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TDS/"/>
    </mc:Choice>
  </mc:AlternateContent>
  <xr:revisionPtr revIDLastSave="0" documentId="13_ncr:1_{507313D7-52DD-C642-9ED8-282C19FC7163}" xr6:coauthVersionLast="47" xr6:coauthVersionMax="47" xr10:uidLastSave="{00000000-0000-0000-0000-000000000000}"/>
  <bookViews>
    <workbookView xWindow="40360" yWindow="500" windowWidth="34560" windowHeight="21100" activeTab="5" xr2:uid="{BAA18EB2-F633-EA49-BE2B-0E86749CF945}"/>
  </bookViews>
  <sheets>
    <sheet name="graphs" sheetId="1" r:id="rId1"/>
    <sheet name="Sheet3" sheetId="3" r:id="rId2"/>
    <sheet name="UN" sheetId="4" r:id="rId3"/>
    <sheet name="Sheet7" sheetId="11" r:id="rId4"/>
    <sheet name="MAIN" sheetId="7" r:id="rId5"/>
    <sheet name="PPP" sheetId="12" r:id="rId6"/>
    <sheet name="Sheet4" sheetId="9" r:id="rId7"/>
    <sheet name="Sheet5" sheetId="10" r:id="rId8"/>
    <sheet name="Sheet2" sheetId="8" r:id="rId9"/>
    <sheet name="Sheet6" sheetId="6" r:id="rId10"/>
    <sheet name="OECD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2" l="1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4" i="12"/>
  <c r="C85" i="12"/>
  <c r="C86" i="12"/>
  <c r="C87" i="12"/>
  <c r="C88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3" i="12"/>
  <c r="C194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2" i="12"/>
  <c r="D3" i="12"/>
  <c r="D4" i="12"/>
  <c r="D5" i="12"/>
  <c r="D6" i="12"/>
  <c r="D7" i="12"/>
  <c r="D8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2" i="12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32" i="7"/>
  <c r="X35" i="7"/>
  <c r="X36" i="7"/>
  <c r="X38" i="7"/>
  <c r="X41" i="7"/>
  <c r="X42" i="7"/>
  <c r="X43" i="7"/>
  <c r="X44" i="7"/>
  <c r="X48" i="7"/>
  <c r="X50" i="7"/>
  <c r="X51" i="7"/>
  <c r="X52" i="7"/>
  <c r="X53" i="7"/>
  <c r="X55" i="7"/>
  <c r="X57" i="7"/>
  <c r="X58" i="7"/>
  <c r="X59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2" i="7"/>
  <c r="W3" i="7"/>
  <c r="W5" i="7"/>
  <c r="W6" i="7"/>
  <c r="W8" i="7"/>
  <c r="W9" i="7"/>
  <c r="W10" i="7"/>
  <c r="W11" i="7"/>
  <c r="W14" i="7"/>
  <c r="W15" i="7"/>
  <c r="W16" i="7"/>
  <c r="W17" i="7"/>
  <c r="W18" i="7"/>
  <c r="W21" i="7"/>
  <c r="W22" i="7"/>
  <c r="W23" i="7"/>
  <c r="W24" i="7"/>
  <c r="W28" i="7"/>
  <c r="W30" i="7"/>
  <c r="W32" i="7"/>
  <c r="W33" i="7"/>
  <c r="W34" i="7"/>
  <c r="W35" i="7"/>
  <c r="W38" i="7"/>
  <c r="W43" i="7"/>
  <c r="W46" i="7"/>
  <c r="W48" i="7"/>
  <c r="W50" i="7"/>
  <c r="W51" i="7"/>
  <c r="W52" i="7"/>
  <c r="W55" i="7"/>
  <c r="W57" i="7"/>
  <c r="W59" i="7"/>
  <c r="W60" i="7"/>
  <c r="W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2" i="7"/>
  <c r="T3" i="7" l="1"/>
  <c r="U3" i="7"/>
  <c r="T4" i="7"/>
  <c r="U4" i="7"/>
  <c r="T5" i="7"/>
  <c r="U5" i="7"/>
  <c r="T6" i="7"/>
  <c r="U6" i="7"/>
  <c r="T7" i="7"/>
  <c r="U7" i="7"/>
  <c r="T8" i="7"/>
  <c r="U8" i="7"/>
  <c r="T9" i="7"/>
  <c r="U9" i="7"/>
  <c r="T10" i="7"/>
  <c r="U10" i="7"/>
  <c r="T11" i="7"/>
  <c r="U11" i="7"/>
  <c r="T12" i="7"/>
  <c r="U12" i="7"/>
  <c r="T13" i="7"/>
  <c r="U13" i="7"/>
  <c r="T14" i="7"/>
  <c r="U14" i="7"/>
  <c r="T15" i="7"/>
  <c r="U15" i="7"/>
  <c r="T16" i="7"/>
  <c r="U16" i="7"/>
  <c r="T17" i="7"/>
  <c r="U17" i="7"/>
  <c r="T18" i="7"/>
  <c r="U18" i="7"/>
  <c r="T19" i="7"/>
  <c r="U19" i="7"/>
  <c r="T20" i="7"/>
  <c r="U20" i="7"/>
  <c r="T21" i="7"/>
  <c r="U21" i="7"/>
  <c r="T22" i="7"/>
  <c r="U22" i="7"/>
  <c r="T23" i="7"/>
  <c r="U23" i="7"/>
  <c r="T24" i="7"/>
  <c r="U24" i="7"/>
  <c r="T25" i="7"/>
  <c r="U25" i="7"/>
  <c r="T26" i="7"/>
  <c r="U26" i="7"/>
  <c r="T27" i="7"/>
  <c r="U27" i="7"/>
  <c r="T28" i="7"/>
  <c r="U28" i="7"/>
  <c r="T29" i="7"/>
  <c r="U29" i="7"/>
  <c r="T30" i="7"/>
  <c r="U30" i="7"/>
  <c r="T31" i="7"/>
  <c r="U31" i="7"/>
  <c r="T32" i="7"/>
  <c r="U32" i="7"/>
  <c r="T33" i="7"/>
  <c r="U33" i="7"/>
  <c r="T34" i="7"/>
  <c r="U34" i="7"/>
  <c r="T35" i="7"/>
  <c r="U35" i="7"/>
  <c r="T36" i="7"/>
  <c r="U36" i="7"/>
  <c r="T37" i="7"/>
  <c r="U37" i="7"/>
  <c r="T38" i="7"/>
  <c r="U38" i="7"/>
  <c r="T39" i="7"/>
  <c r="U39" i="7"/>
  <c r="T40" i="7"/>
  <c r="U40" i="7"/>
  <c r="T41" i="7"/>
  <c r="U41" i="7"/>
  <c r="T42" i="7"/>
  <c r="U42" i="7"/>
  <c r="T43" i="7"/>
  <c r="U43" i="7"/>
  <c r="T44" i="7"/>
  <c r="U44" i="7"/>
  <c r="T45" i="7"/>
  <c r="U45" i="7"/>
  <c r="T46" i="7"/>
  <c r="U46" i="7"/>
  <c r="T47" i="7"/>
  <c r="U47" i="7"/>
  <c r="T48" i="7"/>
  <c r="U48" i="7"/>
  <c r="T49" i="7"/>
  <c r="U49" i="7"/>
  <c r="T50" i="7"/>
  <c r="U50" i="7"/>
  <c r="T51" i="7"/>
  <c r="U51" i="7"/>
  <c r="T52" i="7"/>
  <c r="U52" i="7"/>
  <c r="T53" i="7"/>
  <c r="U53" i="7"/>
  <c r="T54" i="7"/>
  <c r="U54" i="7"/>
  <c r="T55" i="7"/>
  <c r="U55" i="7"/>
  <c r="T56" i="7"/>
  <c r="U56" i="7"/>
  <c r="T57" i="7"/>
  <c r="U57" i="7"/>
  <c r="T58" i="7"/>
  <c r="U58" i="7"/>
  <c r="T59" i="7"/>
  <c r="U59" i="7"/>
  <c r="T60" i="7"/>
  <c r="U60" i="7"/>
  <c r="T61" i="7"/>
  <c r="U61" i="7"/>
  <c r="T62" i="7"/>
  <c r="U62" i="7"/>
  <c r="T63" i="7"/>
  <c r="U63" i="7"/>
  <c r="T64" i="7"/>
  <c r="U64" i="7"/>
  <c r="T65" i="7"/>
  <c r="U65" i="7"/>
  <c r="T66" i="7"/>
  <c r="U66" i="7"/>
  <c r="T67" i="7"/>
  <c r="U67" i="7"/>
  <c r="T68" i="7"/>
  <c r="U68" i="7"/>
  <c r="T69" i="7"/>
  <c r="U69" i="7"/>
  <c r="T70" i="7"/>
  <c r="U70" i="7"/>
  <c r="T71" i="7"/>
  <c r="U71" i="7"/>
  <c r="T72" i="7"/>
  <c r="U72" i="7"/>
  <c r="T73" i="7"/>
  <c r="U73" i="7"/>
  <c r="T74" i="7"/>
  <c r="U74" i="7"/>
  <c r="T75" i="7"/>
  <c r="U75" i="7"/>
  <c r="T76" i="7"/>
  <c r="U76" i="7"/>
  <c r="T77" i="7"/>
  <c r="U77" i="7"/>
  <c r="T78" i="7"/>
  <c r="U78" i="7"/>
  <c r="T79" i="7"/>
  <c r="U79" i="7"/>
  <c r="T80" i="7"/>
  <c r="U80" i="7"/>
  <c r="T81" i="7"/>
  <c r="U81" i="7"/>
  <c r="T82" i="7"/>
  <c r="U82" i="7"/>
  <c r="T83" i="7"/>
  <c r="U83" i="7"/>
  <c r="T84" i="7"/>
  <c r="U84" i="7"/>
  <c r="T85" i="7"/>
  <c r="U85" i="7"/>
  <c r="T86" i="7"/>
  <c r="U86" i="7"/>
  <c r="T87" i="7"/>
  <c r="U87" i="7"/>
  <c r="T88" i="7"/>
  <c r="U88" i="7"/>
  <c r="T89" i="7"/>
  <c r="U89" i="7"/>
  <c r="T90" i="7"/>
  <c r="U90" i="7"/>
  <c r="T91" i="7"/>
  <c r="U91" i="7"/>
  <c r="T92" i="7"/>
  <c r="U92" i="7"/>
  <c r="T93" i="7"/>
  <c r="U93" i="7"/>
  <c r="T94" i="7"/>
  <c r="U94" i="7"/>
  <c r="T95" i="7"/>
  <c r="U95" i="7"/>
  <c r="T96" i="7"/>
  <c r="U96" i="7"/>
  <c r="T97" i="7"/>
  <c r="U97" i="7"/>
  <c r="T98" i="7"/>
  <c r="U98" i="7"/>
  <c r="T99" i="7"/>
  <c r="U99" i="7"/>
  <c r="T100" i="7"/>
  <c r="U100" i="7"/>
  <c r="T101" i="7"/>
  <c r="U101" i="7"/>
  <c r="T102" i="7"/>
  <c r="U102" i="7"/>
  <c r="T103" i="7"/>
  <c r="U103" i="7"/>
  <c r="T104" i="7"/>
  <c r="U104" i="7"/>
  <c r="T105" i="7"/>
  <c r="U105" i="7"/>
  <c r="T106" i="7"/>
  <c r="U106" i="7"/>
  <c r="T107" i="7"/>
  <c r="U107" i="7"/>
  <c r="T108" i="7"/>
  <c r="U108" i="7"/>
  <c r="T109" i="7"/>
  <c r="U109" i="7"/>
  <c r="T110" i="7"/>
  <c r="U110" i="7"/>
  <c r="T111" i="7"/>
  <c r="U111" i="7"/>
  <c r="T112" i="7"/>
  <c r="U112" i="7"/>
  <c r="T113" i="7"/>
  <c r="U113" i="7"/>
  <c r="T114" i="7"/>
  <c r="U114" i="7"/>
  <c r="T115" i="7"/>
  <c r="U115" i="7"/>
  <c r="T116" i="7"/>
  <c r="U116" i="7"/>
  <c r="T117" i="7"/>
  <c r="U117" i="7"/>
  <c r="T118" i="7"/>
  <c r="U118" i="7"/>
  <c r="T119" i="7"/>
  <c r="U119" i="7"/>
  <c r="T120" i="7"/>
  <c r="U120" i="7"/>
  <c r="T121" i="7"/>
  <c r="U121" i="7"/>
  <c r="T122" i="7"/>
  <c r="U122" i="7"/>
  <c r="T123" i="7"/>
  <c r="U123" i="7"/>
  <c r="T124" i="7"/>
  <c r="U124" i="7"/>
  <c r="T125" i="7"/>
  <c r="U125" i="7"/>
  <c r="T126" i="7"/>
  <c r="U126" i="7"/>
  <c r="T127" i="7"/>
  <c r="U127" i="7"/>
  <c r="T128" i="7"/>
  <c r="U128" i="7"/>
  <c r="T129" i="7"/>
  <c r="U129" i="7"/>
  <c r="T130" i="7"/>
  <c r="U130" i="7"/>
  <c r="T131" i="7"/>
  <c r="U131" i="7"/>
  <c r="T132" i="7"/>
  <c r="U132" i="7"/>
  <c r="T133" i="7"/>
  <c r="U133" i="7"/>
  <c r="T134" i="7"/>
  <c r="U134" i="7"/>
  <c r="T135" i="7"/>
  <c r="U135" i="7"/>
  <c r="T136" i="7"/>
  <c r="U136" i="7"/>
  <c r="T137" i="7"/>
  <c r="U137" i="7"/>
  <c r="T138" i="7"/>
  <c r="U138" i="7"/>
  <c r="T139" i="7"/>
  <c r="U139" i="7"/>
  <c r="T140" i="7"/>
  <c r="U140" i="7"/>
  <c r="T141" i="7"/>
  <c r="U141" i="7"/>
  <c r="T142" i="7"/>
  <c r="U142" i="7"/>
  <c r="T143" i="7"/>
  <c r="U143" i="7"/>
  <c r="T144" i="7"/>
  <c r="U144" i="7"/>
  <c r="T145" i="7"/>
  <c r="U145" i="7"/>
  <c r="T146" i="7"/>
  <c r="U146" i="7"/>
  <c r="T147" i="7"/>
  <c r="U147" i="7"/>
  <c r="T148" i="7"/>
  <c r="U148" i="7"/>
  <c r="T149" i="7"/>
  <c r="U149" i="7"/>
  <c r="T150" i="7"/>
  <c r="U150" i="7"/>
  <c r="T151" i="7"/>
  <c r="U151" i="7"/>
  <c r="T152" i="7"/>
  <c r="U152" i="7"/>
  <c r="T153" i="7"/>
  <c r="U153" i="7"/>
  <c r="T154" i="7"/>
  <c r="U154" i="7"/>
  <c r="T155" i="7"/>
  <c r="U155" i="7"/>
  <c r="T156" i="7"/>
  <c r="U156" i="7"/>
  <c r="T157" i="7"/>
  <c r="U157" i="7"/>
  <c r="T158" i="7"/>
  <c r="U158" i="7"/>
  <c r="T159" i="7"/>
  <c r="U159" i="7"/>
  <c r="T160" i="7"/>
  <c r="U160" i="7"/>
  <c r="T161" i="7"/>
  <c r="U161" i="7"/>
  <c r="T162" i="7"/>
  <c r="U162" i="7"/>
  <c r="T163" i="7"/>
  <c r="U163" i="7"/>
  <c r="T164" i="7"/>
  <c r="U164" i="7"/>
  <c r="T165" i="7"/>
  <c r="U165" i="7"/>
  <c r="T166" i="7"/>
  <c r="U166" i="7"/>
  <c r="T167" i="7"/>
  <c r="U167" i="7"/>
  <c r="T168" i="7"/>
  <c r="U168" i="7"/>
  <c r="T169" i="7"/>
  <c r="U169" i="7"/>
  <c r="T170" i="7"/>
  <c r="U170" i="7"/>
  <c r="T171" i="7"/>
  <c r="U171" i="7"/>
  <c r="T172" i="7"/>
  <c r="U172" i="7"/>
  <c r="T173" i="7"/>
  <c r="U173" i="7"/>
  <c r="T174" i="7"/>
  <c r="U174" i="7"/>
  <c r="T175" i="7"/>
  <c r="U175" i="7"/>
  <c r="T176" i="7"/>
  <c r="U176" i="7"/>
  <c r="T177" i="7"/>
  <c r="U177" i="7"/>
  <c r="T178" i="7"/>
  <c r="U178" i="7"/>
  <c r="T179" i="7"/>
  <c r="U179" i="7"/>
  <c r="T180" i="7"/>
  <c r="U180" i="7"/>
  <c r="T181" i="7"/>
  <c r="U181" i="7"/>
  <c r="T182" i="7"/>
  <c r="U182" i="7"/>
  <c r="T183" i="7"/>
  <c r="U183" i="7"/>
  <c r="T184" i="7"/>
  <c r="U184" i="7"/>
  <c r="T185" i="7"/>
  <c r="U185" i="7"/>
  <c r="T186" i="7"/>
  <c r="U186" i="7"/>
  <c r="T187" i="7"/>
  <c r="U187" i="7"/>
  <c r="T188" i="7"/>
  <c r="U188" i="7"/>
  <c r="T189" i="7"/>
  <c r="U189" i="7"/>
  <c r="T190" i="7"/>
  <c r="U190" i="7"/>
  <c r="T191" i="7"/>
  <c r="U191" i="7"/>
  <c r="T192" i="7"/>
  <c r="U192" i="7"/>
  <c r="T193" i="7"/>
  <c r="U193" i="7"/>
  <c r="T194" i="7"/>
  <c r="U194" i="7"/>
  <c r="U2" i="7"/>
  <c r="T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AA3" i="7"/>
  <c r="AB3" i="7"/>
  <c r="AC3" i="7"/>
  <c r="AA4" i="7"/>
  <c r="AB4" i="7"/>
  <c r="AC4" i="7"/>
  <c r="AA5" i="7"/>
  <c r="AB5" i="7"/>
  <c r="AC5" i="7"/>
  <c r="AA6" i="7"/>
  <c r="AB6" i="7"/>
  <c r="AC6" i="7"/>
  <c r="AA7" i="7"/>
  <c r="AB7" i="7"/>
  <c r="AC7" i="7"/>
  <c r="AA8" i="7"/>
  <c r="AB8" i="7"/>
  <c r="AC8" i="7"/>
  <c r="AA9" i="7"/>
  <c r="AB9" i="7"/>
  <c r="AC9" i="7"/>
  <c r="AA10" i="7"/>
  <c r="AB10" i="7"/>
  <c r="AC10" i="7"/>
  <c r="AA11" i="7"/>
  <c r="AB11" i="7"/>
  <c r="AC11" i="7"/>
  <c r="AA12" i="7"/>
  <c r="AB12" i="7"/>
  <c r="AC12" i="7"/>
  <c r="AA13" i="7"/>
  <c r="AB13" i="7"/>
  <c r="AC13" i="7"/>
  <c r="AA14" i="7"/>
  <c r="AB14" i="7"/>
  <c r="AC14" i="7"/>
  <c r="AA15" i="7"/>
  <c r="AB15" i="7"/>
  <c r="AC15" i="7"/>
  <c r="AA16" i="7"/>
  <c r="AB16" i="7"/>
  <c r="AC16" i="7"/>
  <c r="AA17" i="7"/>
  <c r="AB17" i="7"/>
  <c r="AC17" i="7"/>
  <c r="AA18" i="7"/>
  <c r="AB18" i="7"/>
  <c r="AC18" i="7"/>
  <c r="AA19" i="7"/>
  <c r="AB19" i="7"/>
  <c r="AC19" i="7"/>
  <c r="AA20" i="7"/>
  <c r="AB20" i="7"/>
  <c r="AC20" i="7"/>
  <c r="AA21" i="7"/>
  <c r="AB21" i="7"/>
  <c r="AC21" i="7"/>
  <c r="AA22" i="7"/>
  <c r="AB22" i="7"/>
  <c r="AC22" i="7"/>
  <c r="AA23" i="7"/>
  <c r="AB23" i="7"/>
  <c r="AC23" i="7"/>
  <c r="AA24" i="7"/>
  <c r="AB24" i="7"/>
  <c r="AC24" i="7"/>
  <c r="AA25" i="7"/>
  <c r="AB25" i="7"/>
  <c r="AC25" i="7"/>
  <c r="AA26" i="7"/>
  <c r="AB26" i="7"/>
  <c r="AC26" i="7"/>
  <c r="AA27" i="7"/>
  <c r="AB27" i="7"/>
  <c r="AC27" i="7"/>
  <c r="AA28" i="7"/>
  <c r="AB28" i="7"/>
  <c r="AC28" i="7"/>
  <c r="AA29" i="7"/>
  <c r="AB29" i="7"/>
  <c r="AC29" i="7"/>
  <c r="AA30" i="7"/>
  <c r="AB30" i="7"/>
  <c r="AC30" i="7"/>
  <c r="AA31" i="7"/>
  <c r="AB31" i="7"/>
  <c r="AC31" i="7"/>
  <c r="AA32" i="7"/>
  <c r="AB32" i="7"/>
  <c r="AC32" i="7"/>
  <c r="AA33" i="7"/>
  <c r="AB33" i="7"/>
  <c r="AC33" i="7"/>
  <c r="AA34" i="7"/>
  <c r="AB34" i="7"/>
  <c r="AC34" i="7"/>
  <c r="AA35" i="7"/>
  <c r="AB35" i="7"/>
  <c r="AC35" i="7"/>
  <c r="AA36" i="7"/>
  <c r="AB36" i="7"/>
  <c r="AC36" i="7"/>
  <c r="AA37" i="7"/>
  <c r="AB37" i="7"/>
  <c r="AC37" i="7"/>
  <c r="AA38" i="7"/>
  <c r="AB38" i="7"/>
  <c r="AC38" i="7"/>
  <c r="AA39" i="7"/>
  <c r="AB39" i="7"/>
  <c r="AC39" i="7"/>
  <c r="AA40" i="7"/>
  <c r="AB40" i="7"/>
  <c r="AC40" i="7"/>
  <c r="AA41" i="7"/>
  <c r="AB41" i="7"/>
  <c r="AC41" i="7"/>
  <c r="AA42" i="7"/>
  <c r="AB42" i="7"/>
  <c r="AC42" i="7"/>
  <c r="AA43" i="7"/>
  <c r="AB43" i="7"/>
  <c r="AC43" i="7"/>
  <c r="AA44" i="7"/>
  <c r="AB44" i="7"/>
  <c r="AC44" i="7"/>
  <c r="AA45" i="7"/>
  <c r="AB45" i="7"/>
  <c r="AC45" i="7"/>
  <c r="AA46" i="7"/>
  <c r="AB46" i="7"/>
  <c r="AC46" i="7"/>
  <c r="AA47" i="7"/>
  <c r="AB47" i="7"/>
  <c r="AC47" i="7"/>
  <c r="AA48" i="7"/>
  <c r="AB48" i="7"/>
  <c r="AC48" i="7"/>
  <c r="AA49" i="7"/>
  <c r="AB49" i="7"/>
  <c r="AC49" i="7"/>
  <c r="AA50" i="7"/>
  <c r="AB50" i="7"/>
  <c r="AC50" i="7"/>
  <c r="AA51" i="7"/>
  <c r="AB51" i="7"/>
  <c r="AC51" i="7"/>
  <c r="AA52" i="7"/>
  <c r="AB52" i="7"/>
  <c r="AC52" i="7"/>
  <c r="AA53" i="7"/>
  <c r="AB53" i="7"/>
  <c r="AC53" i="7"/>
  <c r="AA54" i="7"/>
  <c r="AB54" i="7"/>
  <c r="AC54" i="7"/>
  <c r="AA55" i="7"/>
  <c r="AB55" i="7"/>
  <c r="AC55" i="7"/>
  <c r="AA56" i="7"/>
  <c r="AB56" i="7"/>
  <c r="AC56" i="7"/>
  <c r="AA57" i="7"/>
  <c r="AB57" i="7"/>
  <c r="AC57" i="7"/>
  <c r="AA58" i="7"/>
  <c r="AB58" i="7"/>
  <c r="AC58" i="7"/>
  <c r="AA59" i="7"/>
  <c r="AB59" i="7"/>
  <c r="AC59" i="7"/>
  <c r="AA60" i="7"/>
  <c r="AB60" i="7"/>
  <c r="AC60" i="7"/>
  <c r="AA61" i="7"/>
  <c r="AB61" i="7"/>
  <c r="AC61" i="7"/>
  <c r="AA62" i="7"/>
  <c r="AB62" i="7"/>
  <c r="AC62" i="7"/>
  <c r="AA63" i="7"/>
  <c r="AB63" i="7"/>
  <c r="AC63" i="7"/>
  <c r="AA64" i="7"/>
  <c r="AB64" i="7"/>
  <c r="AC64" i="7"/>
  <c r="AA65" i="7"/>
  <c r="AB65" i="7"/>
  <c r="AC65" i="7"/>
  <c r="AA66" i="7"/>
  <c r="AB66" i="7"/>
  <c r="AC66" i="7"/>
  <c r="AA67" i="7"/>
  <c r="AB67" i="7"/>
  <c r="AC67" i="7"/>
  <c r="AA68" i="7"/>
  <c r="AB68" i="7"/>
  <c r="AC68" i="7"/>
  <c r="AA69" i="7"/>
  <c r="AB69" i="7"/>
  <c r="AC69" i="7"/>
  <c r="AA70" i="7"/>
  <c r="AB70" i="7"/>
  <c r="AC70" i="7"/>
  <c r="AA71" i="7"/>
  <c r="AB71" i="7"/>
  <c r="AC71" i="7"/>
  <c r="AA72" i="7"/>
  <c r="AB72" i="7"/>
  <c r="AC72" i="7"/>
  <c r="AA73" i="7"/>
  <c r="AB73" i="7"/>
  <c r="AC73" i="7"/>
  <c r="AA74" i="7"/>
  <c r="AB74" i="7"/>
  <c r="AC74" i="7"/>
  <c r="AA75" i="7"/>
  <c r="AB75" i="7"/>
  <c r="AC75" i="7"/>
  <c r="AA76" i="7"/>
  <c r="AB76" i="7"/>
  <c r="AC76" i="7"/>
  <c r="AA77" i="7"/>
  <c r="AB77" i="7"/>
  <c r="AC77" i="7"/>
  <c r="AA78" i="7"/>
  <c r="AB78" i="7"/>
  <c r="AC78" i="7"/>
  <c r="AA79" i="7"/>
  <c r="AB79" i="7"/>
  <c r="AC79" i="7"/>
  <c r="AA80" i="7"/>
  <c r="AB80" i="7"/>
  <c r="AC80" i="7"/>
  <c r="AA81" i="7"/>
  <c r="AB81" i="7"/>
  <c r="AC81" i="7"/>
  <c r="AA82" i="7"/>
  <c r="AB82" i="7"/>
  <c r="AC82" i="7"/>
  <c r="AA83" i="7"/>
  <c r="AB83" i="7"/>
  <c r="AC83" i="7"/>
  <c r="AA84" i="7"/>
  <c r="AB84" i="7"/>
  <c r="AC84" i="7"/>
  <c r="AA85" i="7"/>
  <c r="AB85" i="7"/>
  <c r="AC85" i="7"/>
  <c r="AA86" i="7"/>
  <c r="AB86" i="7"/>
  <c r="AC86" i="7"/>
  <c r="AA87" i="7"/>
  <c r="AB87" i="7"/>
  <c r="AC87" i="7"/>
  <c r="AA88" i="7"/>
  <c r="AB88" i="7"/>
  <c r="AC88" i="7"/>
  <c r="AA89" i="7"/>
  <c r="AB89" i="7"/>
  <c r="AC89" i="7"/>
  <c r="AA90" i="7"/>
  <c r="AB90" i="7"/>
  <c r="AC90" i="7"/>
  <c r="AA91" i="7"/>
  <c r="AB91" i="7"/>
  <c r="AC91" i="7"/>
  <c r="AA92" i="7"/>
  <c r="AB92" i="7"/>
  <c r="AC92" i="7"/>
  <c r="AA93" i="7"/>
  <c r="AB93" i="7"/>
  <c r="AC93" i="7"/>
  <c r="AA94" i="7"/>
  <c r="AB94" i="7"/>
  <c r="AC94" i="7"/>
  <c r="AA95" i="7"/>
  <c r="AB95" i="7"/>
  <c r="AC95" i="7"/>
  <c r="AA96" i="7"/>
  <c r="AB96" i="7"/>
  <c r="AC96" i="7"/>
  <c r="AA97" i="7"/>
  <c r="AB97" i="7"/>
  <c r="AC97" i="7"/>
  <c r="AA98" i="7"/>
  <c r="AB98" i="7"/>
  <c r="AC98" i="7"/>
  <c r="AA99" i="7"/>
  <c r="AB99" i="7"/>
  <c r="AC99" i="7"/>
  <c r="AA100" i="7"/>
  <c r="AB100" i="7"/>
  <c r="AC100" i="7"/>
  <c r="AA101" i="7"/>
  <c r="AB101" i="7"/>
  <c r="AC101" i="7"/>
  <c r="AA102" i="7"/>
  <c r="AB102" i="7"/>
  <c r="AC102" i="7"/>
  <c r="AA103" i="7"/>
  <c r="AB103" i="7"/>
  <c r="AC103" i="7"/>
  <c r="AA104" i="7"/>
  <c r="AB104" i="7"/>
  <c r="AC104" i="7"/>
  <c r="AA105" i="7"/>
  <c r="AB105" i="7"/>
  <c r="AC105" i="7"/>
  <c r="AA106" i="7"/>
  <c r="AB106" i="7"/>
  <c r="AC106" i="7"/>
  <c r="AA107" i="7"/>
  <c r="AB107" i="7"/>
  <c r="AC107" i="7"/>
  <c r="AA108" i="7"/>
  <c r="AB108" i="7"/>
  <c r="AC108" i="7"/>
  <c r="AA109" i="7"/>
  <c r="AB109" i="7"/>
  <c r="AC109" i="7"/>
  <c r="AA110" i="7"/>
  <c r="AB110" i="7"/>
  <c r="AC110" i="7"/>
  <c r="AA111" i="7"/>
  <c r="AB111" i="7"/>
  <c r="AC111" i="7"/>
  <c r="AA112" i="7"/>
  <c r="AB112" i="7"/>
  <c r="AC112" i="7"/>
  <c r="AA113" i="7"/>
  <c r="AB113" i="7"/>
  <c r="AC113" i="7"/>
  <c r="AA114" i="7"/>
  <c r="AB114" i="7"/>
  <c r="AC114" i="7"/>
  <c r="AA115" i="7"/>
  <c r="AB115" i="7"/>
  <c r="AC115" i="7"/>
  <c r="AA116" i="7"/>
  <c r="AB116" i="7"/>
  <c r="AC116" i="7"/>
  <c r="AA117" i="7"/>
  <c r="AB117" i="7"/>
  <c r="AC117" i="7"/>
  <c r="AA118" i="7"/>
  <c r="AB118" i="7"/>
  <c r="AC118" i="7"/>
  <c r="AA119" i="7"/>
  <c r="AB119" i="7"/>
  <c r="AC119" i="7"/>
  <c r="AA120" i="7"/>
  <c r="AB120" i="7"/>
  <c r="AC120" i="7"/>
  <c r="AA121" i="7"/>
  <c r="AB121" i="7"/>
  <c r="AC121" i="7"/>
  <c r="AA122" i="7"/>
  <c r="AB122" i="7"/>
  <c r="AC122" i="7"/>
  <c r="AA123" i="7"/>
  <c r="AB123" i="7"/>
  <c r="AC123" i="7"/>
  <c r="AA124" i="7"/>
  <c r="AB124" i="7"/>
  <c r="AC124" i="7"/>
  <c r="AA125" i="7"/>
  <c r="AB125" i="7"/>
  <c r="AC125" i="7"/>
  <c r="AA126" i="7"/>
  <c r="AB126" i="7"/>
  <c r="AC126" i="7"/>
  <c r="AA127" i="7"/>
  <c r="AB127" i="7"/>
  <c r="AC127" i="7"/>
  <c r="AA128" i="7"/>
  <c r="AB128" i="7"/>
  <c r="AC128" i="7"/>
  <c r="AA129" i="7"/>
  <c r="AB129" i="7"/>
  <c r="AC129" i="7"/>
  <c r="AA130" i="7"/>
  <c r="AB130" i="7"/>
  <c r="AC130" i="7"/>
  <c r="AA131" i="7"/>
  <c r="AB131" i="7"/>
  <c r="AC131" i="7"/>
  <c r="AA132" i="7"/>
  <c r="AB132" i="7"/>
  <c r="AC132" i="7"/>
  <c r="AA133" i="7"/>
  <c r="AB133" i="7"/>
  <c r="AC133" i="7"/>
  <c r="AA134" i="7"/>
  <c r="AB134" i="7"/>
  <c r="AC134" i="7"/>
  <c r="AA135" i="7"/>
  <c r="AB135" i="7"/>
  <c r="AC135" i="7"/>
  <c r="AA136" i="7"/>
  <c r="AB136" i="7"/>
  <c r="AC136" i="7"/>
  <c r="AA137" i="7"/>
  <c r="AB137" i="7"/>
  <c r="AC137" i="7"/>
  <c r="AA138" i="7"/>
  <c r="AB138" i="7"/>
  <c r="AC138" i="7"/>
  <c r="AA139" i="7"/>
  <c r="AB139" i="7"/>
  <c r="AC139" i="7"/>
  <c r="AA140" i="7"/>
  <c r="AB140" i="7"/>
  <c r="AC140" i="7"/>
  <c r="AA141" i="7"/>
  <c r="AB141" i="7"/>
  <c r="AC141" i="7"/>
  <c r="AA142" i="7"/>
  <c r="AB142" i="7"/>
  <c r="AC142" i="7"/>
  <c r="AA143" i="7"/>
  <c r="AB143" i="7"/>
  <c r="AC143" i="7"/>
  <c r="AA144" i="7"/>
  <c r="AB144" i="7"/>
  <c r="AC144" i="7"/>
  <c r="AA145" i="7"/>
  <c r="AB145" i="7"/>
  <c r="AC145" i="7"/>
  <c r="AA146" i="7"/>
  <c r="AB146" i="7"/>
  <c r="AC146" i="7"/>
  <c r="AA147" i="7"/>
  <c r="AB147" i="7"/>
  <c r="AC147" i="7"/>
  <c r="AA148" i="7"/>
  <c r="AB148" i="7"/>
  <c r="AC148" i="7"/>
  <c r="AA149" i="7"/>
  <c r="AB149" i="7"/>
  <c r="AC149" i="7"/>
  <c r="AA150" i="7"/>
  <c r="AB150" i="7"/>
  <c r="AC150" i="7"/>
  <c r="AA151" i="7"/>
  <c r="AB151" i="7"/>
  <c r="AC151" i="7"/>
  <c r="AA152" i="7"/>
  <c r="AB152" i="7"/>
  <c r="AC152" i="7"/>
  <c r="AA153" i="7"/>
  <c r="AB153" i="7"/>
  <c r="AC153" i="7"/>
  <c r="AA154" i="7"/>
  <c r="AB154" i="7"/>
  <c r="AC154" i="7"/>
  <c r="AA155" i="7"/>
  <c r="AB155" i="7"/>
  <c r="AC155" i="7"/>
  <c r="AA156" i="7"/>
  <c r="AB156" i="7"/>
  <c r="AC156" i="7"/>
  <c r="AA157" i="7"/>
  <c r="AB157" i="7"/>
  <c r="AC157" i="7"/>
  <c r="AA158" i="7"/>
  <c r="AB158" i="7"/>
  <c r="AC158" i="7"/>
  <c r="AA159" i="7"/>
  <c r="AB159" i="7"/>
  <c r="AC159" i="7"/>
  <c r="AA160" i="7"/>
  <c r="AB160" i="7"/>
  <c r="AC160" i="7"/>
  <c r="AA161" i="7"/>
  <c r="AB161" i="7"/>
  <c r="AC161" i="7"/>
  <c r="AA162" i="7"/>
  <c r="AB162" i="7"/>
  <c r="AC162" i="7"/>
  <c r="AA163" i="7"/>
  <c r="AB163" i="7"/>
  <c r="AC163" i="7"/>
  <c r="AA164" i="7"/>
  <c r="AB164" i="7"/>
  <c r="AC164" i="7"/>
  <c r="AA165" i="7"/>
  <c r="AB165" i="7"/>
  <c r="AC165" i="7"/>
  <c r="AA166" i="7"/>
  <c r="AB166" i="7"/>
  <c r="AC166" i="7"/>
  <c r="AA167" i="7"/>
  <c r="AB167" i="7"/>
  <c r="AC167" i="7"/>
  <c r="AA168" i="7"/>
  <c r="AB168" i="7"/>
  <c r="AC168" i="7"/>
  <c r="AA169" i="7"/>
  <c r="AB169" i="7"/>
  <c r="AC169" i="7"/>
  <c r="AA170" i="7"/>
  <c r="AB170" i="7"/>
  <c r="AC170" i="7"/>
  <c r="AA171" i="7"/>
  <c r="AB171" i="7"/>
  <c r="AC171" i="7"/>
  <c r="AA172" i="7"/>
  <c r="AB172" i="7"/>
  <c r="AC172" i="7"/>
  <c r="AA173" i="7"/>
  <c r="AB173" i="7"/>
  <c r="AC173" i="7"/>
  <c r="AA174" i="7"/>
  <c r="AB174" i="7"/>
  <c r="AC174" i="7"/>
  <c r="AA175" i="7"/>
  <c r="AB175" i="7"/>
  <c r="AC175" i="7"/>
  <c r="AA176" i="7"/>
  <c r="AB176" i="7"/>
  <c r="AC176" i="7"/>
  <c r="AA177" i="7"/>
  <c r="AB177" i="7"/>
  <c r="AC177" i="7"/>
  <c r="AA178" i="7"/>
  <c r="AB178" i="7"/>
  <c r="AC178" i="7"/>
  <c r="AA179" i="7"/>
  <c r="AB179" i="7"/>
  <c r="AC179" i="7"/>
  <c r="AA180" i="7"/>
  <c r="AB180" i="7"/>
  <c r="AC180" i="7"/>
  <c r="AA181" i="7"/>
  <c r="AB181" i="7"/>
  <c r="AC181" i="7"/>
  <c r="AA182" i="7"/>
  <c r="AB182" i="7"/>
  <c r="AC182" i="7"/>
  <c r="AA183" i="7"/>
  <c r="AB183" i="7"/>
  <c r="AC183" i="7"/>
  <c r="AA184" i="7"/>
  <c r="AB184" i="7"/>
  <c r="AC184" i="7"/>
  <c r="AA185" i="7"/>
  <c r="AB185" i="7"/>
  <c r="AC185" i="7"/>
  <c r="AA186" i="7"/>
  <c r="AB186" i="7"/>
  <c r="AC186" i="7"/>
  <c r="AA187" i="7"/>
  <c r="AB187" i="7"/>
  <c r="AC187" i="7"/>
  <c r="AA188" i="7"/>
  <c r="AB188" i="7"/>
  <c r="AC188" i="7"/>
  <c r="AA189" i="7"/>
  <c r="AB189" i="7"/>
  <c r="AC189" i="7"/>
  <c r="AA190" i="7"/>
  <c r="AB190" i="7"/>
  <c r="AC190" i="7"/>
  <c r="AA191" i="7"/>
  <c r="AB191" i="7"/>
  <c r="AC191" i="7"/>
  <c r="AA192" i="7"/>
  <c r="AB192" i="7"/>
  <c r="AC192" i="7"/>
  <c r="AA193" i="7"/>
  <c r="AB193" i="7"/>
  <c r="AC193" i="7"/>
  <c r="AA194" i="7"/>
  <c r="AB194" i="7"/>
  <c r="AC194" i="7"/>
  <c r="AB2" i="7"/>
  <c r="AC2" i="7"/>
  <c r="AA2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2" i="7"/>
  <c r="X48" i="1"/>
  <c r="X49" i="1"/>
  <c r="X47" i="1"/>
  <c r="Z11" i="1"/>
  <c r="X34" i="1"/>
  <c r="X31" i="1"/>
  <c r="X32" i="1"/>
  <c r="X33" i="1"/>
  <c r="X30" i="1"/>
  <c r="X27" i="1"/>
  <c r="X28" i="1"/>
  <c r="X29" i="1"/>
  <c r="X26" i="1"/>
  <c r="X24" i="1"/>
  <c r="X25" i="1"/>
  <c r="X23" i="1"/>
  <c r="Z13" i="1" s="1"/>
  <c r="X20" i="1"/>
  <c r="X18" i="1"/>
  <c r="X19" i="1"/>
  <c r="X17" i="1"/>
  <c r="X14" i="1"/>
  <c r="X15" i="1"/>
  <c r="X16" i="1"/>
  <c r="X13" i="1"/>
  <c r="AA218" i="4"/>
  <c r="AA217" i="4"/>
  <c r="AA216" i="4"/>
  <c r="Z216" i="4" s="1"/>
  <c r="AA215" i="4"/>
  <c r="Z215" i="4" s="1"/>
  <c r="AA214" i="4"/>
  <c r="AA213" i="4"/>
  <c r="Z213" i="4" s="1"/>
  <c r="AA212" i="4"/>
  <c r="Z212" i="4" s="1"/>
  <c r="AA199" i="4"/>
  <c r="Z199" i="4" s="1"/>
  <c r="AA198" i="4"/>
  <c r="AA197" i="4"/>
  <c r="Z197" i="4" s="1"/>
  <c r="AA196" i="4"/>
  <c r="Z196" i="4" s="1"/>
  <c r="AA195" i="4"/>
  <c r="Z195" i="4" s="1"/>
  <c r="AA194" i="4"/>
  <c r="Z194" i="4" s="1"/>
  <c r="AA193" i="4"/>
  <c r="Z193" i="4" s="1"/>
  <c r="AA192" i="4"/>
  <c r="Z192" i="4" s="1"/>
  <c r="AA191" i="4"/>
  <c r="Z191" i="4" s="1"/>
  <c r="AA190" i="4"/>
  <c r="AC20" i="4" s="1"/>
  <c r="AA189" i="4"/>
  <c r="Z189" i="4" s="1"/>
  <c r="AA188" i="4"/>
  <c r="AC12" i="4" s="1"/>
  <c r="AA187" i="4"/>
  <c r="AA186" i="4"/>
  <c r="Z186" i="4" s="1"/>
  <c r="AA185" i="4"/>
  <c r="AA184" i="4"/>
  <c r="AA183" i="4"/>
  <c r="AA182" i="4"/>
  <c r="AA181" i="4"/>
  <c r="Z181" i="4" s="1"/>
  <c r="AA180" i="4"/>
  <c r="Z180" i="4" s="1"/>
  <c r="AA179" i="4"/>
  <c r="AA178" i="4"/>
  <c r="Z178" i="4" s="1"/>
  <c r="AA177" i="4"/>
  <c r="Z177" i="4" s="1"/>
  <c r="AA176" i="4"/>
  <c r="Z176" i="4" s="1"/>
  <c r="AA175" i="4"/>
  <c r="Z175" i="4" s="1"/>
  <c r="AA174" i="4"/>
  <c r="AA173" i="4"/>
  <c r="AA172" i="4"/>
  <c r="AA171" i="4"/>
  <c r="AA170" i="4"/>
  <c r="Z170" i="4" s="1"/>
  <c r="AA169" i="4"/>
  <c r="AA168" i="4"/>
  <c r="Z168" i="4" s="1"/>
  <c r="AA167" i="4"/>
  <c r="AA166" i="4"/>
  <c r="Z166" i="4" s="1"/>
  <c r="AA165" i="4"/>
  <c r="Z165" i="4" s="1"/>
  <c r="AA164" i="4"/>
  <c r="AC18" i="4" s="1"/>
  <c r="AA163" i="4"/>
  <c r="AA162" i="4"/>
  <c r="AA161" i="4"/>
  <c r="Z161" i="4" s="1"/>
  <c r="AA160" i="4"/>
  <c r="AA159" i="4"/>
  <c r="AA158" i="4"/>
  <c r="AA157" i="4"/>
  <c r="AC4" i="4" s="1"/>
  <c r="AA156" i="4"/>
  <c r="Z156" i="4" s="1"/>
  <c r="AA155" i="4"/>
  <c r="Z155" i="4" s="1"/>
  <c r="AA154" i="4"/>
  <c r="Z154" i="4" s="1"/>
  <c r="AA153" i="4"/>
  <c r="Z153" i="4" s="1"/>
  <c r="AA152" i="4"/>
  <c r="Z152" i="4" s="1"/>
  <c r="AA151" i="4"/>
  <c r="Z151" i="4" s="1"/>
  <c r="AA150" i="4"/>
  <c r="Z150" i="4" s="1"/>
  <c r="AA149" i="4"/>
  <c r="Z149" i="4" s="1"/>
  <c r="AA148" i="4"/>
  <c r="Z148" i="4" s="1"/>
  <c r="AA147" i="4"/>
  <c r="Z147" i="4" s="1"/>
  <c r="AA146" i="4"/>
  <c r="Z146" i="4" s="1"/>
  <c r="AA145" i="4"/>
  <c r="Z145" i="4" s="1"/>
  <c r="AA144" i="4"/>
  <c r="Z144" i="4" s="1"/>
  <c r="AA143" i="4"/>
  <c r="Z143" i="4" s="1"/>
  <c r="AA142" i="4"/>
  <c r="Z142" i="4" s="1"/>
  <c r="AA141" i="4"/>
  <c r="Z141" i="4" s="1"/>
  <c r="AA140" i="4"/>
  <c r="Z140" i="4" s="1"/>
  <c r="AA139" i="4"/>
  <c r="AA138" i="4"/>
  <c r="AA137" i="4"/>
  <c r="AA136" i="4"/>
  <c r="AA135" i="4"/>
  <c r="AA134" i="4"/>
  <c r="AA133" i="4"/>
  <c r="Z133" i="4" s="1"/>
  <c r="AA132" i="4"/>
  <c r="Z132" i="4" s="1"/>
  <c r="AA131" i="4"/>
  <c r="AA130" i="4"/>
  <c r="Z130" i="4" s="1"/>
  <c r="AA129" i="4"/>
  <c r="Z129" i="4" s="1"/>
  <c r="AA128" i="4"/>
  <c r="Z128" i="4" s="1"/>
  <c r="AA127" i="4"/>
  <c r="Z127" i="4" s="1"/>
  <c r="AA126" i="4"/>
  <c r="Z126" i="4" s="1"/>
  <c r="AA125" i="4"/>
  <c r="Z125" i="4" s="1"/>
  <c r="AA124" i="4"/>
  <c r="Z124" i="4" s="1"/>
  <c r="AA123" i="4"/>
  <c r="Z123" i="4" s="1"/>
  <c r="AA122" i="4"/>
  <c r="Z122" i="4" s="1"/>
  <c r="AA121" i="4"/>
  <c r="Z121" i="4" s="1"/>
  <c r="AA120" i="4"/>
  <c r="Z120" i="4" s="1"/>
  <c r="AA119" i="4"/>
  <c r="Z119" i="4" s="1"/>
  <c r="AA118" i="4"/>
  <c r="Z118" i="4" s="1"/>
  <c r="AA117" i="4"/>
  <c r="Z117" i="4" s="1"/>
  <c r="AA116" i="4"/>
  <c r="Z116" i="4" s="1"/>
  <c r="AA115" i="4"/>
  <c r="AA114" i="4"/>
  <c r="AA113" i="4"/>
  <c r="AA112" i="4"/>
  <c r="AA111" i="4"/>
  <c r="AA110" i="4"/>
  <c r="Z110" i="4" s="1"/>
  <c r="AA109" i="4"/>
  <c r="Z109" i="4" s="1"/>
  <c r="AA108" i="4"/>
  <c r="Z108" i="4" s="1"/>
  <c r="AA107" i="4"/>
  <c r="AA106" i="4"/>
  <c r="Z106" i="4" s="1"/>
  <c r="AA105" i="4"/>
  <c r="Z105" i="4" s="1"/>
  <c r="AA104" i="4"/>
  <c r="Z104" i="4" s="1"/>
  <c r="AA103" i="4"/>
  <c r="AA102" i="4"/>
  <c r="AA101" i="4"/>
  <c r="Z101" i="4" s="1"/>
  <c r="AA100" i="4"/>
  <c r="AA99" i="4"/>
  <c r="AA98" i="4"/>
  <c r="Z98" i="4" s="1"/>
  <c r="AA97" i="4"/>
  <c r="Z97" i="4" s="1"/>
  <c r="AA96" i="4"/>
  <c r="Z96" i="4" s="1"/>
  <c r="AA95" i="4"/>
  <c r="Z95" i="4" s="1"/>
  <c r="AA94" i="4"/>
  <c r="Z94" i="4" s="1"/>
  <c r="AA93" i="4"/>
  <c r="Z93" i="4" s="1"/>
  <c r="AA92" i="4"/>
  <c r="Z92" i="4" s="1"/>
  <c r="AA91" i="4"/>
  <c r="AA90" i="4"/>
  <c r="AA89" i="4"/>
  <c r="AA88" i="4"/>
  <c r="AA87" i="4"/>
  <c r="AA86" i="4"/>
  <c r="AA85" i="4"/>
  <c r="AA84" i="4"/>
  <c r="Z84" i="4" s="1"/>
  <c r="AA83" i="4"/>
  <c r="AA82" i="4"/>
  <c r="Z82" i="4" s="1"/>
  <c r="AA81" i="4"/>
  <c r="AA80" i="4"/>
  <c r="AA79" i="4"/>
  <c r="Z79" i="4" s="1"/>
  <c r="AA78" i="4"/>
  <c r="AA77" i="4"/>
  <c r="AA76" i="4"/>
  <c r="Z76" i="4" s="1"/>
  <c r="AA75" i="4"/>
  <c r="AA74" i="4"/>
  <c r="Z74" i="4" s="1"/>
  <c r="AA73" i="4"/>
  <c r="Z73" i="4" s="1"/>
  <c r="AA72" i="4"/>
  <c r="Z72" i="4" s="1"/>
  <c r="AA71" i="4"/>
  <c r="AA70" i="4"/>
  <c r="Z70" i="4" s="1"/>
  <c r="AA69" i="4"/>
  <c r="AA68" i="4"/>
  <c r="Z68" i="4" s="1"/>
  <c r="AA67" i="4"/>
  <c r="AA66" i="4"/>
  <c r="AA65" i="4"/>
  <c r="AA64" i="4"/>
  <c r="AA63" i="4"/>
  <c r="AA62" i="4"/>
  <c r="AA61" i="4"/>
  <c r="Z61" i="4" s="1"/>
  <c r="AA60" i="4"/>
  <c r="Z60" i="4" s="1"/>
  <c r="AA59" i="4"/>
  <c r="Z59" i="4" s="1"/>
  <c r="AA58" i="4"/>
  <c r="Z58" i="4" s="1"/>
  <c r="AA57" i="4"/>
  <c r="Z57" i="4" s="1"/>
  <c r="AA56" i="4"/>
  <c r="Z56" i="4" s="1"/>
  <c r="AA55" i="4"/>
  <c r="Z55" i="4" s="1"/>
  <c r="AA54" i="4"/>
  <c r="Z54" i="4" s="1"/>
  <c r="AA53" i="4"/>
  <c r="Z53" i="4" s="1"/>
  <c r="AA52" i="4"/>
  <c r="Z52" i="4" s="1"/>
  <c r="AA51" i="4"/>
  <c r="Z51" i="4" s="1"/>
  <c r="AA50" i="4"/>
  <c r="Z50" i="4" s="1"/>
  <c r="AA49" i="4"/>
  <c r="Z49" i="4" s="1"/>
  <c r="AA48" i="4"/>
  <c r="Z48" i="4" s="1"/>
  <c r="AA47" i="4"/>
  <c r="Z47" i="4" s="1"/>
  <c r="AA46" i="4"/>
  <c r="Z46" i="4" s="1"/>
  <c r="AA45" i="4"/>
  <c r="Z45" i="4" s="1"/>
  <c r="AA44" i="4"/>
  <c r="Z44" i="4" s="1"/>
  <c r="AA43" i="4"/>
  <c r="AA42" i="4"/>
  <c r="Z42" i="4" s="1"/>
  <c r="AA41" i="4"/>
  <c r="Z41" i="4" s="1"/>
  <c r="AA40" i="4"/>
  <c r="Z40" i="4" s="1"/>
  <c r="AA39" i="4"/>
  <c r="AA38" i="4"/>
  <c r="Z38" i="4" s="1"/>
  <c r="AA37" i="4"/>
  <c r="Z37" i="4" s="1"/>
  <c r="AA36" i="4"/>
  <c r="Z36" i="4" s="1"/>
  <c r="AA35" i="4"/>
  <c r="AA34" i="4"/>
  <c r="Z34" i="4" s="1"/>
  <c r="AA33" i="4"/>
  <c r="AA32" i="4"/>
  <c r="Z32" i="4" s="1"/>
  <c r="AA31" i="4"/>
  <c r="AA30" i="4"/>
  <c r="AA29" i="4"/>
  <c r="Z29" i="4" s="1"/>
  <c r="AA28" i="4"/>
  <c r="Z28" i="4" s="1"/>
  <c r="AA27" i="4"/>
  <c r="Z27" i="4" s="1"/>
  <c r="AA26" i="4"/>
  <c r="Z26" i="4" s="1"/>
  <c r="AA25" i="4"/>
  <c r="Z25" i="4" s="1"/>
  <c r="AA24" i="4"/>
  <c r="Z24" i="4" s="1"/>
  <c r="AA23" i="4"/>
  <c r="Z23" i="4" s="1"/>
  <c r="AA22" i="4"/>
  <c r="Z22" i="4" s="1"/>
  <c r="AA21" i="4"/>
  <c r="Z21" i="4" s="1"/>
  <c r="AA20" i="4"/>
  <c r="Z20" i="4" s="1"/>
  <c r="AA19" i="4"/>
  <c r="AA18" i="4"/>
  <c r="AA17" i="4"/>
  <c r="AA16" i="4"/>
  <c r="AA15" i="4"/>
  <c r="AA14" i="4"/>
  <c r="AA13" i="4"/>
  <c r="AA12" i="4"/>
  <c r="Z12" i="4" s="1"/>
  <c r="AA11" i="4"/>
  <c r="AA10" i="4"/>
  <c r="Z10" i="4" s="1"/>
  <c r="AA9" i="4"/>
  <c r="Z9" i="4" s="1"/>
  <c r="AA8" i="4"/>
  <c r="Z8" i="4" s="1"/>
  <c r="AA7" i="4"/>
  <c r="Z7" i="4" s="1"/>
  <c r="AA6" i="4"/>
  <c r="AA5" i="4"/>
  <c r="Z5" i="4" s="1"/>
  <c r="AA4" i="4"/>
  <c r="AA3" i="4"/>
  <c r="AA2" i="4"/>
  <c r="Z214" i="4"/>
  <c r="Z198" i="4"/>
  <c r="Z179" i="4"/>
  <c r="Z174" i="4"/>
  <c r="Z173" i="4"/>
  <c r="Z172" i="4"/>
  <c r="AC15" i="4"/>
  <c r="Z169" i="4"/>
  <c r="Z167" i="4"/>
  <c r="AC16" i="4"/>
  <c r="Z131" i="4"/>
  <c r="Z107" i="4"/>
  <c r="Z103" i="4"/>
  <c r="Z102" i="4"/>
  <c r="Z100" i="4"/>
  <c r="Z99" i="4"/>
  <c r="Z83" i="4"/>
  <c r="Z81" i="4"/>
  <c r="Z80" i="4"/>
  <c r="Z78" i="4"/>
  <c r="Z77" i="4"/>
  <c r="Z75" i="4"/>
  <c r="Z71" i="4"/>
  <c r="Z69" i="4"/>
  <c r="Z35" i="4"/>
  <c r="Z33" i="4"/>
  <c r="Z31" i="4"/>
  <c r="Z30" i="4"/>
  <c r="Z11" i="4"/>
  <c r="Z6" i="4"/>
  <c r="Z4" i="4"/>
  <c r="Z3" i="4"/>
  <c r="Z2" i="4"/>
  <c r="Y231" i="4"/>
  <c r="Y230" i="4"/>
  <c r="Y229" i="4"/>
  <c r="Y228" i="4"/>
  <c r="Z218" i="4"/>
  <c r="Z217" i="4"/>
  <c r="Z187" i="4"/>
  <c r="Z185" i="4"/>
  <c r="Z184" i="4"/>
  <c r="Z183" i="4"/>
  <c r="Z182" i="4"/>
  <c r="Z163" i="4"/>
  <c r="Z162" i="4"/>
  <c r="Z160" i="4"/>
  <c r="Z159" i="4"/>
  <c r="Z158" i="4"/>
  <c r="Z139" i="4"/>
  <c r="Z138" i="4"/>
  <c r="Z137" i="4"/>
  <c r="Z136" i="4"/>
  <c r="Z135" i="4"/>
  <c r="Z134" i="4"/>
  <c r="Z115" i="4"/>
  <c r="Z114" i="4"/>
  <c r="Z113" i="4"/>
  <c r="Z112" i="4"/>
  <c r="Z111" i="4"/>
  <c r="Z91" i="4"/>
  <c r="Z90" i="4"/>
  <c r="Z89" i="4"/>
  <c r="Z88" i="4"/>
  <c r="Z87" i="4"/>
  <c r="Z86" i="4"/>
  <c r="Z85" i="4"/>
  <c r="Z67" i="4"/>
  <c r="Z66" i="4"/>
  <c r="Z65" i="4"/>
  <c r="Z64" i="4"/>
  <c r="Z63" i="4"/>
  <c r="Z62" i="4"/>
  <c r="Z43" i="4"/>
  <c r="Z39" i="4"/>
  <c r="Z19" i="4"/>
  <c r="Z18" i="4"/>
  <c r="Z17" i="4"/>
  <c r="Z16" i="4"/>
  <c r="Z15" i="4"/>
  <c r="Z14" i="4"/>
  <c r="Z13" i="4"/>
  <c r="AC14" i="4"/>
  <c r="AC13" i="4"/>
  <c r="AC8" i="4"/>
  <c r="AC5" i="4"/>
  <c r="AC6" i="4"/>
  <c r="AC7" i="4"/>
  <c r="AC19" i="4"/>
  <c r="AC21" i="4"/>
  <c r="AC22" i="4"/>
  <c r="AC23" i="4"/>
  <c r="AC24" i="4"/>
  <c r="AC25" i="4"/>
  <c r="AC26" i="4"/>
  <c r="AC27" i="4"/>
  <c r="AC28" i="4"/>
  <c r="AC29" i="4"/>
  <c r="AC30" i="4"/>
  <c r="AC31" i="4"/>
  <c r="AA205" i="4" l="1"/>
  <c r="AA202" i="4"/>
  <c r="AC11" i="4"/>
  <c r="Z157" i="4"/>
  <c r="AC10" i="4"/>
  <c r="AC9" i="4"/>
  <c r="AC2" i="4"/>
  <c r="AC3" i="4"/>
  <c r="AA203" i="4"/>
  <c r="AA204" i="4"/>
  <c r="Z202" i="4"/>
  <c r="Y202" i="4" s="1"/>
  <c r="Z188" i="4"/>
  <c r="AC17" i="4"/>
  <c r="Z190" i="4"/>
  <c r="Z171" i="4"/>
  <c r="Z164" i="4"/>
  <c r="Z203" i="4"/>
  <c r="Y203" i="4" s="1"/>
  <c r="Z204" i="4"/>
  <c r="Y204" i="4" s="1"/>
  <c r="Z205" i="4"/>
  <c r="Y205" i="4" s="1"/>
  <c r="AA206" i="4" l="1"/>
  <c r="Z206" i="4"/>
  <c r="AC193" i="4" a="1"/>
  <c r="AC193" i="4" s="1"/>
  <c r="AC156" i="4" a="1"/>
  <c r="AC156" i="4" s="1"/>
  <c r="AC181" i="4" a="1"/>
  <c r="AC181" i="4" s="1"/>
  <c r="AC199" i="4" a="1"/>
  <c r="AC199" i="4" s="1"/>
  <c r="AC106" i="4" a="1"/>
  <c r="AC106" i="4" s="1"/>
  <c r="AC198" i="4" a="1"/>
  <c r="AC198" i="4" s="1"/>
  <c r="AC180" i="4" a="1"/>
  <c r="AC180" i="4" s="1"/>
  <c r="AC105" i="4" a="1"/>
  <c r="AC105" i="4" s="1"/>
  <c r="AC155" i="4" a="1"/>
  <c r="AC155" i="4" s="1"/>
  <c r="AC43" i="4" l="1" a="1"/>
  <c r="AC43" i="4" s="1"/>
  <c r="AC61" i="4" a="1"/>
  <c r="AC61" i="4" s="1"/>
  <c r="AC78" i="4" a="1"/>
  <c r="AC78" i="4" s="1"/>
  <c r="AC96" i="4" a="1"/>
  <c r="AC96" i="4" s="1"/>
  <c r="AC131" i="4" a="1"/>
  <c r="AC131" i="4" s="1"/>
  <c r="AC46" i="4" a="1"/>
  <c r="AC46" i="4" s="1"/>
  <c r="AC81" i="4" a="1"/>
  <c r="AC81" i="4" s="1"/>
  <c r="AC134" i="4" a="1"/>
  <c r="AC134" i="4" s="1"/>
  <c r="AC47" i="4" a="1"/>
  <c r="AC47" i="4" s="1"/>
  <c r="AC82" i="4" a="1"/>
  <c r="AC82" i="4" s="1"/>
  <c r="AC83" i="4" a="1"/>
  <c r="AC83" i="4" s="1"/>
  <c r="AC152" i="4" a="1"/>
  <c r="AC152" i="4" s="1"/>
  <c r="AC49" i="4" a="1"/>
  <c r="AC49" i="4" s="1"/>
  <c r="AC84" i="4" a="1"/>
  <c r="AC84" i="4" s="1"/>
  <c r="AC50" i="4" a="1"/>
  <c r="AC50" i="4" s="1"/>
  <c r="AC85" i="4" a="1"/>
  <c r="AC85" i="4" s="1"/>
  <c r="AC101" i="4" a="1"/>
  <c r="AC101" i="4" s="1"/>
  <c r="AC154" i="4" a="1"/>
  <c r="AC154" i="4" s="1"/>
  <c r="AC32" i="4" a="1"/>
  <c r="AC32" i="4" s="1"/>
  <c r="AC137" i="4" a="1"/>
  <c r="AC137" i="4" s="1"/>
  <c r="AC52" i="4" a="1"/>
  <c r="AC52" i="4" s="1"/>
  <c r="AC68" i="4" a="1"/>
  <c r="AC68" i="4" s="1"/>
  <c r="AC103" i="4" a="1"/>
  <c r="AC103" i="4" s="1"/>
  <c r="AC139" i="4" a="1"/>
  <c r="AC139" i="4" s="1"/>
  <c r="AC158" i="4" a="1"/>
  <c r="AC158" i="4" s="1"/>
  <c r="AC35" i="4" a="1"/>
  <c r="AC35" i="4" s="1"/>
  <c r="AC70" i="4" a="1"/>
  <c r="AC70" i="4" s="1"/>
  <c r="AC141" i="4" a="1"/>
  <c r="AC141" i="4" s="1"/>
  <c r="AC89" i="4" a="1"/>
  <c r="AC89" i="4" s="1"/>
  <c r="AC125" i="4" a="1"/>
  <c r="AC125" i="4" s="1"/>
  <c r="AC108" i="4" a="1"/>
  <c r="AC108" i="4" s="1"/>
  <c r="AC58" i="4" a="1"/>
  <c r="AC58" i="4" s="1"/>
  <c r="AC112" i="4" a="1"/>
  <c r="AC112" i="4" s="1"/>
  <c r="AC60" i="4" a="1"/>
  <c r="AC60" i="4" s="1"/>
  <c r="AC44" i="4" a="1"/>
  <c r="AC44" i="4" s="1"/>
  <c r="AC97" i="4" a="1"/>
  <c r="AC97" i="4" s="1"/>
  <c r="AC132" i="4" a="1"/>
  <c r="AC132" i="4" s="1"/>
  <c r="AC149" i="4" a="1"/>
  <c r="AC149" i="4" s="1"/>
  <c r="AC63" i="4" a="1"/>
  <c r="AC63" i="4" s="1"/>
  <c r="AC64" i="4" a="1"/>
  <c r="AC64" i="4" s="1"/>
  <c r="AC99" i="4" a="1"/>
  <c r="AC99" i="4" s="1"/>
  <c r="AC151" i="4" a="1"/>
  <c r="AC151" i="4" s="1"/>
  <c r="AC48" i="4" a="1"/>
  <c r="AC48" i="4" s="1"/>
  <c r="AC100" i="4" a="1"/>
  <c r="AC100" i="4" s="1"/>
  <c r="AC135" i="4" a="1"/>
  <c r="AC135" i="4" s="1"/>
  <c r="AC65" i="4" a="1"/>
  <c r="AC65" i="4" s="1"/>
  <c r="AC136" i="4" a="1"/>
  <c r="AC136" i="4" s="1"/>
  <c r="AC66" i="4" a="1"/>
  <c r="AC66" i="4" s="1"/>
  <c r="AC51" i="4" a="1"/>
  <c r="AC51" i="4" s="1"/>
  <c r="AC86" i="4" a="1"/>
  <c r="AC86" i="4" s="1"/>
  <c r="AC69" i="4" a="1"/>
  <c r="AC69" i="4" s="1"/>
  <c r="AC88" i="4" a="1"/>
  <c r="AC88" i="4" s="1"/>
  <c r="AC175" i="4" a="1"/>
  <c r="AC175" i="4" s="1"/>
  <c r="AC176" i="4" a="1"/>
  <c r="AC176" i="4" s="1"/>
  <c r="AC142" i="4" a="1"/>
  <c r="AC142" i="4" s="1"/>
  <c r="AC196" i="4" a="1"/>
  <c r="AC196" i="4" s="1"/>
  <c r="AC90" i="4" a="1"/>
  <c r="AC90" i="4" s="1"/>
  <c r="AC143" i="4" a="1"/>
  <c r="AC143" i="4" s="1"/>
  <c r="AC74" i="4" a="1"/>
  <c r="AC74" i="4" s="1"/>
  <c r="AC40" i="4" a="1"/>
  <c r="AC40" i="4" s="1"/>
  <c r="AC146" i="4" a="1"/>
  <c r="AC146" i="4" s="1"/>
  <c r="AC129" i="4" a="1"/>
  <c r="AC129" i="4" s="1"/>
  <c r="AC45" i="4" a="1"/>
  <c r="AC45" i="4" s="1"/>
  <c r="AC62" i="4" a="1"/>
  <c r="AC62" i="4" s="1"/>
  <c r="AC79" i="4" a="1"/>
  <c r="AC79" i="4" s="1"/>
  <c r="AC133" i="4" a="1"/>
  <c r="AC133" i="4" s="1"/>
  <c r="AC80" i="4" a="1"/>
  <c r="AC80" i="4" s="1"/>
  <c r="AC98" i="4" a="1"/>
  <c r="AC98" i="4" s="1"/>
  <c r="AC150" i="4" a="1"/>
  <c r="AC150" i="4" s="1"/>
  <c r="AC153" i="4" a="1"/>
  <c r="AC153" i="4" s="1"/>
  <c r="AC33" i="4" a="1"/>
  <c r="AC33" i="4" s="1"/>
  <c r="AC102" i="4" a="1"/>
  <c r="AC102" i="4" s="1"/>
  <c r="AC138" i="4" a="1"/>
  <c r="AC138" i="4" s="1"/>
  <c r="AC67" i="4" a="1"/>
  <c r="AC67" i="4" s="1"/>
  <c r="AC34" i="4" a="1"/>
  <c r="AC34" i="4" s="1"/>
  <c r="AC87" i="4" a="1"/>
  <c r="AC87" i="4" s="1"/>
  <c r="AC122" i="4" a="1"/>
  <c r="AC122" i="4" s="1"/>
  <c r="AC53" i="4" a="1"/>
  <c r="AC53" i="4" s="1"/>
  <c r="AC140" i="4" a="1"/>
  <c r="AC140" i="4" s="1"/>
  <c r="AC123" i="4" a="1"/>
  <c r="AC123" i="4" s="1"/>
  <c r="AC195" i="4" a="1"/>
  <c r="AC195" i="4" s="1"/>
  <c r="AC160" i="4" a="1"/>
  <c r="AC160" i="4" s="1"/>
  <c r="AC197" i="4" a="1"/>
  <c r="AC197" i="4" s="1"/>
  <c r="AC91" i="4" a="1"/>
  <c r="AC91" i="4" s="1"/>
  <c r="AC145" i="4" a="1"/>
  <c r="AC145" i="4" s="1"/>
  <c r="AC179" i="4" a="1"/>
  <c r="AC179" i="4" s="1"/>
  <c r="AC75" i="4" a="1"/>
  <c r="AC75" i="4" s="1"/>
  <c r="AC111" i="4" a="1"/>
  <c r="AC111" i="4" s="1"/>
  <c r="AC147" i="4" a="1"/>
  <c r="AC147" i="4" s="1"/>
  <c r="AC104" i="4" a="1"/>
  <c r="AC104" i="4" s="1"/>
  <c r="AC159" i="4" a="1"/>
  <c r="AC159" i="4" s="1"/>
  <c r="AC148" i="4" a="1"/>
  <c r="AC148" i="4" s="1"/>
  <c r="AC93" i="4" a="1"/>
  <c r="AC93" i="4" s="1"/>
  <c r="AC121" i="4" a="1"/>
  <c r="AC121" i="4" s="1"/>
  <c r="AC55" i="4" a="1"/>
  <c r="AC55" i="4" s="1"/>
  <c r="AC76" i="4" a="1"/>
  <c r="AC76" i="4" s="1"/>
  <c r="AC109" i="4" a="1"/>
  <c r="AC109" i="4" s="1"/>
  <c r="AC128" i="4" a="1"/>
  <c r="AC128" i="4" s="1"/>
  <c r="AC36" i="4" a="1"/>
  <c r="AC36" i="4" s="1"/>
  <c r="AC124" i="4" a="1"/>
  <c r="AC124" i="4" s="1"/>
  <c r="AC38" i="4" a="1"/>
  <c r="AC38" i="4" s="1"/>
  <c r="AC73" i="4" a="1"/>
  <c r="AC73" i="4" s="1"/>
  <c r="AC144" i="4" a="1"/>
  <c r="AC144" i="4" s="1"/>
  <c r="AC161" i="4" a="1"/>
  <c r="AC161" i="4" s="1"/>
  <c r="AC56" i="4" a="1"/>
  <c r="AC56" i="4" s="1"/>
  <c r="AC77" i="4" a="1"/>
  <c r="AC77" i="4" s="1"/>
  <c r="AC59" i="4" a="1"/>
  <c r="AC59" i="4" s="1"/>
  <c r="AC42" i="4" a="1"/>
  <c r="AC42" i="4" s="1"/>
  <c r="AC183" i="4" a="1"/>
  <c r="AC183" i="4" s="1"/>
  <c r="AC37" i="4" a="1"/>
  <c r="AC37" i="4" s="1"/>
  <c r="AC54" i="4" a="1"/>
  <c r="AC54" i="4" s="1"/>
  <c r="AC71" i="4" a="1"/>
  <c r="AC71" i="4" s="1"/>
  <c r="AC177" i="4" a="1"/>
  <c r="AC177" i="4" s="1"/>
  <c r="AC72" i="4" a="1"/>
  <c r="AC72" i="4" s="1"/>
  <c r="AC178" i="4" a="1"/>
  <c r="AC178" i="4" s="1"/>
  <c r="AC164" i="4" a="1"/>
  <c r="AC164" i="4" s="1"/>
  <c r="AC130" i="4" a="1"/>
  <c r="AC130" i="4" s="1"/>
  <c r="AC126" i="4" a="1"/>
  <c r="AC126" i="4" s="1"/>
  <c r="AC41" i="4" a="1"/>
  <c r="AC41" i="4" s="1"/>
  <c r="AC163" i="4" a="1"/>
  <c r="AC163" i="4" s="1"/>
  <c r="AC94" i="4" a="1"/>
  <c r="AC94" i="4" s="1"/>
  <c r="AC39" i="4" a="1"/>
  <c r="AC39" i="4" s="1"/>
  <c r="AC57" i="4" a="1"/>
  <c r="AC57" i="4" s="1"/>
  <c r="AC92" i="4" a="1"/>
  <c r="AC92" i="4" s="1"/>
  <c r="AC110" i="4" a="1"/>
  <c r="AC110" i="4" s="1"/>
  <c r="AC127" i="4" a="1"/>
  <c r="AC127" i="4" s="1"/>
  <c r="AC162" i="4" a="1"/>
  <c r="AC162" i="4" s="1"/>
  <c r="AC165" i="4" a="1"/>
  <c r="AC165" i="4" s="1"/>
  <c r="AC95" i="4" a="1"/>
  <c r="AC95" i="4" s="1"/>
  <c r="AC157" i="4" a="1"/>
  <c r="AC157" i="4" s="1"/>
  <c r="AC119" i="4" a="1"/>
  <c r="AC119" i="4" s="1"/>
  <c r="AC107" i="4" a="1"/>
  <c r="AC107" i="4" s="1"/>
  <c r="AC168" i="4" a="1"/>
  <c r="AC168" i="4" s="1"/>
  <c r="AC116" i="4" a="1"/>
  <c r="AC116" i="4" s="1"/>
  <c r="AC194" i="4" a="1"/>
  <c r="AC194" i="4" s="1"/>
  <c r="AC188" i="4" a="1"/>
  <c r="AC188" i="4" s="1"/>
  <c r="AC115" i="4" a="1"/>
  <c r="AC115" i="4" s="1"/>
  <c r="AC182" i="4" a="1"/>
  <c r="AC182" i="4" s="1"/>
  <c r="AC166" i="4" a="1"/>
  <c r="AC166" i="4" s="1"/>
  <c r="AC190" i="4" a="1"/>
  <c r="AC190" i="4" s="1"/>
  <c r="AC171" i="4" a="1"/>
  <c r="AC171" i="4" s="1"/>
  <c r="AC113" i="4" a="1"/>
  <c r="AC113" i="4" s="1"/>
  <c r="AC174" i="4" a="1"/>
  <c r="AC174" i="4" s="1"/>
  <c r="AC172" i="4" a="1"/>
  <c r="AC172" i="4" s="1"/>
  <c r="AC189" i="4" a="1"/>
  <c r="AC189" i="4" s="1"/>
  <c r="AC185" i="4" a="1"/>
  <c r="AC185" i="4" s="1"/>
  <c r="AC191" i="4" a="1"/>
  <c r="AC191" i="4" s="1"/>
  <c r="AC117" i="4" a="1"/>
  <c r="AC117" i="4" s="1"/>
  <c r="AC186" i="4" a="1"/>
  <c r="AC186" i="4" s="1"/>
  <c r="AC184" i="4" a="1"/>
  <c r="AC184" i="4" s="1"/>
  <c r="AC173" i="4" a="1"/>
  <c r="AC173" i="4" s="1"/>
  <c r="AC118" i="4" a="1"/>
  <c r="AC118" i="4" s="1"/>
  <c r="AC167" i="4" a="1"/>
  <c r="AC167" i="4" s="1"/>
  <c r="AC120" i="4" a="1"/>
  <c r="AC120" i="4" s="1"/>
  <c r="AC170" i="4" a="1"/>
  <c r="AC170" i="4" s="1"/>
  <c r="AC169" i="4" a="1"/>
  <c r="AC169" i="4" s="1"/>
  <c r="AC114" i="4" a="1"/>
  <c r="AC114" i="4" s="1"/>
  <c r="AC187" i="4" a="1"/>
  <c r="AC187" i="4" s="1"/>
  <c r="AC192" i="4" a="1"/>
  <c r="AC1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Cem Dener</author>
  </authors>
  <commentList>
    <comment ref="Z1" authorId="0" shapeId="0" xr:uid="{EA2AFD61-F185-C54A-8348-40A638549EDF}">
      <text>
        <r>
          <rPr>
            <b/>
            <sz val="9"/>
            <color rgb="FF000000"/>
            <rFont val="Tahoma"/>
            <family val="2"/>
          </rPr>
          <t>Cem Dener: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GovTech Maturity Index group:
</t>
        </r>
        <r>
          <rPr>
            <sz val="9"/>
            <color rgb="FF000000"/>
            <rFont val="Tahoma"/>
            <family val="2"/>
          </rPr>
          <t xml:space="preserve">A: Very high  &gt;= 0.75
</t>
        </r>
        <r>
          <rPr>
            <sz val="9"/>
            <color rgb="FF000000"/>
            <rFont val="Tahoma"/>
            <family val="2"/>
          </rPr>
          <t xml:space="preserve">B: High        &gt;= 0.50 and &lt; 0.75
</t>
        </r>
        <r>
          <rPr>
            <sz val="9"/>
            <color rgb="FF000000"/>
            <rFont val="Tahoma"/>
            <family val="2"/>
          </rPr>
          <t xml:space="preserve">C: Medium    &gt;= 0.25 and &lt; 0.50
</t>
        </r>
        <r>
          <rPr>
            <sz val="9"/>
            <color rgb="FF000000"/>
            <rFont val="Tahoma"/>
            <family val="2"/>
          </rPr>
          <t>D: Low        &lt; 0.25</t>
        </r>
      </text>
    </comment>
    <comment ref="AA1" authorId="0" shapeId="0" xr:uid="{D5AC5AA1-FC01-A945-A4E7-ABBBABE08FB3}">
      <text>
        <r>
          <rPr>
            <b/>
            <sz val="9"/>
            <color rgb="FF000000"/>
            <rFont val="Tahoma"/>
            <family val="2"/>
          </rPr>
          <t>Cem Dener: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GovTech Maturity Index group:
</t>
        </r>
        <r>
          <rPr>
            <sz val="9"/>
            <color rgb="FF000000"/>
            <rFont val="Tahoma"/>
            <family val="2"/>
          </rPr>
          <t xml:space="preserve">A: Very high  &gt;= 0.75
</t>
        </r>
        <r>
          <rPr>
            <sz val="9"/>
            <color rgb="FF000000"/>
            <rFont val="Tahoma"/>
            <family val="2"/>
          </rPr>
          <t xml:space="preserve">B: High        &gt;= 0.50 and &lt; 0.75
</t>
        </r>
        <r>
          <rPr>
            <sz val="9"/>
            <color rgb="FF000000"/>
            <rFont val="Tahoma"/>
            <family val="2"/>
          </rPr>
          <t xml:space="preserve">C: Medium    &gt;= 0.25 and &lt; 0.50
</t>
        </r>
        <r>
          <rPr>
            <sz val="9"/>
            <color rgb="FF000000"/>
            <rFont val="Tahoma"/>
            <family val="2"/>
          </rPr>
          <t>D: Low        &lt; 0.25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<sst xmlns="http://schemas.openxmlformats.org/spreadsheetml/2006/main" count="6219" uniqueCount="857">
  <si>
    <t>A</t>
  </si>
  <si>
    <t>B</t>
  </si>
  <si>
    <t>C</t>
  </si>
  <si>
    <t>A1</t>
  </si>
  <si>
    <t>B1</t>
  </si>
  <si>
    <t>C1</t>
  </si>
  <si>
    <t>UN EDGI</t>
  </si>
  <si>
    <t>World Bank</t>
  </si>
  <si>
    <t>D</t>
  </si>
  <si>
    <r>
      <t>1.</t>
    </r>
    <r>
      <rPr>
        <b/>
        <sz val="9.1999999999999993"/>
        <color rgb="FF000000"/>
        <rFont val="Aptos"/>
      </rPr>
      <t xml:space="preserve">Cloud Platform Availability </t>
    </r>
  </si>
  <si>
    <r>
      <t>2.</t>
    </r>
    <r>
      <rPr>
        <b/>
        <sz val="9.1999999999999993"/>
        <color rgb="FF000000"/>
        <rFont val="Aptos"/>
      </rPr>
      <t>Enterprise Architecture Framework</t>
    </r>
  </si>
  <si>
    <r>
      <t>3.</t>
    </r>
    <r>
      <rPr>
        <b/>
        <sz val="9.1999999999999993"/>
        <color rgb="FF000000"/>
        <rFont val="Aptos"/>
      </rPr>
      <t>Interoperability Framework</t>
    </r>
  </si>
  <si>
    <r>
      <t>4.</t>
    </r>
    <r>
      <rPr>
        <b/>
        <sz val="9.1999999999999993"/>
        <color rgb="FF000000"/>
        <rFont val="Aptos"/>
      </rPr>
      <t>Service Bus Platform</t>
    </r>
  </si>
  <si>
    <r>
      <t>5.</t>
    </r>
    <r>
      <rPr>
        <b/>
        <sz val="9.1999999999999993"/>
        <color rgb="FF000000"/>
        <rFont val="Aptos"/>
      </rPr>
      <t xml:space="preserve">Operational FMIS </t>
    </r>
    <r>
      <rPr>
        <sz val="9.1999999999999993"/>
        <color rgb="FF000000"/>
        <rFont val="Aptos"/>
      </rPr>
      <t>(Financial Management Information System)</t>
    </r>
  </si>
  <si>
    <r>
      <t>6.</t>
    </r>
    <r>
      <rPr>
        <b/>
        <sz val="9.1999999999999993"/>
        <color rgb="FF000000"/>
        <rFont val="Aptos"/>
      </rPr>
      <t xml:space="preserve">TSA </t>
    </r>
    <r>
      <rPr>
        <sz val="9.1999999999999993"/>
        <color rgb="FF000000"/>
        <rFont val="Aptos"/>
      </rPr>
      <t>(Treasury Single Account)</t>
    </r>
    <r>
      <rPr>
        <b/>
        <sz val="9.1999999999999993"/>
        <color rgb="FF000000"/>
        <rFont val="Aptos"/>
      </rPr>
      <t xml:space="preserve"> Supported by FMIS </t>
    </r>
  </si>
  <si>
    <r>
      <t>7.</t>
    </r>
    <r>
      <rPr>
        <b/>
        <sz val="9.1999999999999993"/>
        <color rgb="FF000000"/>
        <rFont val="Aptos"/>
      </rPr>
      <t>Tax Management Information System</t>
    </r>
  </si>
  <si>
    <r>
      <t>8.</t>
    </r>
    <r>
      <rPr>
        <b/>
        <sz val="9.1999999999999993"/>
        <color rgb="FF000000"/>
        <rFont val="Aptos"/>
      </rPr>
      <t>Customs Management Information System</t>
    </r>
  </si>
  <si>
    <r>
      <t>9.</t>
    </r>
    <r>
      <rPr>
        <b/>
        <sz val="9.1999999999999993"/>
        <color rgb="FF000000"/>
        <rFont val="Aptos"/>
      </rPr>
      <t xml:space="preserve">HRMIS </t>
    </r>
    <r>
      <rPr>
        <sz val="9.1999999999999993"/>
        <color rgb="FF000000"/>
        <rFont val="Aptos"/>
      </rPr>
      <t>(Human Resources Management Information System)</t>
    </r>
    <r>
      <rPr>
        <b/>
        <sz val="9.1999999999999993"/>
        <color rgb="FF000000"/>
        <rFont val="Aptos"/>
      </rPr>
      <t xml:space="preserve"> with Self-Service Portal</t>
    </r>
  </si>
  <si>
    <r>
      <t>10.</t>
    </r>
    <r>
      <rPr>
        <b/>
        <sz val="9.1999999999999993"/>
        <color rgb="FF000000"/>
        <rFont val="Aptos"/>
      </rPr>
      <t>Payroll System Linked with HRMIS</t>
    </r>
  </si>
  <si>
    <r>
      <t>11.</t>
    </r>
    <r>
      <rPr>
        <b/>
        <sz val="9.1999999999999993"/>
        <color rgb="FF000000"/>
        <rFont val="Aptos"/>
      </rPr>
      <t>Social Insurance System</t>
    </r>
  </si>
  <si>
    <r>
      <t>12.</t>
    </r>
    <r>
      <rPr>
        <b/>
        <sz val="9.1999999999999993"/>
        <color rgb="FF000000"/>
        <rFont val="Aptos"/>
      </rPr>
      <t>e-Procurement Portal</t>
    </r>
  </si>
  <si>
    <r>
      <t>13.</t>
    </r>
    <r>
      <rPr>
        <b/>
        <sz val="9.1999999999999993"/>
        <color rgb="FF000000"/>
        <rFont val="Aptos"/>
      </rPr>
      <t>Debt Management System (DMS)</t>
    </r>
  </si>
  <si>
    <r>
      <t>14.</t>
    </r>
    <r>
      <rPr>
        <b/>
        <sz val="9.1999999999999993"/>
        <color rgb="FF000000"/>
        <rFont val="Aptos"/>
      </rPr>
      <t>Public Investment Management System (PIMS)</t>
    </r>
  </si>
  <si>
    <r>
      <t>15.</t>
    </r>
    <r>
      <rPr>
        <b/>
        <sz val="9.1999999999999993"/>
        <color rgb="FF000000"/>
        <rFont val="Aptos"/>
      </rPr>
      <t>Open-Source Software (OSS) Policy / Action Plan</t>
    </r>
  </si>
  <si>
    <t>17.   National Strategy on Disruptive / Innovative Technologies</t>
  </si>
  <si>
    <t>TII</t>
  </si>
  <si>
    <t>I‑1</t>
  </si>
  <si>
    <t>I‑2</t>
  </si>
  <si>
    <t>I‑3</t>
  </si>
  <si>
    <t>I‑4</t>
  </si>
  <si>
    <t>I‑5</t>
  </si>
  <si>
    <t>I‑6</t>
  </si>
  <si>
    <t>I‑7</t>
  </si>
  <si>
    <t>I‑8</t>
  </si>
  <si>
    <t>I‑9</t>
  </si>
  <si>
    <t>I‑10</t>
  </si>
  <si>
    <t>I‑11</t>
  </si>
  <si>
    <t>I‑12</t>
  </si>
  <si>
    <t>I‑13</t>
  </si>
  <si>
    <t>I‑14</t>
  </si>
  <si>
    <t>I‑15</t>
  </si>
  <si>
    <t>I‑16</t>
  </si>
  <si>
    <t>I‑17</t>
  </si>
  <si>
    <t xml:space="preserve"> 18. I‑18</t>
  </si>
  <si>
    <t>19. I‑19</t>
  </si>
  <si>
    <t>20. I‑20</t>
  </si>
  <si>
    <t>21. I‑21</t>
  </si>
  <si>
    <t>22. I‑22</t>
  </si>
  <si>
    <t>23. I‑23</t>
  </si>
  <si>
    <t>24. I‑24</t>
  </si>
  <si>
    <t>25. I‑25</t>
  </si>
  <si>
    <t>26. I‑26</t>
  </si>
  <si>
    <t>Digital Citizen Engagement Index (DCEI, indicators 27–32)</t>
  </si>
  <si>
    <t xml:space="preserve"> 27. I‑27</t>
  </si>
  <si>
    <t>28. I‑28</t>
  </si>
  <si>
    <t>29. I‑29</t>
  </si>
  <si>
    <t>30. I‑30</t>
  </si>
  <si>
    <t>31. I‑31</t>
  </si>
  <si>
    <t>32. I‑32</t>
  </si>
  <si>
    <t>GTEI</t>
  </si>
  <si>
    <t>PSDI</t>
  </si>
  <si>
    <t>CGSI</t>
  </si>
  <si>
    <t>DCEI</t>
  </si>
  <si>
    <t>cgsi</t>
  </si>
  <si>
    <t>psdi</t>
  </si>
  <si>
    <t>gtei</t>
  </si>
  <si>
    <t>dcei</t>
  </si>
  <si>
    <t>OECD</t>
  </si>
  <si>
    <t>OSI</t>
  </si>
  <si>
    <t>EPI</t>
  </si>
  <si>
    <t xml:space="preserve">Denmark </t>
  </si>
  <si>
    <t>VHEGDI</t>
  </si>
  <si>
    <t>VH</t>
  </si>
  <si>
    <t xml:space="preserve">Estonia </t>
  </si>
  <si>
    <t xml:space="preserve">Singapore </t>
  </si>
  <si>
    <t xml:space="preserve">Republic of Korea </t>
  </si>
  <si>
    <t xml:space="preserve">Iceland </t>
  </si>
  <si>
    <t>No*</t>
  </si>
  <si>
    <t xml:space="preserve">Saudi Arabia </t>
  </si>
  <si>
    <t>United Kingdom of Great Britain and Northern Ireland</t>
  </si>
  <si>
    <t xml:space="preserve">Australia </t>
  </si>
  <si>
    <t xml:space="preserve">Finland </t>
  </si>
  <si>
    <t xml:space="preserve">Netherlands </t>
  </si>
  <si>
    <t xml:space="preserve">United Arab Emirates </t>
  </si>
  <si>
    <t xml:space="preserve">Germany </t>
  </si>
  <si>
    <t xml:space="preserve">Japan </t>
  </si>
  <si>
    <t xml:space="preserve">Sweden </t>
  </si>
  <si>
    <t xml:space="preserve">Norway </t>
  </si>
  <si>
    <t xml:space="preserve">New Zealand </t>
  </si>
  <si>
    <t xml:space="preserve">Spain </t>
  </si>
  <si>
    <t xml:space="preserve">Bahrain </t>
  </si>
  <si>
    <t xml:space="preserve">United States of America </t>
  </si>
  <si>
    <t xml:space="preserve">Ireland </t>
  </si>
  <si>
    <t xml:space="preserve">Lithuania </t>
  </si>
  <si>
    <t>Austria</t>
  </si>
  <si>
    <t xml:space="preserve">Israel </t>
  </si>
  <si>
    <t xml:space="preserve">Kazakhstan </t>
  </si>
  <si>
    <t xml:space="preserve">Uruguay </t>
  </si>
  <si>
    <t xml:space="preserve">Switzerland </t>
  </si>
  <si>
    <t>Türkiye</t>
  </si>
  <si>
    <t>V3</t>
  </si>
  <si>
    <t xml:space="preserve">Malta </t>
  </si>
  <si>
    <t xml:space="preserve">Latvia </t>
  </si>
  <si>
    <t>Ukraine</t>
  </si>
  <si>
    <t xml:space="preserve">Chile </t>
  </si>
  <si>
    <t xml:space="preserve">Croatia </t>
  </si>
  <si>
    <t xml:space="preserve">Slovenia </t>
  </si>
  <si>
    <t>France</t>
  </si>
  <si>
    <t xml:space="preserve">China </t>
  </si>
  <si>
    <t xml:space="preserve">Greece </t>
  </si>
  <si>
    <t xml:space="preserve">Poland </t>
  </si>
  <si>
    <t xml:space="preserve">Cyprus </t>
  </si>
  <si>
    <t>Serbia</t>
  </si>
  <si>
    <t xml:space="preserve">South Africa </t>
  </si>
  <si>
    <t xml:space="preserve">Oman </t>
  </si>
  <si>
    <t xml:space="preserve">Argentina </t>
  </si>
  <si>
    <t xml:space="preserve">Russian Federation </t>
  </si>
  <si>
    <t>V2</t>
  </si>
  <si>
    <t>Liechtenstein</t>
  </si>
  <si>
    <t>Luxembourg</t>
  </si>
  <si>
    <t xml:space="preserve">Mongolia </t>
  </si>
  <si>
    <t xml:space="preserve">Canada </t>
  </si>
  <si>
    <t xml:space="preserve">Armenia </t>
  </si>
  <si>
    <t xml:space="preserve">Portugal </t>
  </si>
  <si>
    <t xml:space="preserve">Brazil </t>
  </si>
  <si>
    <t xml:space="preserve">Italy </t>
  </si>
  <si>
    <t xml:space="preserve">Thailand </t>
  </si>
  <si>
    <t xml:space="preserve">Qatar </t>
  </si>
  <si>
    <t xml:space="preserve">Czech Republic </t>
  </si>
  <si>
    <t xml:space="preserve">Bulgaria </t>
  </si>
  <si>
    <t xml:space="preserve">Belgium </t>
  </si>
  <si>
    <t>Malaysia</t>
  </si>
  <si>
    <t xml:space="preserve">Peru </t>
  </si>
  <si>
    <t>V1</t>
  </si>
  <si>
    <t xml:space="preserve">Hungary </t>
  </si>
  <si>
    <t xml:space="preserve">Slovakia </t>
  </si>
  <si>
    <t xml:space="preserve">Costa Rica </t>
  </si>
  <si>
    <t xml:space="preserve">Albania </t>
  </si>
  <si>
    <t xml:space="preserve">Uzbekistan </t>
  </si>
  <si>
    <t xml:space="preserve">Indonesia </t>
  </si>
  <si>
    <t xml:space="preserve">Mexico </t>
  </si>
  <si>
    <t xml:space="preserve">Kuwait </t>
  </si>
  <si>
    <t xml:space="preserve">Ecuador </t>
  </si>
  <si>
    <t xml:space="preserve">Colombia </t>
  </si>
  <si>
    <t>Georgia (Country)</t>
  </si>
  <si>
    <t xml:space="preserve">Republic of Moldova </t>
  </si>
  <si>
    <t xml:space="preserve">Viet Nam </t>
  </si>
  <si>
    <t xml:space="preserve">Romania </t>
  </si>
  <si>
    <t xml:space="preserve">Philippines </t>
  </si>
  <si>
    <t xml:space="preserve">Azerbaijan </t>
  </si>
  <si>
    <t xml:space="preserve">Brunei Darussalam </t>
  </si>
  <si>
    <t xml:space="preserve">Mauritius </t>
  </si>
  <si>
    <t xml:space="preserve">Belarus </t>
  </si>
  <si>
    <t>HEGDI</t>
  </si>
  <si>
    <t>HV</t>
  </si>
  <si>
    <t xml:space="preserve">Kyrgyzstan </t>
  </si>
  <si>
    <t xml:space="preserve">Panama </t>
  </si>
  <si>
    <t xml:space="preserve">Paraguay </t>
  </si>
  <si>
    <t>Montenegro</t>
  </si>
  <si>
    <t xml:space="preserve">Monaco </t>
  </si>
  <si>
    <t xml:space="preserve">Bahamas </t>
  </si>
  <si>
    <t>H3</t>
  </si>
  <si>
    <t>North Macedonia</t>
  </si>
  <si>
    <t xml:space="preserve">Dominican Republic </t>
  </si>
  <si>
    <t xml:space="preserve">Trinidad and Tobago </t>
  </si>
  <si>
    <t xml:space="preserve">Tunisia </t>
  </si>
  <si>
    <t xml:space="preserve">Andorra </t>
  </si>
  <si>
    <t xml:space="preserve">Jordan </t>
  </si>
  <si>
    <t xml:space="preserve">Morocco </t>
  </si>
  <si>
    <t xml:space="preserve">Barbados </t>
  </si>
  <si>
    <t xml:space="preserve">Seychelles </t>
  </si>
  <si>
    <t xml:space="preserve">Fiji </t>
  </si>
  <si>
    <t>Maldives</t>
  </si>
  <si>
    <t xml:space="preserve">Egypt </t>
  </si>
  <si>
    <t xml:space="preserve">Jamaica </t>
  </si>
  <si>
    <t xml:space="preserve">India </t>
  </si>
  <si>
    <t xml:space="preserve">Sri Lanka </t>
  </si>
  <si>
    <t xml:space="preserve">Bolivia </t>
  </si>
  <si>
    <t xml:space="preserve">Bangladesh </t>
  </si>
  <si>
    <t xml:space="preserve">Iran (Islamic Republic of) </t>
  </si>
  <si>
    <t xml:space="preserve">San Marino </t>
  </si>
  <si>
    <t xml:space="preserve">Bhutan </t>
  </si>
  <si>
    <t xml:space="preserve">Grenada </t>
  </si>
  <si>
    <t xml:space="preserve">Antigua and Barbuda </t>
  </si>
  <si>
    <t xml:space="preserve">Suriname </t>
  </si>
  <si>
    <t xml:space="preserve">Bosnia and Herzegovina </t>
  </si>
  <si>
    <t xml:space="preserve">Ghana </t>
  </si>
  <si>
    <t xml:space="preserve">Kenya </t>
  </si>
  <si>
    <t xml:space="preserve">Saint Kitts and Nevis </t>
  </si>
  <si>
    <t xml:space="preserve">Cabo Verde </t>
  </si>
  <si>
    <t xml:space="preserve">Botswana </t>
  </si>
  <si>
    <t>H2</t>
  </si>
  <si>
    <t>Eswatini</t>
  </si>
  <si>
    <t xml:space="preserve">Namibia </t>
  </si>
  <si>
    <t xml:space="preserve">El Salvador </t>
  </si>
  <si>
    <t xml:space="preserve">Algeria </t>
  </si>
  <si>
    <t xml:space="preserve">Saint Vincent and the Grenadines </t>
  </si>
  <si>
    <t xml:space="preserve">Rwanda </t>
  </si>
  <si>
    <t xml:space="preserve">Nepal </t>
  </si>
  <si>
    <t xml:space="preserve">Cambodia </t>
  </si>
  <si>
    <t xml:space="preserve">Gabon </t>
  </si>
  <si>
    <t xml:space="preserve">Guatemala </t>
  </si>
  <si>
    <t xml:space="preserve">Tajikistan </t>
  </si>
  <si>
    <t xml:space="preserve">Côte d'Ivoire </t>
  </si>
  <si>
    <t>Libya</t>
  </si>
  <si>
    <t>H1</t>
  </si>
  <si>
    <t xml:space="preserve">Lebanon </t>
  </si>
  <si>
    <t xml:space="preserve">Dominica </t>
  </si>
  <si>
    <t xml:space="preserve">Guyana </t>
  </si>
  <si>
    <t xml:space="preserve">Vanuatu </t>
  </si>
  <si>
    <t xml:space="preserve">Zambia </t>
  </si>
  <si>
    <t xml:space="preserve">Venezuela </t>
  </si>
  <si>
    <t xml:space="preserve">Nicaragua </t>
  </si>
  <si>
    <t xml:space="preserve">Saint Lucia </t>
  </si>
  <si>
    <t xml:space="preserve">Tonga </t>
  </si>
  <si>
    <t xml:space="preserve">Senegal </t>
  </si>
  <si>
    <t xml:space="preserve">Pakistan </t>
  </si>
  <si>
    <t xml:space="preserve">Palau </t>
  </si>
  <si>
    <t xml:space="preserve">Myanmar </t>
  </si>
  <si>
    <t>MH</t>
  </si>
  <si>
    <t xml:space="preserve">Cuba </t>
  </si>
  <si>
    <t>MEGDI</t>
  </si>
  <si>
    <t xml:space="preserve">Samoa </t>
  </si>
  <si>
    <t xml:space="preserve">Belize </t>
  </si>
  <si>
    <t xml:space="preserve">Honduras </t>
  </si>
  <si>
    <t xml:space="preserve">Marshall Islands </t>
  </si>
  <si>
    <t xml:space="preserve">Nigeria </t>
  </si>
  <si>
    <t xml:space="preserve">Turkmenistan </t>
  </si>
  <si>
    <t xml:space="preserve">Benin </t>
  </si>
  <si>
    <t xml:space="preserve">Kiribati </t>
  </si>
  <si>
    <t xml:space="preserve">Iraq </t>
  </si>
  <si>
    <t xml:space="preserve">Zimbabwe </t>
  </si>
  <si>
    <t xml:space="preserve">Uganda </t>
  </si>
  <si>
    <t xml:space="preserve">Nauru </t>
  </si>
  <si>
    <t xml:space="preserve">Lao People's Democratic Republic </t>
  </si>
  <si>
    <t xml:space="preserve">United Republic of Tanzania </t>
  </si>
  <si>
    <t>M3</t>
  </si>
  <si>
    <t xml:space="preserve">Sao Tome and Principe </t>
  </si>
  <si>
    <t xml:space="preserve">Cameroon </t>
  </si>
  <si>
    <t xml:space="preserve">Angola </t>
  </si>
  <si>
    <t xml:space="preserve">Lesotho </t>
  </si>
  <si>
    <t xml:space="preserve">Tuvalu </t>
  </si>
  <si>
    <t>Timor-Leste</t>
  </si>
  <si>
    <t xml:space="preserve">Guinea </t>
  </si>
  <si>
    <t xml:space="preserve">Togo </t>
  </si>
  <si>
    <t xml:space="preserve">Syrian Arab Republic </t>
  </si>
  <si>
    <t xml:space="preserve">Malawi </t>
  </si>
  <si>
    <t xml:space="preserve">Solomon Islands </t>
  </si>
  <si>
    <t>M2</t>
  </si>
  <si>
    <t xml:space="preserve">Mauritania </t>
  </si>
  <si>
    <t xml:space="preserve">Congo </t>
  </si>
  <si>
    <t xml:space="preserve">Micronesia (Federated States of) </t>
  </si>
  <si>
    <t xml:space="preserve">Madagascar </t>
  </si>
  <si>
    <t xml:space="preserve">Ethiopia </t>
  </si>
  <si>
    <t>M1</t>
  </si>
  <si>
    <t xml:space="preserve">Guinea-Bissau </t>
  </si>
  <si>
    <t xml:space="preserve">Papua New Guinea </t>
  </si>
  <si>
    <t xml:space="preserve">Sierra Leone </t>
  </si>
  <si>
    <t xml:space="preserve">Mali </t>
  </si>
  <si>
    <t xml:space="preserve">Djibouti </t>
  </si>
  <si>
    <t xml:space="preserve">Burkina Faso </t>
  </si>
  <si>
    <t xml:space="preserve">Equatorial Guinea </t>
  </si>
  <si>
    <t xml:space="preserve">Mozambique </t>
  </si>
  <si>
    <t xml:space="preserve">Sudan </t>
  </si>
  <si>
    <t xml:space="preserve">Democratic Republic of the Congo </t>
  </si>
  <si>
    <t xml:space="preserve">Comoros </t>
  </si>
  <si>
    <t xml:space="preserve">Gambia </t>
  </si>
  <si>
    <t>LM</t>
  </si>
  <si>
    <t xml:space="preserve">Liberia </t>
  </si>
  <si>
    <t xml:space="preserve">Burundi </t>
  </si>
  <si>
    <t>LEGDI</t>
  </si>
  <si>
    <t xml:space="preserve">Democratic People's Republic of Korea </t>
  </si>
  <si>
    <t>L3</t>
  </si>
  <si>
    <t xml:space="preserve">Yemen </t>
  </si>
  <si>
    <t xml:space="preserve">Haiti </t>
  </si>
  <si>
    <t xml:space="preserve">Niger </t>
  </si>
  <si>
    <t>Afghanistan</t>
  </si>
  <si>
    <t xml:space="preserve">Chad </t>
  </si>
  <si>
    <t xml:space="preserve">Eritrea </t>
  </si>
  <si>
    <t>L2</t>
  </si>
  <si>
    <t xml:space="preserve">Somalia </t>
  </si>
  <si>
    <t>South Sudan</t>
  </si>
  <si>
    <t>L1</t>
  </si>
  <si>
    <t xml:space="preserve">Central African Republic </t>
  </si>
  <si>
    <t>EGDI</t>
  </si>
  <si>
    <t>Country Name</t>
  </si>
  <si>
    <t>E-Government Index</t>
  </si>
  <si>
    <t>E-Participation Index</t>
  </si>
  <si>
    <t>Online Service Index</t>
  </si>
  <si>
    <t>Human Capital Index</t>
  </si>
  <si>
    <t>Telecommunication Infrastructure Index</t>
  </si>
  <si>
    <t xml:space="preserve">C√¥te d'Ivoire </t>
  </si>
  <si>
    <t>T√ºrkiye</t>
  </si>
  <si>
    <t>Economy</t>
  </si>
  <si>
    <t>Grp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</si>
  <si>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</si>
  <si>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</si>
  <si>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</si>
  <si>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</si>
  <si>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</si>
  <si>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</si>
  <si>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</si>
  <si>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</si>
  <si>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</si>
  <si>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</si>
  <si>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</si>
  <si>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</si>
  <si>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</si>
  <si>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</si>
  <si>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</si>
  <si>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</si>
  <si>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</si>
  <si>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</si>
  <si>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</si>
  <si>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</si>
  <si>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</si>
  <si>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</si>
  <si>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</si>
  <si>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</si>
  <si>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</si>
  <si>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</si>
  <si>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</si>
  <si>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</si>
  <si>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</si>
  <si>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</si>
  <si>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</si>
  <si>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</si>
  <si>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</si>
  <si>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</si>
  <si>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</si>
  <si>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</si>
  <si>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</si>
  <si>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</si>
  <si>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</si>
  <si>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</si>
  <si>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</si>
  <si>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</si>
  <si>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</si>
  <si>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</si>
  <si>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</si>
  <si>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</si>
  <si>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</si>
  <si>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</si>
  <si>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</si>
  <si>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</si>
  <si>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</si>
  <si>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</si>
  <si>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</si>
  <si>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</si>
  <si>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</si>
  <si>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</si>
  <si>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</si>
  <si>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</si>
  <si>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</si>
  <si>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</si>
  <si>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</si>
  <si>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</si>
  <si>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</si>
  <si>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</si>
  <si>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</si>
  <si>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</si>
  <si>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</si>
  <si>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</si>
  <si>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</si>
  <si>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</si>
  <si>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</si>
  <si>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</si>
  <si>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</si>
  <si>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</si>
  <si>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</si>
  <si>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</si>
  <si>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</si>
  <si>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</si>
  <si>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</si>
  <si>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</si>
  <si>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</si>
  <si>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</si>
  <si>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</si>
  <si>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</si>
  <si>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</si>
  <si>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</si>
  <si>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DPR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</si>
  <si>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</si>
  <si>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</si>
  <si>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</si>
  <si>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</si>
  <si>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</si>
  <si>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</si>
  <si>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</si>
  <si>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</si>
  <si>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</si>
  <si>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</si>
  <si>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Macao SAR, China</t>
  </si>
  <si>
    <t>Madagascar</t>
  </si>
  <si>
    <t>Malawi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</si>
  <si>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</si>
  <si>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</si>
  <si>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</si>
  <si>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</si>
  <si>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</si>
  <si>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</si>
  <si>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</si>
  <si>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</si>
  <si>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</si>
  <si>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</si>
  <si>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</si>
  <si>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</si>
  <si>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</si>
  <si>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</si>
  <si>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</si>
  <si>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</si>
  <si>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</si>
  <si>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</si>
  <si>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</si>
  <si>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</si>
  <si>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</si>
  <si>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</si>
  <si>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</si>
  <si>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</si>
  <si>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</si>
  <si>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</si>
  <si>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</si>
  <si>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</si>
  <si>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</si>
  <si>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</si>
  <si>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</si>
  <si>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</si>
  <si>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</si>
  <si>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</si>
  <si>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</si>
  <si>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</si>
  <si>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</si>
  <si>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</si>
  <si>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</si>
  <si>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</si>
  <si>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</si>
  <si>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</si>
  <si>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</si>
  <si>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</si>
  <si>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</si>
  <si>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</si>
  <si>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</si>
  <si>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</si>
  <si>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</si>
  <si>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</si>
  <si>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</si>
  <si>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</si>
  <si>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</si>
  <si>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</si>
  <si>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</si>
  <si>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</si>
  <si>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</si>
  <si>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</si>
  <si>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</si>
  <si>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</si>
  <si>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</si>
  <si>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</si>
  <si>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</si>
  <si>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</si>
  <si>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</si>
  <si>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</si>
  <si>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</si>
  <si>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</si>
  <si>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</si>
  <si>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</si>
  <si>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</si>
  <si>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</si>
  <si>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</si>
  <si>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</si>
  <si>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</si>
  <si>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</si>
  <si>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RB</t>
  </si>
  <si>
    <t>Vietnam</t>
  </si>
  <si>
    <t>West Bank and Gaza</t>
  </si>
  <si>
    <t>Yemen</t>
  </si>
  <si>
    <t>Zambia</t>
  </si>
  <si>
    <t>Zimbabwe</t>
  </si>
  <si>
    <t>GTMI</t>
  </si>
  <si>
    <t>Max</t>
  </si>
  <si>
    <r>
      <rPr>
        <b/>
        <sz val="11"/>
        <color rgb="FF0000CC"/>
        <rFont val="Aptos Narrow"/>
        <family val="2"/>
        <scheme val="minor"/>
      </rPr>
      <t xml:space="preserve">Level 1: </t>
    </r>
    <r>
      <rPr>
        <sz val="12"/>
        <color theme="1"/>
        <rFont val="Aptos Narrow"/>
        <family val="2"/>
        <scheme val="minor"/>
      </rPr>
      <t>Maturity of relatively new critical dimensions important for focus areas</t>
    </r>
  </si>
  <si>
    <r>
      <rPr>
        <b/>
        <sz val="11"/>
        <color rgb="FF0000CC"/>
        <rFont val="Aptos Narrow"/>
        <family val="2"/>
        <scheme val="minor"/>
      </rPr>
      <t xml:space="preserve">Level 2: </t>
    </r>
    <r>
      <rPr>
        <sz val="12"/>
        <color theme="1"/>
        <rFont val="Aptos Narrow"/>
        <family val="2"/>
        <scheme val="minor"/>
      </rPr>
      <t>Maturity of existing/new platforms already established in most countries</t>
    </r>
  </si>
  <si>
    <t>Notes:</t>
  </si>
  <si>
    <t>Level 1: Maturity of relatively new critical dimensions important for focus areas</t>
  </si>
  <si>
    <t>Level 2: Maturity of existing/new platforms already established in most countries</t>
  </si>
  <si>
    <t>KOR</t>
  </si>
  <si>
    <t>DNK</t>
  </si>
  <si>
    <t>GBR</t>
  </si>
  <si>
    <t>NOR</t>
  </si>
  <si>
    <t>AUS</t>
  </si>
  <si>
    <t>EST</t>
  </si>
  <si>
    <t>COL</t>
  </si>
  <si>
    <t>IRL</t>
  </si>
  <si>
    <t>FRA</t>
  </si>
  <si>
    <t>CAN</t>
  </si>
  <si>
    <t>PRT</t>
  </si>
  <si>
    <t>FIN</t>
  </si>
  <si>
    <t>ISL</t>
  </si>
  <si>
    <t>LTU</t>
  </si>
  <si>
    <t>ESP</t>
  </si>
  <si>
    <t>LVA</t>
  </si>
  <si>
    <t>CZE</t>
  </si>
  <si>
    <t>TUR</t>
  </si>
  <si>
    <t>ITA</t>
  </si>
  <si>
    <t>POL</t>
  </si>
  <si>
    <t>LUX</t>
  </si>
  <si>
    <t>NLD</t>
  </si>
  <si>
    <t>AUT</t>
  </si>
  <si>
    <t>BEL</t>
  </si>
  <si>
    <t>MEX</t>
  </si>
  <si>
    <t>SWE</t>
  </si>
  <si>
    <t>NZL</t>
  </si>
  <si>
    <t>SVN</t>
  </si>
  <si>
    <t>ISR</t>
  </si>
  <si>
    <t>HUN</t>
  </si>
  <si>
    <t>JPN</t>
  </si>
  <si>
    <t>CHL</t>
  </si>
  <si>
    <t>CRI</t>
  </si>
  <si>
    <t>PER</t>
  </si>
  <si>
    <t>BRA</t>
  </si>
  <si>
    <t>ARG</t>
  </si>
  <si>
    <t>HRV</t>
  </si>
  <si>
    <t>ROU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</si>
  <si>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</si>
  <si>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</si>
  <si>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</si>
  <si>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</si>
  <si>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</si>
  <si>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</si>
  <si>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</si>
  <si>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</si>
  <si>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</si>
  <si>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</si>
  <si>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</si>
  <si>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</si>
  <si>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3a</t>
  </si>
  <si>
    <t>3b</t>
  </si>
  <si>
    <t>3c</t>
  </si>
  <si>
    <t>3d</t>
  </si>
  <si>
    <t>2a</t>
  </si>
  <si>
    <t>2b</t>
  </si>
  <si>
    <t>2c</t>
  </si>
  <si>
    <t>2d</t>
  </si>
  <si>
    <t>1a</t>
  </si>
  <si>
    <t>1b</t>
  </si>
  <si>
    <t>1c</t>
  </si>
  <si>
    <t>1d</t>
  </si>
  <si>
    <t>Republic of Korea</t>
  </si>
  <si>
    <t>Wasada</t>
  </si>
  <si>
    <t xml:space="preserve">Denmark  </t>
  </si>
  <si>
    <t xml:space="preserve">South Korea </t>
  </si>
  <si>
    <t>U.K.</t>
  </si>
  <si>
    <t>U.A.E.</t>
  </si>
  <si>
    <t xml:space="preserve">U.S.A. </t>
  </si>
  <si>
    <t>Russia</t>
  </si>
  <si>
    <t>Czechia</t>
  </si>
  <si>
    <t>Slovakia</t>
  </si>
  <si>
    <t>South Korea</t>
  </si>
  <si>
    <t>U.S.A.</t>
  </si>
  <si>
    <t>Republic of Moldova</t>
  </si>
  <si>
    <t>Viet Nam</t>
  </si>
  <si>
    <t>Kyrgyzstan</t>
  </si>
  <si>
    <t>C√¥te d'Ivoire</t>
  </si>
  <si>
    <t>United Republic of Tanzania</t>
  </si>
  <si>
    <t>Saint Vincent and the Grenadines</t>
  </si>
  <si>
    <t>Iran (Islamic Republic of)</t>
  </si>
  <si>
    <t>Venezuela</t>
  </si>
  <si>
    <t>Lao People's Democratic Republic</t>
  </si>
  <si>
    <t>Saint Lucia</t>
  </si>
  <si>
    <t>Saint Kitts and Nevis</t>
  </si>
  <si>
    <t>Congo</t>
  </si>
  <si>
    <t>Micronesia (Federated States of)</t>
  </si>
  <si>
    <t>Sao Tome and Principe</t>
  </si>
  <si>
    <t>Democratic Republic of the Congo</t>
  </si>
  <si>
    <t>Democratic People's Republic of Korea</t>
  </si>
  <si>
    <t>Turkiye</t>
  </si>
  <si>
    <t>HCI</t>
  </si>
  <si>
    <t>🇩🇰</t>
  </si>
  <si>
    <t>🇪🇪</t>
  </si>
  <si>
    <t>🇸🇬</t>
  </si>
  <si>
    <t>South</t>
  </si>
  <si>
    <t>🇰🇷</t>
  </si>
  <si>
    <t>🇮🇸</t>
  </si>
  <si>
    <t>Saudi</t>
  </si>
  <si>
    <t>🇸🇦</t>
  </si>
  <si>
    <t>🇬🇧</t>
  </si>
  <si>
    <t>🇦🇺</t>
  </si>
  <si>
    <t>🇫🇮</t>
  </si>
  <si>
    <t>🇳🇱</t>
  </si>
  <si>
    <t>🇦🇪</t>
  </si>
  <si>
    <t>🇩🇪</t>
  </si>
  <si>
    <t>🇯🇵</t>
  </si>
  <si>
    <t>🇸🇪</t>
  </si>
  <si>
    <t>🇳🇴</t>
  </si>
  <si>
    <t>New</t>
  </si>
  <si>
    <t>🇳🇿</t>
  </si>
  <si>
    <t>🇪🇸</t>
  </si>
  <si>
    <t>🇧🇭</t>
  </si>
  <si>
    <t>🇺🇸</t>
  </si>
  <si>
    <t>🇮🇪</t>
  </si>
  <si>
    <t>🇱🇹</t>
  </si>
  <si>
    <t>🇦🇹</t>
  </si>
  <si>
    <t>🇮🇱</t>
  </si>
  <si>
    <t>🇰🇿</t>
  </si>
  <si>
    <t>🇺🇾</t>
  </si>
  <si>
    <t>🇨🇭</t>
  </si>
  <si>
    <t>🇹🇷</t>
  </si>
  <si>
    <t>🇲🇹</t>
  </si>
  <si>
    <t>🇱🇻</t>
  </si>
  <si>
    <t>🇺🇦</t>
  </si>
  <si>
    <t>🇨🇱</t>
  </si>
  <si>
    <t>🇭🇷</t>
  </si>
  <si>
    <t>🇸🇮</t>
  </si>
  <si>
    <t>🇫🇷</t>
  </si>
  <si>
    <t>🇨🇳</t>
  </si>
  <si>
    <t>🇬🇷</t>
  </si>
  <si>
    <t>🇵🇱</t>
  </si>
  <si>
    <t>🇨🇾</t>
  </si>
  <si>
    <t>🇷🇸</t>
  </si>
  <si>
    <t>🇿🇦</t>
  </si>
  <si>
    <t>🇴🇲</t>
  </si>
  <si>
    <t>🇦🇷</t>
  </si>
  <si>
    <t>🇷🇺</t>
  </si>
  <si>
    <t>🇱🇮</t>
  </si>
  <si>
    <t>🇱🇺</t>
  </si>
  <si>
    <t>🇲🇳</t>
  </si>
  <si>
    <t>🇨🇦</t>
  </si>
  <si>
    <t>🇦🇲</t>
  </si>
  <si>
    <t>🇵🇹</t>
  </si>
  <si>
    <t>🇧🇷</t>
  </si>
  <si>
    <t>🇮🇹</t>
  </si>
  <si>
    <t>🇹🇭</t>
  </si>
  <si>
    <t>🇶🇦</t>
  </si>
  <si>
    <t>🇨🇿</t>
  </si>
  <si>
    <t>🇧🇬</t>
  </si>
  <si>
    <t>🇧🇪</t>
  </si>
  <si>
    <t>🇲🇾</t>
  </si>
  <si>
    <t>🇵🇪</t>
  </si>
  <si>
    <t>🇭🇺</t>
  </si>
  <si>
    <t>🇸🇰</t>
  </si>
  <si>
    <t>Democratic People's South Korea</t>
  </si>
  <si>
    <t>Turkey</t>
  </si>
  <si>
    <t>DGI</t>
  </si>
  <si>
    <t>wasada</t>
  </si>
  <si>
    <t>Rank</t>
  </si>
  <si>
    <t>Country</t>
  </si>
  <si>
    <t>Score</t>
  </si>
  <si>
    <t>UK</t>
  </si>
  <si>
    <t>USA</t>
  </si>
  <si>
    <t>Taiwan</t>
  </si>
  <si>
    <t>UAE</t>
  </si>
  <si>
    <t>HK</t>
  </si>
  <si>
    <t>Czech</t>
  </si>
  <si>
    <t>Brunei</t>
  </si>
  <si>
    <t>Columbia</t>
  </si>
  <si>
    <t>ISO3</t>
  </si>
  <si>
    <t>Technology</t>
  </si>
  <si>
    <t>People</t>
  </si>
  <si>
    <t>Governance</t>
  </si>
  <si>
    <t>Impact</t>
  </si>
  <si>
    <t>SGP</t>
  </si>
  <si>
    <t>CHE</t>
  </si>
  <si>
    <t>DEU</t>
  </si>
  <si>
    <t>CHN</t>
  </si>
  <si>
    <t>ARE</t>
  </si>
  <si>
    <t>HKG</t>
  </si>
  <si>
    <t>Hong Kong, China</t>
  </si>
  <si>
    <t>MLT</t>
  </si>
  <si>
    <t>SAU</t>
  </si>
  <si>
    <t>MYS</t>
  </si>
  <si>
    <t>QAT</t>
  </si>
  <si>
    <t>CYP</t>
  </si>
  <si>
    <t>THA</t>
  </si>
  <si>
    <t>RUS</t>
  </si>
  <si>
    <t>UKR</t>
  </si>
  <si>
    <t>VNM</t>
  </si>
  <si>
    <t>SVK</t>
  </si>
  <si>
    <t>SRB</t>
  </si>
  <si>
    <t>IDN</t>
  </si>
  <si>
    <t>IND</t>
  </si>
  <si>
    <t>OMN</t>
  </si>
  <si>
    <t>BHR</t>
  </si>
  <si>
    <t>URY</t>
  </si>
  <si>
    <t>BGR</t>
  </si>
  <si>
    <t>GRC</t>
  </si>
  <si>
    <t>MUS</t>
  </si>
  <si>
    <t>KAZ</t>
  </si>
  <si>
    <t>PHL</t>
  </si>
  <si>
    <t>MNE</t>
  </si>
  <si>
    <t>ARM</t>
  </si>
  <si>
    <t>KWT</t>
  </si>
  <si>
    <t>GEO</t>
  </si>
  <si>
    <t>MDA</t>
  </si>
  <si>
    <t>SYC</t>
  </si>
  <si>
    <t>ZAF</t>
  </si>
  <si>
    <t>KEN</t>
  </si>
  <si>
    <t>JOR</t>
  </si>
  <si>
    <t>AZE</t>
  </si>
  <si>
    <t>MAR</t>
  </si>
  <si>
    <t>MKD</t>
  </si>
  <si>
    <t>PAN</t>
  </si>
  <si>
    <t>IRN</t>
  </si>
  <si>
    <t>DOM</t>
  </si>
  <si>
    <t>UZB</t>
  </si>
  <si>
    <t>ECU</t>
  </si>
  <si>
    <t>ALB</t>
  </si>
  <si>
    <t>EGY</t>
  </si>
  <si>
    <t>KGZ</t>
  </si>
  <si>
    <t>GHA</t>
  </si>
  <si>
    <t>MNG</t>
  </si>
  <si>
    <t>BGD</t>
  </si>
  <si>
    <t>BIH</t>
  </si>
  <si>
    <t>RWA</t>
  </si>
  <si>
    <t>CIV</t>
  </si>
  <si>
    <t>Cote d'Ivoire</t>
  </si>
  <si>
    <t>JAM</t>
  </si>
  <si>
    <t>PRY</t>
  </si>
  <si>
    <t>LKA</t>
  </si>
  <si>
    <t>TUN</t>
  </si>
  <si>
    <t>PAK</t>
  </si>
  <si>
    <t>CPV</t>
  </si>
  <si>
    <t>SLV</t>
  </si>
  <si>
    <t>DZA</t>
  </si>
  <si>
    <t>SEN</t>
  </si>
  <si>
    <t>BOL</t>
  </si>
  <si>
    <t>Bolivia (Plurinational State of)</t>
  </si>
  <si>
    <t>TZA</t>
  </si>
  <si>
    <t>VEN</t>
  </si>
  <si>
    <t>Venezuela (Bolivarian Republic of)</t>
  </si>
  <si>
    <t>GTM</t>
  </si>
  <si>
    <t>TTO</t>
  </si>
  <si>
    <t>HND</t>
  </si>
  <si>
    <t>LAO</t>
  </si>
  <si>
    <t>NPL</t>
  </si>
  <si>
    <t>KHM</t>
  </si>
  <si>
    <t>BEN</t>
  </si>
  <si>
    <t>NGA</t>
  </si>
  <si>
    <t>CMR</t>
  </si>
  <si>
    <t>BWA</t>
  </si>
  <si>
    <t>ZMB</t>
  </si>
  <si>
    <t>NIC</t>
  </si>
  <si>
    <t>NAM</t>
  </si>
  <si>
    <t>UGA</t>
  </si>
  <si>
    <t>MWI</t>
  </si>
  <si>
    <t>MLI</t>
  </si>
  <si>
    <t>ZWE</t>
  </si>
  <si>
    <t>ETH</t>
  </si>
  <si>
    <t>LSO</t>
  </si>
  <si>
    <t>MRT</t>
  </si>
  <si>
    <t>MDG</t>
  </si>
  <si>
    <t>MOZ</t>
  </si>
  <si>
    <t>BFA</t>
  </si>
  <si>
    <t>AGO</t>
  </si>
  <si>
    <t>SLE</t>
  </si>
  <si>
    <t>TCD</t>
  </si>
  <si>
    <t>COD</t>
  </si>
  <si>
    <t>BDI</t>
  </si>
  <si>
    <t>YEM</t>
  </si>
  <si>
    <t>NRI</t>
  </si>
  <si>
    <r>
      <t>EDGI</t>
    </r>
    <r>
      <rPr>
        <vertAlign val="superscript"/>
        <sz val="8"/>
        <color rgb="FF000000"/>
        <rFont val="Times New Roman"/>
        <family val="1"/>
      </rPr>
      <t>a</t>
    </r>
  </si>
  <si>
    <r>
      <t>OSI</t>
    </r>
    <r>
      <rPr>
        <vertAlign val="superscript"/>
        <sz val="8"/>
        <color rgb="FF000000"/>
        <rFont val="Times New Roman"/>
        <family val="1"/>
      </rPr>
      <t>b</t>
    </r>
  </si>
  <si>
    <r>
      <t>EPI</t>
    </r>
    <r>
      <rPr>
        <vertAlign val="superscript"/>
        <sz val="8"/>
        <color rgb="FF000000"/>
        <rFont val="Times New Roman"/>
        <family val="1"/>
      </rPr>
      <t>c</t>
    </r>
  </si>
  <si>
    <r>
      <t>TII</t>
    </r>
    <r>
      <rPr>
        <vertAlign val="superscript"/>
        <sz val="8"/>
        <color rgb="FF000000"/>
        <rFont val="Times New Roman"/>
        <family val="1"/>
      </rPr>
      <t>d</t>
    </r>
  </si>
  <si>
    <r>
      <t>HCI</t>
    </r>
    <r>
      <rPr>
        <vertAlign val="superscript"/>
        <sz val="8"/>
        <color rgb="FF000000"/>
        <rFont val="Times New Roman"/>
        <family val="1"/>
      </rPr>
      <t>e</t>
    </r>
  </si>
  <si>
    <r>
      <t>GTMI</t>
    </r>
    <r>
      <rPr>
        <vertAlign val="superscript"/>
        <sz val="8"/>
        <color rgb="FF000000"/>
        <rFont val="Times New Roman"/>
        <family val="1"/>
      </rPr>
      <t>f</t>
    </r>
  </si>
  <si>
    <r>
      <t>DGI</t>
    </r>
    <r>
      <rPr>
        <vertAlign val="superscript"/>
        <sz val="8"/>
        <color rgb="FF000000"/>
        <rFont val="Times New Roman"/>
        <family val="1"/>
      </rPr>
      <t>g</t>
    </r>
  </si>
  <si>
    <r>
      <t>Wasada</t>
    </r>
    <r>
      <rPr>
        <vertAlign val="superscript"/>
        <sz val="8"/>
        <color rgb="FF000000"/>
        <rFont val="Times New Roman"/>
        <family val="1"/>
      </rPr>
      <t>h</t>
    </r>
  </si>
  <si>
    <r>
      <t>NRI</t>
    </r>
    <r>
      <rPr>
        <vertAlign val="superscript"/>
        <sz val="8"/>
        <color rgb="FF000000"/>
        <rFont val="Times New Roman"/>
        <family val="1"/>
      </rPr>
      <t>i</t>
    </r>
  </si>
  <si>
    <r>
      <t xml:space="preserve">Denmark </t>
    </r>
    <r>
      <rPr>
        <sz val="7"/>
        <color rgb="FF000000"/>
        <rFont val="Apple Color Emoji"/>
      </rPr>
      <t>🇩🇰</t>
    </r>
  </si>
  <si>
    <r>
      <t xml:space="preserve">Estonia </t>
    </r>
    <r>
      <rPr>
        <sz val="7"/>
        <color rgb="FF000000"/>
        <rFont val="Apple Color Emoji"/>
      </rPr>
      <t>🇪🇪</t>
    </r>
  </si>
  <si>
    <r>
      <t xml:space="preserve">Singapore </t>
    </r>
    <r>
      <rPr>
        <sz val="7"/>
        <color rgb="FF000000"/>
        <rFont val="Apple Color Emoji"/>
      </rPr>
      <t>🇸🇬</t>
    </r>
  </si>
  <si>
    <r>
      <t xml:space="preserve">South Korea </t>
    </r>
    <r>
      <rPr>
        <sz val="7"/>
        <color rgb="FF000000"/>
        <rFont val="Apple Color Emoji"/>
      </rPr>
      <t>🇰🇷</t>
    </r>
  </si>
  <si>
    <r>
      <t xml:space="preserve">Iceland </t>
    </r>
    <r>
      <rPr>
        <sz val="7"/>
        <color rgb="FF000000"/>
        <rFont val="Apple Color Emoji"/>
      </rPr>
      <t>🇮🇸</t>
    </r>
  </si>
  <si>
    <r>
      <t xml:space="preserve">Saudi Arabia </t>
    </r>
    <r>
      <rPr>
        <sz val="7"/>
        <color rgb="FF000000"/>
        <rFont val="Apple Color Emoji"/>
      </rPr>
      <t>🇸🇦</t>
    </r>
  </si>
  <si>
    <r>
      <t xml:space="preserve">U.K. </t>
    </r>
    <r>
      <rPr>
        <sz val="7"/>
        <color rgb="FF000000"/>
        <rFont val="Apple Color Emoji"/>
      </rPr>
      <t>🇬🇧</t>
    </r>
  </si>
  <si>
    <r>
      <t xml:space="preserve">Australia </t>
    </r>
    <r>
      <rPr>
        <sz val="7"/>
        <color rgb="FF000000"/>
        <rFont val="Apple Color Emoji"/>
      </rPr>
      <t>🇦🇺</t>
    </r>
  </si>
  <si>
    <r>
      <t xml:space="preserve">Finland </t>
    </r>
    <r>
      <rPr>
        <sz val="7"/>
        <color rgb="FF000000"/>
        <rFont val="Apple Color Emoji"/>
      </rPr>
      <t>🇫🇮</t>
    </r>
  </si>
  <si>
    <r>
      <t xml:space="preserve">Netherlands </t>
    </r>
    <r>
      <rPr>
        <sz val="7"/>
        <color rgb="FF000000"/>
        <rFont val="Apple Color Emoji"/>
      </rPr>
      <t>🇳🇱</t>
    </r>
  </si>
  <si>
    <r>
      <t xml:space="preserve">U.A.E. </t>
    </r>
    <r>
      <rPr>
        <sz val="7"/>
        <color rgb="FF000000"/>
        <rFont val="Apple Color Emoji"/>
      </rPr>
      <t>🇦🇪</t>
    </r>
  </si>
  <si>
    <r>
      <t xml:space="preserve">Germany </t>
    </r>
    <r>
      <rPr>
        <sz val="7"/>
        <color rgb="FF000000"/>
        <rFont val="Apple Color Emoji"/>
      </rPr>
      <t>🇩🇪</t>
    </r>
  </si>
  <si>
    <r>
      <t xml:space="preserve">Japan </t>
    </r>
    <r>
      <rPr>
        <sz val="7"/>
        <color rgb="FF000000"/>
        <rFont val="Apple Color Emoji"/>
      </rPr>
      <t>🇯🇵</t>
    </r>
  </si>
  <si>
    <r>
      <t xml:space="preserve">Sweden </t>
    </r>
    <r>
      <rPr>
        <sz val="7"/>
        <color rgb="FF000000"/>
        <rFont val="Apple Color Emoji"/>
      </rPr>
      <t>🇸🇪</t>
    </r>
  </si>
  <si>
    <r>
      <t xml:space="preserve">Norway </t>
    </r>
    <r>
      <rPr>
        <sz val="7"/>
        <color rgb="FF000000"/>
        <rFont val="Apple Color Emoji"/>
      </rPr>
      <t>🇳🇴</t>
    </r>
  </si>
  <si>
    <r>
      <t xml:space="preserve">New Zealand </t>
    </r>
    <r>
      <rPr>
        <sz val="7"/>
        <color rgb="FF000000"/>
        <rFont val="Apple Color Emoji"/>
      </rPr>
      <t>🇳🇿</t>
    </r>
  </si>
  <si>
    <r>
      <t xml:space="preserve">Spain </t>
    </r>
    <r>
      <rPr>
        <sz val="7"/>
        <color rgb="FF000000"/>
        <rFont val="Apple Color Emoji"/>
      </rPr>
      <t>🇪🇸</t>
    </r>
  </si>
  <si>
    <r>
      <t xml:space="preserve">Bahrain </t>
    </r>
    <r>
      <rPr>
        <sz val="7"/>
        <color rgb="FF000000"/>
        <rFont val="Apple Color Emoji"/>
      </rPr>
      <t>🇧🇭</t>
    </r>
  </si>
  <si>
    <r>
      <t xml:space="preserve">U.S.A. </t>
    </r>
    <r>
      <rPr>
        <sz val="7"/>
        <color rgb="FF000000"/>
        <rFont val="Apple Color Emoji"/>
      </rPr>
      <t>🇺🇸</t>
    </r>
  </si>
  <si>
    <r>
      <t xml:space="preserve">Ireland </t>
    </r>
    <r>
      <rPr>
        <sz val="7"/>
        <color rgb="FF000000"/>
        <rFont val="Apple Color Emoji"/>
      </rPr>
      <t>🇮🇪</t>
    </r>
  </si>
  <si>
    <r>
      <t xml:space="preserve">Lithuania </t>
    </r>
    <r>
      <rPr>
        <sz val="7"/>
        <color rgb="FF000000"/>
        <rFont val="Apple Color Emoji"/>
      </rPr>
      <t>🇱🇹</t>
    </r>
  </si>
  <si>
    <r>
      <t xml:space="preserve">Austria </t>
    </r>
    <r>
      <rPr>
        <sz val="7"/>
        <color rgb="FF000000"/>
        <rFont val="Apple Color Emoji"/>
      </rPr>
      <t>🇦🇹</t>
    </r>
  </si>
  <si>
    <r>
      <t xml:space="preserve">Israel </t>
    </r>
    <r>
      <rPr>
        <sz val="7"/>
        <color rgb="FF000000"/>
        <rFont val="Apple Color Emoji"/>
      </rPr>
      <t>🇮🇱</t>
    </r>
  </si>
  <si>
    <r>
      <t xml:space="preserve">Kazakhstan </t>
    </r>
    <r>
      <rPr>
        <sz val="7"/>
        <color rgb="FF000000"/>
        <rFont val="Apple Color Emoji"/>
      </rPr>
      <t>🇰🇿</t>
    </r>
  </si>
  <si>
    <r>
      <t xml:space="preserve">Uruguay </t>
    </r>
    <r>
      <rPr>
        <sz val="7"/>
        <color rgb="FF000000"/>
        <rFont val="Apple Color Emoji"/>
      </rPr>
      <t>🇺🇾</t>
    </r>
  </si>
  <si>
    <r>
      <t xml:space="preserve">Switzerland </t>
    </r>
    <r>
      <rPr>
        <sz val="7"/>
        <color rgb="FF000000"/>
        <rFont val="Apple Color Emoji"/>
      </rPr>
      <t>🇨🇭</t>
    </r>
  </si>
  <si>
    <r>
      <t>T</t>
    </r>
    <r>
      <rPr>
        <sz val="7"/>
        <color rgb="FF000000"/>
        <rFont val="Cambria"/>
        <family val="1"/>
      </rPr>
      <t>ü</t>
    </r>
    <r>
      <rPr>
        <sz val="7"/>
        <color rgb="FF000000"/>
        <rFont val="Arial Hebrew"/>
        <charset val="177"/>
      </rPr>
      <t xml:space="preserve">rkiye </t>
    </r>
    <r>
      <rPr>
        <sz val="7"/>
        <color rgb="FF000000"/>
        <rFont val="Apple Color Emoji"/>
      </rPr>
      <t>🇹🇷</t>
    </r>
  </si>
  <si>
    <r>
      <t xml:space="preserve">Malta </t>
    </r>
    <r>
      <rPr>
        <sz val="7"/>
        <color rgb="FF000000"/>
        <rFont val="Apple Color Emoji"/>
      </rPr>
      <t>🇲🇹</t>
    </r>
  </si>
  <si>
    <r>
      <t xml:space="preserve">Latvia </t>
    </r>
    <r>
      <rPr>
        <sz val="7"/>
        <color rgb="FF000000"/>
        <rFont val="Apple Color Emoji"/>
      </rPr>
      <t>🇱🇻</t>
    </r>
  </si>
  <si>
    <r>
      <t xml:space="preserve">Ukraine </t>
    </r>
    <r>
      <rPr>
        <sz val="7"/>
        <color rgb="FF000000"/>
        <rFont val="Apple Color Emoji"/>
      </rPr>
      <t>🇺🇦</t>
    </r>
  </si>
  <si>
    <r>
      <t xml:space="preserve">Chile </t>
    </r>
    <r>
      <rPr>
        <sz val="7"/>
        <color rgb="FF000000"/>
        <rFont val="Apple Color Emoji"/>
      </rPr>
      <t>🇨🇱</t>
    </r>
  </si>
  <si>
    <r>
      <t xml:space="preserve">Croatia </t>
    </r>
    <r>
      <rPr>
        <sz val="7"/>
        <color rgb="FF000000"/>
        <rFont val="Apple Color Emoji"/>
      </rPr>
      <t>🇭🇷</t>
    </r>
  </si>
  <si>
    <r>
      <t xml:space="preserve">Slovenia </t>
    </r>
    <r>
      <rPr>
        <sz val="7"/>
        <color rgb="FF000000"/>
        <rFont val="Apple Color Emoji"/>
      </rPr>
      <t>🇸🇮</t>
    </r>
  </si>
  <si>
    <r>
      <t xml:space="preserve">France </t>
    </r>
    <r>
      <rPr>
        <sz val="7"/>
        <color rgb="FF000000"/>
        <rFont val="Apple Color Emoji"/>
      </rPr>
      <t>🇫🇷</t>
    </r>
  </si>
  <si>
    <r>
      <t xml:space="preserve">China </t>
    </r>
    <r>
      <rPr>
        <sz val="7"/>
        <color rgb="FF000000"/>
        <rFont val="Apple Color Emoji"/>
      </rPr>
      <t>🇨🇳</t>
    </r>
  </si>
  <si>
    <r>
      <t xml:space="preserve">Greece </t>
    </r>
    <r>
      <rPr>
        <sz val="7"/>
        <color rgb="FF000000"/>
        <rFont val="Apple Color Emoji"/>
      </rPr>
      <t>🇬🇷</t>
    </r>
  </si>
  <si>
    <r>
      <t xml:space="preserve">Poland </t>
    </r>
    <r>
      <rPr>
        <sz val="7"/>
        <color rgb="FF000000"/>
        <rFont val="Apple Color Emoji"/>
      </rPr>
      <t>🇵🇱</t>
    </r>
  </si>
  <si>
    <r>
      <t xml:space="preserve">Cyprus </t>
    </r>
    <r>
      <rPr>
        <sz val="7"/>
        <color rgb="FF000000"/>
        <rFont val="Apple Color Emoji"/>
      </rPr>
      <t>🇨🇾</t>
    </r>
  </si>
  <si>
    <r>
      <t xml:space="preserve">Serbia </t>
    </r>
    <r>
      <rPr>
        <sz val="7"/>
        <color rgb="FF000000"/>
        <rFont val="Apple Color Emoji"/>
      </rPr>
      <t>🇷🇸</t>
    </r>
  </si>
  <si>
    <r>
      <t xml:space="preserve">South Africa </t>
    </r>
    <r>
      <rPr>
        <sz val="7"/>
        <color rgb="FF000000"/>
        <rFont val="Apple Color Emoji"/>
      </rPr>
      <t>🇿🇦</t>
    </r>
  </si>
  <si>
    <r>
      <t xml:space="preserve">Oman </t>
    </r>
    <r>
      <rPr>
        <sz val="7"/>
        <color rgb="FF000000"/>
        <rFont val="Apple Color Emoji"/>
      </rPr>
      <t>🇴🇲</t>
    </r>
  </si>
  <si>
    <r>
      <t xml:space="preserve">Argentina </t>
    </r>
    <r>
      <rPr>
        <sz val="7"/>
        <color rgb="FF000000"/>
        <rFont val="Apple Color Emoji"/>
      </rPr>
      <t>🇦🇷</t>
    </r>
  </si>
  <si>
    <r>
      <t xml:space="preserve">Russia </t>
    </r>
    <r>
      <rPr>
        <sz val="7"/>
        <color rgb="FF000000"/>
        <rFont val="Apple Color Emoji"/>
      </rPr>
      <t>🇷🇺</t>
    </r>
  </si>
  <si>
    <r>
      <t xml:space="preserve">Liechtenstein </t>
    </r>
    <r>
      <rPr>
        <sz val="7"/>
        <color rgb="FF000000"/>
        <rFont val="Apple Color Emoji"/>
      </rPr>
      <t>🇱🇮</t>
    </r>
  </si>
  <si>
    <r>
      <t xml:space="preserve">Luxembourg </t>
    </r>
    <r>
      <rPr>
        <sz val="7"/>
        <color rgb="FF000000"/>
        <rFont val="Apple Color Emoji"/>
      </rPr>
      <t>🇱🇺</t>
    </r>
  </si>
  <si>
    <r>
      <t xml:space="preserve">Mongolia </t>
    </r>
    <r>
      <rPr>
        <sz val="7"/>
        <color rgb="FF000000"/>
        <rFont val="Apple Color Emoji"/>
      </rPr>
      <t>🇲🇳</t>
    </r>
  </si>
  <si>
    <r>
      <t xml:space="preserve">Canada </t>
    </r>
    <r>
      <rPr>
        <sz val="7"/>
        <color rgb="FF000000"/>
        <rFont val="Apple Color Emoji"/>
      </rPr>
      <t>🇨🇦</t>
    </r>
  </si>
  <si>
    <r>
      <t xml:space="preserve">Armenia </t>
    </r>
    <r>
      <rPr>
        <sz val="7"/>
        <color rgb="FF000000"/>
        <rFont val="Apple Color Emoji"/>
      </rPr>
      <t>🇦🇲</t>
    </r>
  </si>
  <si>
    <r>
      <t xml:space="preserve">Portugal </t>
    </r>
    <r>
      <rPr>
        <sz val="7"/>
        <color rgb="FF000000"/>
        <rFont val="Apple Color Emoji"/>
      </rPr>
      <t>🇵🇹</t>
    </r>
  </si>
  <si>
    <r>
      <t xml:space="preserve">Brazil </t>
    </r>
    <r>
      <rPr>
        <sz val="7"/>
        <color rgb="FF000000"/>
        <rFont val="Apple Color Emoji"/>
      </rPr>
      <t>🇧🇷</t>
    </r>
  </si>
  <si>
    <r>
      <t xml:space="preserve">Italy </t>
    </r>
    <r>
      <rPr>
        <sz val="7"/>
        <color rgb="FF000000"/>
        <rFont val="Apple Color Emoji"/>
      </rPr>
      <t>🇮🇹</t>
    </r>
  </si>
  <si>
    <r>
      <t xml:space="preserve">Thailand </t>
    </r>
    <r>
      <rPr>
        <sz val="7"/>
        <color rgb="FF000000"/>
        <rFont val="Apple Color Emoji"/>
      </rPr>
      <t>🇹🇭</t>
    </r>
  </si>
  <si>
    <r>
      <t xml:space="preserve">Qatar </t>
    </r>
    <r>
      <rPr>
        <sz val="7"/>
        <color rgb="FF000000"/>
        <rFont val="Apple Color Emoji"/>
      </rPr>
      <t>🇶🇦</t>
    </r>
  </si>
  <si>
    <r>
      <t xml:space="preserve">Czechia </t>
    </r>
    <r>
      <rPr>
        <sz val="7"/>
        <color rgb="FF000000"/>
        <rFont val="Apple Color Emoji"/>
      </rPr>
      <t>🇨🇿</t>
    </r>
  </si>
  <si>
    <r>
      <t xml:space="preserve">Bulgaria </t>
    </r>
    <r>
      <rPr>
        <sz val="7"/>
        <color rgb="FF000000"/>
        <rFont val="Apple Color Emoji"/>
      </rPr>
      <t>🇧🇬</t>
    </r>
  </si>
  <si>
    <r>
      <t xml:space="preserve">Belgium </t>
    </r>
    <r>
      <rPr>
        <sz val="7"/>
        <color rgb="FF000000"/>
        <rFont val="Apple Color Emoji"/>
      </rPr>
      <t>🇧🇪</t>
    </r>
  </si>
  <si>
    <r>
      <t xml:space="preserve">Malaysia </t>
    </r>
    <r>
      <rPr>
        <sz val="7"/>
        <color rgb="FF000000"/>
        <rFont val="Apple Color Emoji"/>
      </rPr>
      <t>🇲🇾</t>
    </r>
  </si>
  <si>
    <r>
      <t xml:space="preserve">Peru </t>
    </r>
    <r>
      <rPr>
        <sz val="7"/>
        <color rgb="FF000000"/>
        <rFont val="Apple Color Emoji"/>
      </rPr>
      <t>🇵🇪</t>
    </r>
  </si>
  <si>
    <r>
      <t xml:space="preserve">Hungary </t>
    </r>
    <r>
      <rPr>
        <sz val="7"/>
        <color rgb="FF000000"/>
        <rFont val="Apple Color Emoji"/>
      </rPr>
      <t>🇭🇺</t>
    </r>
  </si>
  <si>
    <r>
      <t xml:space="preserve">Slovakia </t>
    </r>
    <r>
      <rPr>
        <sz val="7"/>
        <color rgb="FF000000"/>
        <rFont val="Apple Color Emoji"/>
      </rPr>
      <t>🇸🇰</t>
    </r>
  </si>
  <si>
    <t xml:space="preserve">a. UN E-Government Development Index    b. UN Online Services Index    c. UN E-Participation Index    d. UN Telecommunications Infrastructure Index                                      </t>
  </si>
  <si>
    <t xml:space="preserve">e. UN Human Catpial Index (EGDI componenet)    f. World Bank GovTech Maturity Index   g. OECD Digital Government Index    h. Wasada-AIG Digital Government Rankings    i. World Economic Forum Network Readiness Index </t>
  </si>
  <si>
    <t xml:space="preserve">Russia </t>
  </si>
  <si>
    <t xml:space="preserve">U.A.E. </t>
  </si>
  <si>
    <t xml:space="preserve">Czechia </t>
  </si>
  <si>
    <t xml:space="preserve">North Korea </t>
  </si>
  <si>
    <t xml:space="preserve">Moldova </t>
  </si>
  <si>
    <t>Laos</t>
  </si>
  <si>
    <t xml:space="preserve">Tanzania </t>
  </si>
  <si>
    <t xml:space="preserve">P.N.G. </t>
  </si>
  <si>
    <t xml:space="preserve">Iran </t>
  </si>
  <si>
    <t xml:space="preserve">St Kitts and Nevis </t>
  </si>
  <si>
    <t xml:space="preserve">St Vincent and the Grenadines </t>
  </si>
  <si>
    <t xml:space="preserve">St Lucia </t>
  </si>
  <si>
    <t xml:space="preserve">C.A.R. </t>
  </si>
  <si>
    <t xml:space="preserve">Micronesia </t>
  </si>
  <si>
    <t xml:space="preserve">Syria </t>
  </si>
  <si>
    <t>GNI per capita (PPP) (Int$)</t>
  </si>
  <si>
    <t>Population (millions)</t>
  </si>
  <si>
    <t>Data not available</t>
  </si>
  <si>
    <t>St Kitts and Nevis</t>
  </si>
  <si>
    <t>St Vincent and the Grenadines</t>
  </si>
  <si>
    <t>St Lucia</t>
  </si>
  <si>
    <t>Syria</t>
  </si>
  <si>
    <t>Micronesia</t>
  </si>
  <si>
    <t>P.N.G.</t>
  </si>
  <si>
    <t>North Korea</t>
  </si>
  <si>
    <t>C.A.R.</t>
  </si>
  <si>
    <t>GNI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</si>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</sst>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.1999999999999993"/>
      <color theme="1"/>
      <name val="Aptos Narrow"/>
      <family val="2"/>
      <scheme val="minor"/>
    </font>
    <font>
      <b/>
      <sz val="9.1999999999999993"/>
      <color rgb="FF000000"/>
      <name val="Aptos"/>
    </font>
    <font>
      <sz val="9.1999999999999993"/>
      <color rgb="FF000000"/>
      <name val="Aptos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CC"/>
      <name val="Calibri"/>
      <family val="2"/>
    </font>
    <font>
      <b/>
      <sz val="11"/>
      <color rgb="FF0000CC"/>
      <name val="Aptos Narrow"/>
      <family val="2"/>
      <scheme val="minor"/>
    </font>
    <font>
      <sz val="11"/>
      <color rgb="FF0000CC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39997558519241921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Aptos Narrow"/>
      <family val="2"/>
      <scheme val="minor"/>
    </font>
    <font>
      <sz val="8"/>
      <color rgb="FF000000"/>
      <name val="Times New Roman"/>
      <family val="1"/>
    </font>
    <font>
      <b/>
      <sz val="18"/>
      <color rgb="FF000000"/>
      <name val="Var(--font-family-bold)"/>
    </font>
    <font>
      <sz val="18"/>
      <color rgb="FF000000"/>
      <name val="Var(--font-family)"/>
    </font>
    <font>
      <sz val="18"/>
      <color rgb="FF000000"/>
      <name val="Var(--font-family-bold)"/>
    </font>
    <font>
      <sz val="8"/>
      <color theme="1"/>
      <name val="Arial Hebrew"/>
      <charset val="177"/>
    </font>
    <font>
      <sz val="8"/>
      <color rgb="FF000000"/>
      <name val="Arial Hebrew"/>
      <charset val="177"/>
    </font>
    <font>
      <sz val="8"/>
      <color theme="1"/>
      <name val="Times New Roman"/>
      <family val="1"/>
    </font>
    <font>
      <vertAlign val="superscript"/>
      <sz val="8"/>
      <color rgb="FF000000"/>
      <name val="Times New Roman"/>
      <family val="1"/>
    </font>
    <font>
      <sz val="7"/>
      <color rgb="FF000000"/>
      <name val="Arial Hebrew"/>
      <charset val="177"/>
    </font>
    <font>
      <sz val="7"/>
      <color rgb="FF000000"/>
      <name val="Apple Color Emoji"/>
    </font>
    <font>
      <sz val="7"/>
      <color rgb="FF000000"/>
      <name val="Cambria"/>
      <family val="1"/>
    </font>
    <font>
      <i/>
      <sz val="7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center" indent="3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2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7" fillId="4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10" fillId="0" borderId="5" xfId="0" applyFont="1" applyBorder="1" applyAlignment="1">
      <alignment horizontal="center" vertical="top"/>
    </xf>
    <xf numFmtId="0" fontId="11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/>
    <xf numFmtId="0" fontId="11" fillId="0" borderId="8" xfId="0" applyFont="1" applyBorder="1"/>
    <xf numFmtId="0" fontId="10" fillId="0" borderId="9" xfId="0" applyFont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164" fontId="13" fillId="0" borderId="0" xfId="1" applyNumberFormat="1" applyFont="1" applyFill="1" applyBorder="1"/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8" fillId="12" borderId="0" xfId="0" applyFont="1" applyFill="1"/>
    <xf numFmtId="0" fontId="18" fillId="0" borderId="0" xfId="0" applyFont="1"/>
    <xf numFmtId="0" fontId="19" fillId="0" borderId="13" xfId="0" applyFont="1" applyBorder="1" applyAlignment="1">
      <alignment horizontal="justify" vertical="center" wrapText="1"/>
    </xf>
    <xf numFmtId="0" fontId="19" fillId="0" borderId="14" xfId="0" applyFont="1" applyBorder="1" applyAlignment="1">
      <alignment horizontal="justify" vertical="center" wrapText="1"/>
    </xf>
    <xf numFmtId="0" fontId="0" fillId="13" borderId="0" xfId="0" applyFill="1"/>
    <xf numFmtId="0" fontId="0" fillId="14" borderId="0" xfId="0" applyFill="1"/>
    <xf numFmtId="0" fontId="18" fillId="14" borderId="0" xfId="0" applyFont="1" applyFill="1"/>
    <xf numFmtId="0" fontId="0" fillId="15" borderId="0" xfId="0" applyFill="1"/>
    <xf numFmtId="0" fontId="0" fillId="16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justify" vertical="center" wrapText="1"/>
    </xf>
    <xf numFmtId="0" fontId="25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right" vertical="center" wrapText="1"/>
    </xf>
    <xf numFmtId="0" fontId="27" fillId="0" borderId="22" xfId="0" applyFont="1" applyBorder="1" applyAlignment="1">
      <alignment horizontal="right" vertical="center" wrapText="1"/>
    </xf>
    <xf numFmtId="0" fontId="31" fillId="0" borderId="24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25" xfId="0" applyFont="1" applyBorder="1" applyAlignment="1">
      <alignment horizontal="center"/>
    </xf>
    <xf numFmtId="166" fontId="32" fillId="9" borderId="0" xfId="0" applyNumberFormat="1" applyFont="1" applyFill="1" applyAlignment="1">
      <alignment horizontal="center"/>
    </xf>
    <xf numFmtId="166" fontId="32" fillId="0" borderId="0" xfId="0" applyNumberFormat="1" applyFont="1" applyAlignment="1">
      <alignment horizontal="center"/>
    </xf>
    <xf numFmtId="0" fontId="32" fillId="0" borderId="26" xfId="0" applyFont="1" applyBorder="1" applyAlignment="1">
      <alignment horizontal="center"/>
    </xf>
    <xf numFmtId="166" fontId="32" fillId="0" borderId="1" xfId="0" applyNumberFormat="1" applyFont="1" applyBorder="1" applyAlignment="1">
      <alignment horizontal="center"/>
    </xf>
    <xf numFmtId="166" fontId="32" fillId="9" borderId="1" xfId="0" applyNumberFormat="1" applyFont="1" applyFill="1" applyBorder="1" applyAlignment="1">
      <alignment horizontal="center"/>
    </xf>
    <xf numFmtId="4" fontId="0" fillId="0" borderId="0" xfId="0" applyNumberFormat="1"/>
    <xf numFmtId="0" fontId="2" fillId="17" borderId="0" xfId="0" applyFont="1" applyFill="1"/>
    <xf numFmtId="2" fontId="2" fillId="17" borderId="0" xfId="0" applyNumberFormat="1" applyFont="1" applyFill="1"/>
    <xf numFmtId="0" fontId="0" fillId="18" borderId="0" xfId="0" applyFill="1"/>
    <xf numFmtId="2" fontId="33" fillId="0" borderId="0" xfId="0" applyNumberFormat="1" applyFont="1"/>
    <xf numFmtId="0" fontId="30" fillId="0" borderId="15" xfId="0" applyFont="1" applyBorder="1" applyAlignment="1">
      <alignment horizontal="justify" vertical="center" wrapText="1"/>
    </xf>
    <xf numFmtId="0" fontId="30" fillId="0" borderId="16" xfId="0" applyFont="1" applyBorder="1" applyAlignment="1">
      <alignment horizontal="justify" vertical="center" wrapText="1"/>
    </xf>
    <xf numFmtId="0" fontId="30" fillId="0" borderId="23" xfId="0" applyFont="1" applyBorder="1" applyAlignment="1">
      <alignment horizontal="justify" vertical="center" wrapText="1"/>
    </xf>
    <xf numFmtId="0" fontId="30" fillId="0" borderId="18" xfId="0" applyFont="1" applyBorder="1" applyAlignment="1">
      <alignment horizontal="justify" vertical="center" wrapText="1"/>
    </xf>
    <xf numFmtId="0" fontId="30" fillId="0" borderId="19" xfId="0" applyFont="1" applyBorder="1" applyAlignment="1">
      <alignment horizontal="justify" vertical="center" wrapText="1"/>
    </xf>
    <xf numFmtId="0" fontId="30" fillId="0" borderId="22" xfId="0" applyFont="1" applyBorder="1" applyAlignment="1">
      <alignment horizontal="justify" vertical="center" wrapText="1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0F-614D-B10F-9F0275DF9F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0F-614D-B10F-9F0275DF9F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0F-614D-B10F-9F0275DF9F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0F-614D-B10F-9F0275DF9F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0F-614D-B10F-9F0275DF9F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0F-614D-B10F-9F0275DF9F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0F-614D-B10F-9F0275DF9F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0F-614D-B10F-9F0275DF9F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40F-614D-B10F-9F0275DF9F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40F-614D-B10F-9F0275DF9F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40F-614D-B10F-9F0275DF9F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40F-614D-B10F-9F0275DF9F0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40F-614D-B10F-9F0275DF9F0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40F-614D-B10F-9F0275DF9F0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40F-614D-B10F-9F0275DF9F0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40F-614D-B10F-9F0275DF9F0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40F-614D-B10F-9F0275DF9F0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40F-614D-B10F-9F0275DF9F0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40F-614D-B10F-9F0275DF9F0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40F-614D-B10F-9F0275DF9F0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40F-614D-B10F-9F0275DF9F0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40F-614D-B10F-9F0275DF9F0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40F-614D-B10F-9F0275DF9F0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40F-614D-B10F-9F0275DF9F0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40F-614D-B10F-9F0275DF9F02}"/>
              </c:ext>
            </c:extLst>
          </c:dPt>
          <c:cat>
            <c:strRef>
              <c:f>graphs!$G$8:$G$32</c:f>
              <c:strCache>
                <c:ptCount val="25"/>
                <c:pt idx="0">
                  <c:v>OECD</c:v>
                </c:pt>
                <c:pt idx="1">
                  <c:v>4a</c:v>
                </c:pt>
                <c:pt idx="2">
                  <c:v>4b</c:v>
                </c:pt>
                <c:pt idx="3">
                  <c:v>4c</c:v>
                </c:pt>
                <c:pt idx="4">
                  <c:v>4d</c:v>
                </c:pt>
                <c:pt idx="5">
                  <c:v>5a</c:v>
                </c:pt>
                <c:pt idx="6">
                  <c:v>5b</c:v>
                </c:pt>
                <c:pt idx="7">
                  <c:v>5c</c:v>
                </c:pt>
                <c:pt idx="8">
                  <c:v>5d</c:v>
                </c:pt>
                <c:pt idx="9">
                  <c:v>6a</c:v>
                </c:pt>
                <c:pt idx="10">
                  <c:v>6b</c:v>
                </c:pt>
                <c:pt idx="11">
                  <c:v>6c</c:v>
                </c:pt>
                <c:pt idx="12">
                  <c:v>6d</c:v>
                </c:pt>
                <c:pt idx="13">
                  <c:v>3a</c:v>
                </c:pt>
                <c:pt idx="14">
                  <c:v>3b</c:v>
                </c:pt>
                <c:pt idx="15">
                  <c:v>3c</c:v>
                </c:pt>
                <c:pt idx="16">
                  <c:v>3d</c:v>
                </c:pt>
                <c:pt idx="17">
                  <c:v>2a</c:v>
                </c:pt>
                <c:pt idx="18">
                  <c:v>2b</c:v>
                </c:pt>
                <c:pt idx="19">
                  <c:v>2c</c:v>
                </c:pt>
                <c:pt idx="20">
                  <c:v>2d</c:v>
                </c:pt>
                <c:pt idx="21">
                  <c:v>1a</c:v>
                </c:pt>
                <c:pt idx="22">
                  <c:v>1b</c:v>
                </c:pt>
                <c:pt idx="23">
                  <c:v>1c</c:v>
                </c:pt>
                <c:pt idx="24">
                  <c:v>1d</c:v>
                </c:pt>
              </c:strCache>
            </c:strRef>
          </c:cat>
          <c:val>
            <c:numRef>
              <c:f>graphs!$H$8:$H$32</c:f>
              <c:numCache>
                <c:formatCode>General</c:formatCode>
                <c:ptCount val="25"/>
                <c:pt idx="1">
                  <c:v>1.52</c:v>
                </c:pt>
                <c:pt idx="2">
                  <c:v>3.03</c:v>
                </c:pt>
                <c:pt idx="3">
                  <c:v>9.85</c:v>
                </c:pt>
                <c:pt idx="4">
                  <c:v>2.27</c:v>
                </c:pt>
                <c:pt idx="5">
                  <c:v>3.79</c:v>
                </c:pt>
                <c:pt idx="6">
                  <c:v>3.79</c:v>
                </c:pt>
                <c:pt idx="7">
                  <c:v>3.79</c:v>
                </c:pt>
                <c:pt idx="8">
                  <c:v>5.3</c:v>
                </c:pt>
                <c:pt idx="9">
                  <c:v>3.33</c:v>
                </c:pt>
                <c:pt idx="10">
                  <c:v>3.33</c:v>
                </c:pt>
                <c:pt idx="11">
                  <c:v>6.67</c:v>
                </c:pt>
                <c:pt idx="12">
                  <c:v>3.33</c:v>
                </c:pt>
                <c:pt idx="13">
                  <c:v>3.42</c:v>
                </c:pt>
                <c:pt idx="14">
                  <c:v>4.7</c:v>
                </c:pt>
                <c:pt idx="15">
                  <c:v>7.69</c:v>
                </c:pt>
                <c:pt idx="16">
                  <c:v>0.85</c:v>
                </c:pt>
                <c:pt idx="17">
                  <c:v>3.79</c:v>
                </c:pt>
                <c:pt idx="18">
                  <c:v>5.3</c:v>
                </c:pt>
                <c:pt idx="19">
                  <c:v>6.06</c:v>
                </c:pt>
                <c:pt idx="20">
                  <c:v>1.52</c:v>
                </c:pt>
                <c:pt idx="21">
                  <c:v>3.51</c:v>
                </c:pt>
                <c:pt idx="22">
                  <c:v>5.7</c:v>
                </c:pt>
                <c:pt idx="23">
                  <c:v>4.82</c:v>
                </c:pt>
                <c:pt idx="24">
                  <c:v>2.63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E-E948-B3D7-062A49E67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D8-D045-9854-9C2C5573D1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D8-D045-9854-9C2C5573D1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D8-D045-9854-9C2C5573D1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D8-D045-9854-9C2C5573D1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D8-D045-9854-9C2C5573D1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D8-D045-9854-9C2C5573D1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D8-D045-9854-9C2C5573D1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D8-D045-9854-9C2C5573D19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ED8-D045-9854-9C2C5573D19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ED8-D045-9854-9C2C5573D19D}"/>
              </c:ext>
            </c:extLst>
          </c:dPt>
          <c:val>
            <c:numRef>
              <c:f>graphs!$X$2:$X$11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6</c:v>
                </c:pt>
                <c:pt idx="7">
                  <c:v>14</c:v>
                </c:pt>
                <c:pt idx="8">
                  <c:v>12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5-2447-A9EF-BE3AEDE0A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8.gif"/><Relationship Id="rId21" Type="http://schemas.openxmlformats.org/officeDocument/2006/relationships/image" Target="../media/image22.gif"/><Relationship Id="rId42" Type="http://schemas.openxmlformats.org/officeDocument/2006/relationships/image" Target="../media/image43.gif"/><Relationship Id="rId63" Type="http://schemas.openxmlformats.org/officeDocument/2006/relationships/image" Target="../media/image64.gif"/><Relationship Id="rId84" Type="http://schemas.openxmlformats.org/officeDocument/2006/relationships/image" Target="../media/image85.gif"/><Relationship Id="rId138" Type="http://schemas.openxmlformats.org/officeDocument/2006/relationships/image" Target="../media/image139.gif"/><Relationship Id="rId159" Type="http://schemas.openxmlformats.org/officeDocument/2006/relationships/image" Target="../media/image160.gif"/><Relationship Id="rId170" Type="http://schemas.openxmlformats.org/officeDocument/2006/relationships/image" Target="../media/image171.gif"/><Relationship Id="rId191" Type="http://schemas.openxmlformats.org/officeDocument/2006/relationships/image" Target="../media/image192.gif"/><Relationship Id="rId107" Type="http://schemas.openxmlformats.org/officeDocument/2006/relationships/image" Target="../media/image108.gif"/><Relationship Id="rId11" Type="http://schemas.openxmlformats.org/officeDocument/2006/relationships/image" Target="../media/image12.gif"/><Relationship Id="rId32" Type="http://schemas.openxmlformats.org/officeDocument/2006/relationships/image" Target="../media/image33.gif"/><Relationship Id="rId53" Type="http://schemas.openxmlformats.org/officeDocument/2006/relationships/image" Target="../media/image54.gif"/><Relationship Id="rId74" Type="http://schemas.openxmlformats.org/officeDocument/2006/relationships/image" Target="../media/image75.gif"/><Relationship Id="rId128" Type="http://schemas.openxmlformats.org/officeDocument/2006/relationships/image" Target="../media/image129.gif"/><Relationship Id="rId149" Type="http://schemas.openxmlformats.org/officeDocument/2006/relationships/image" Target="../media/image150.gif"/><Relationship Id="rId5" Type="http://schemas.openxmlformats.org/officeDocument/2006/relationships/image" Target="../media/image6.gif"/><Relationship Id="rId95" Type="http://schemas.openxmlformats.org/officeDocument/2006/relationships/image" Target="../media/image96.gif"/><Relationship Id="rId160" Type="http://schemas.openxmlformats.org/officeDocument/2006/relationships/image" Target="../media/image161.gif"/><Relationship Id="rId181" Type="http://schemas.openxmlformats.org/officeDocument/2006/relationships/image" Target="../media/image182.gif"/><Relationship Id="rId22" Type="http://schemas.openxmlformats.org/officeDocument/2006/relationships/image" Target="../media/image23.gif"/><Relationship Id="rId43" Type="http://schemas.openxmlformats.org/officeDocument/2006/relationships/image" Target="../media/image44.gif"/><Relationship Id="rId64" Type="http://schemas.openxmlformats.org/officeDocument/2006/relationships/image" Target="../media/image65.gif"/><Relationship Id="rId118" Type="http://schemas.openxmlformats.org/officeDocument/2006/relationships/image" Target="../media/image119.gif"/><Relationship Id="rId139" Type="http://schemas.openxmlformats.org/officeDocument/2006/relationships/image" Target="../media/image140.gif"/><Relationship Id="rId85" Type="http://schemas.openxmlformats.org/officeDocument/2006/relationships/image" Target="../media/image86.gif"/><Relationship Id="rId150" Type="http://schemas.openxmlformats.org/officeDocument/2006/relationships/image" Target="../media/image151.gif"/><Relationship Id="rId171" Type="http://schemas.openxmlformats.org/officeDocument/2006/relationships/image" Target="../media/image172.gif"/><Relationship Id="rId192" Type="http://schemas.openxmlformats.org/officeDocument/2006/relationships/image" Target="../media/image193.gif"/><Relationship Id="rId12" Type="http://schemas.openxmlformats.org/officeDocument/2006/relationships/image" Target="../media/image13.gif"/><Relationship Id="rId33" Type="http://schemas.openxmlformats.org/officeDocument/2006/relationships/image" Target="../media/image34.gif"/><Relationship Id="rId108" Type="http://schemas.openxmlformats.org/officeDocument/2006/relationships/image" Target="../media/image109.gif"/><Relationship Id="rId129" Type="http://schemas.openxmlformats.org/officeDocument/2006/relationships/image" Target="../media/image130.gif"/><Relationship Id="rId54" Type="http://schemas.openxmlformats.org/officeDocument/2006/relationships/image" Target="../media/image55.gif"/><Relationship Id="rId75" Type="http://schemas.openxmlformats.org/officeDocument/2006/relationships/image" Target="../media/image76.gif"/><Relationship Id="rId96" Type="http://schemas.openxmlformats.org/officeDocument/2006/relationships/image" Target="../media/image97.gif"/><Relationship Id="rId140" Type="http://schemas.openxmlformats.org/officeDocument/2006/relationships/image" Target="../media/image141.gif"/><Relationship Id="rId161" Type="http://schemas.openxmlformats.org/officeDocument/2006/relationships/image" Target="../media/image162.gif"/><Relationship Id="rId182" Type="http://schemas.openxmlformats.org/officeDocument/2006/relationships/image" Target="../media/image183.gif"/><Relationship Id="rId6" Type="http://schemas.openxmlformats.org/officeDocument/2006/relationships/image" Target="../media/image7.gif"/><Relationship Id="rId23" Type="http://schemas.openxmlformats.org/officeDocument/2006/relationships/image" Target="../media/image24.gif"/><Relationship Id="rId119" Type="http://schemas.openxmlformats.org/officeDocument/2006/relationships/image" Target="../media/image120.gif"/><Relationship Id="rId44" Type="http://schemas.openxmlformats.org/officeDocument/2006/relationships/image" Target="../media/image45.gif"/><Relationship Id="rId65" Type="http://schemas.openxmlformats.org/officeDocument/2006/relationships/image" Target="../media/image66.gif"/><Relationship Id="rId86" Type="http://schemas.openxmlformats.org/officeDocument/2006/relationships/image" Target="../media/image87.gif"/><Relationship Id="rId130" Type="http://schemas.openxmlformats.org/officeDocument/2006/relationships/image" Target="../media/image131.gif"/><Relationship Id="rId151" Type="http://schemas.openxmlformats.org/officeDocument/2006/relationships/image" Target="../media/image152.gif"/><Relationship Id="rId172" Type="http://schemas.openxmlformats.org/officeDocument/2006/relationships/image" Target="../media/image173.gif"/><Relationship Id="rId13" Type="http://schemas.openxmlformats.org/officeDocument/2006/relationships/image" Target="../media/image14.gif"/><Relationship Id="rId18" Type="http://schemas.openxmlformats.org/officeDocument/2006/relationships/image" Target="../media/image19.gif"/><Relationship Id="rId39" Type="http://schemas.openxmlformats.org/officeDocument/2006/relationships/image" Target="../media/image40.gif"/><Relationship Id="rId109" Type="http://schemas.openxmlformats.org/officeDocument/2006/relationships/image" Target="../media/image110.gif"/><Relationship Id="rId34" Type="http://schemas.openxmlformats.org/officeDocument/2006/relationships/image" Target="../media/image35.gif"/><Relationship Id="rId50" Type="http://schemas.openxmlformats.org/officeDocument/2006/relationships/image" Target="../media/image51.gif"/><Relationship Id="rId55" Type="http://schemas.openxmlformats.org/officeDocument/2006/relationships/image" Target="../media/image56.gif"/><Relationship Id="rId76" Type="http://schemas.openxmlformats.org/officeDocument/2006/relationships/image" Target="../media/image77.gif"/><Relationship Id="rId97" Type="http://schemas.openxmlformats.org/officeDocument/2006/relationships/image" Target="../media/image98.gif"/><Relationship Id="rId104" Type="http://schemas.openxmlformats.org/officeDocument/2006/relationships/image" Target="../media/image105.gif"/><Relationship Id="rId120" Type="http://schemas.openxmlformats.org/officeDocument/2006/relationships/image" Target="../media/image121.gif"/><Relationship Id="rId125" Type="http://schemas.openxmlformats.org/officeDocument/2006/relationships/image" Target="../media/image126.gif"/><Relationship Id="rId141" Type="http://schemas.openxmlformats.org/officeDocument/2006/relationships/image" Target="../media/image142.gif"/><Relationship Id="rId146" Type="http://schemas.openxmlformats.org/officeDocument/2006/relationships/image" Target="../media/image147.gif"/><Relationship Id="rId167" Type="http://schemas.openxmlformats.org/officeDocument/2006/relationships/image" Target="../media/image168.gif"/><Relationship Id="rId188" Type="http://schemas.openxmlformats.org/officeDocument/2006/relationships/image" Target="../media/image189.gif"/><Relationship Id="rId7" Type="http://schemas.openxmlformats.org/officeDocument/2006/relationships/image" Target="../media/image8.gif"/><Relationship Id="rId71" Type="http://schemas.openxmlformats.org/officeDocument/2006/relationships/image" Target="../media/image72.gif"/><Relationship Id="rId92" Type="http://schemas.openxmlformats.org/officeDocument/2006/relationships/image" Target="../media/image93.gif"/><Relationship Id="rId162" Type="http://schemas.openxmlformats.org/officeDocument/2006/relationships/image" Target="../media/image163.gif"/><Relationship Id="rId183" Type="http://schemas.openxmlformats.org/officeDocument/2006/relationships/image" Target="../media/image184.gif"/><Relationship Id="rId2" Type="http://schemas.openxmlformats.org/officeDocument/2006/relationships/image" Target="../media/image3.gif"/><Relationship Id="rId29" Type="http://schemas.openxmlformats.org/officeDocument/2006/relationships/image" Target="../media/image30.gif"/><Relationship Id="rId24" Type="http://schemas.openxmlformats.org/officeDocument/2006/relationships/image" Target="../media/image25.gif"/><Relationship Id="rId40" Type="http://schemas.openxmlformats.org/officeDocument/2006/relationships/image" Target="../media/image41.gif"/><Relationship Id="rId45" Type="http://schemas.openxmlformats.org/officeDocument/2006/relationships/image" Target="../media/image46.gif"/><Relationship Id="rId66" Type="http://schemas.openxmlformats.org/officeDocument/2006/relationships/image" Target="../media/image67.gif"/><Relationship Id="rId87" Type="http://schemas.openxmlformats.org/officeDocument/2006/relationships/image" Target="../media/image88.gif"/><Relationship Id="rId110" Type="http://schemas.openxmlformats.org/officeDocument/2006/relationships/image" Target="../media/image111.gif"/><Relationship Id="rId115" Type="http://schemas.openxmlformats.org/officeDocument/2006/relationships/image" Target="../media/image116.gif"/><Relationship Id="rId131" Type="http://schemas.openxmlformats.org/officeDocument/2006/relationships/image" Target="../media/image132.gif"/><Relationship Id="rId136" Type="http://schemas.openxmlformats.org/officeDocument/2006/relationships/image" Target="../media/image137.gif"/><Relationship Id="rId157" Type="http://schemas.openxmlformats.org/officeDocument/2006/relationships/image" Target="../media/image158.gif"/><Relationship Id="rId178" Type="http://schemas.openxmlformats.org/officeDocument/2006/relationships/image" Target="../media/image179.gif"/><Relationship Id="rId61" Type="http://schemas.openxmlformats.org/officeDocument/2006/relationships/image" Target="../media/image62.gif"/><Relationship Id="rId82" Type="http://schemas.openxmlformats.org/officeDocument/2006/relationships/image" Target="../media/image83.gif"/><Relationship Id="rId152" Type="http://schemas.openxmlformats.org/officeDocument/2006/relationships/image" Target="../media/image153.gif"/><Relationship Id="rId173" Type="http://schemas.openxmlformats.org/officeDocument/2006/relationships/image" Target="../media/image174.gif"/><Relationship Id="rId19" Type="http://schemas.openxmlformats.org/officeDocument/2006/relationships/image" Target="../media/image20.gif"/><Relationship Id="rId14" Type="http://schemas.openxmlformats.org/officeDocument/2006/relationships/image" Target="../media/image15.gif"/><Relationship Id="rId30" Type="http://schemas.openxmlformats.org/officeDocument/2006/relationships/image" Target="../media/image31.gif"/><Relationship Id="rId35" Type="http://schemas.openxmlformats.org/officeDocument/2006/relationships/image" Target="../media/image36.gif"/><Relationship Id="rId56" Type="http://schemas.openxmlformats.org/officeDocument/2006/relationships/image" Target="../media/image57.gif"/><Relationship Id="rId77" Type="http://schemas.openxmlformats.org/officeDocument/2006/relationships/image" Target="../media/image78.gif"/><Relationship Id="rId100" Type="http://schemas.openxmlformats.org/officeDocument/2006/relationships/image" Target="../media/image101.gif"/><Relationship Id="rId105" Type="http://schemas.openxmlformats.org/officeDocument/2006/relationships/image" Target="../media/image106.gif"/><Relationship Id="rId126" Type="http://schemas.openxmlformats.org/officeDocument/2006/relationships/image" Target="../media/image127.gif"/><Relationship Id="rId147" Type="http://schemas.openxmlformats.org/officeDocument/2006/relationships/image" Target="../media/image148.gif"/><Relationship Id="rId168" Type="http://schemas.openxmlformats.org/officeDocument/2006/relationships/image" Target="../media/image169.gif"/><Relationship Id="rId8" Type="http://schemas.openxmlformats.org/officeDocument/2006/relationships/image" Target="../media/image9.gif"/><Relationship Id="rId51" Type="http://schemas.openxmlformats.org/officeDocument/2006/relationships/image" Target="../media/image52.gif"/><Relationship Id="rId72" Type="http://schemas.openxmlformats.org/officeDocument/2006/relationships/image" Target="../media/image73.gif"/><Relationship Id="rId93" Type="http://schemas.openxmlformats.org/officeDocument/2006/relationships/image" Target="../media/image94.gif"/><Relationship Id="rId98" Type="http://schemas.openxmlformats.org/officeDocument/2006/relationships/image" Target="../media/image99.gif"/><Relationship Id="rId121" Type="http://schemas.openxmlformats.org/officeDocument/2006/relationships/image" Target="../media/image122.gif"/><Relationship Id="rId142" Type="http://schemas.openxmlformats.org/officeDocument/2006/relationships/image" Target="../media/image143.gif"/><Relationship Id="rId163" Type="http://schemas.openxmlformats.org/officeDocument/2006/relationships/image" Target="../media/image164.gif"/><Relationship Id="rId184" Type="http://schemas.openxmlformats.org/officeDocument/2006/relationships/image" Target="../media/image185.gif"/><Relationship Id="rId189" Type="http://schemas.openxmlformats.org/officeDocument/2006/relationships/image" Target="../media/image190.gif"/><Relationship Id="rId3" Type="http://schemas.openxmlformats.org/officeDocument/2006/relationships/image" Target="../media/image4.gif"/><Relationship Id="rId25" Type="http://schemas.openxmlformats.org/officeDocument/2006/relationships/image" Target="../media/image26.gif"/><Relationship Id="rId46" Type="http://schemas.openxmlformats.org/officeDocument/2006/relationships/image" Target="../media/image47.gif"/><Relationship Id="rId67" Type="http://schemas.openxmlformats.org/officeDocument/2006/relationships/image" Target="../media/image68.gif"/><Relationship Id="rId116" Type="http://schemas.openxmlformats.org/officeDocument/2006/relationships/image" Target="../media/image117.gif"/><Relationship Id="rId137" Type="http://schemas.openxmlformats.org/officeDocument/2006/relationships/image" Target="../media/image138.gif"/><Relationship Id="rId158" Type="http://schemas.openxmlformats.org/officeDocument/2006/relationships/image" Target="../media/image159.gif"/><Relationship Id="rId20" Type="http://schemas.openxmlformats.org/officeDocument/2006/relationships/image" Target="../media/image21.gif"/><Relationship Id="rId41" Type="http://schemas.openxmlformats.org/officeDocument/2006/relationships/image" Target="../media/image42.gif"/><Relationship Id="rId62" Type="http://schemas.openxmlformats.org/officeDocument/2006/relationships/image" Target="../media/image63.gif"/><Relationship Id="rId83" Type="http://schemas.openxmlformats.org/officeDocument/2006/relationships/image" Target="../media/image84.gif"/><Relationship Id="rId88" Type="http://schemas.openxmlformats.org/officeDocument/2006/relationships/image" Target="../media/image89.gif"/><Relationship Id="rId111" Type="http://schemas.openxmlformats.org/officeDocument/2006/relationships/image" Target="../media/image112.gif"/><Relationship Id="rId132" Type="http://schemas.openxmlformats.org/officeDocument/2006/relationships/image" Target="../media/image133.gif"/><Relationship Id="rId153" Type="http://schemas.openxmlformats.org/officeDocument/2006/relationships/image" Target="../media/image154.gif"/><Relationship Id="rId174" Type="http://schemas.openxmlformats.org/officeDocument/2006/relationships/image" Target="../media/image175.gif"/><Relationship Id="rId179" Type="http://schemas.openxmlformats.org/officeDocument/2006/relationships/image" Target="../media/image180.gif"/><Relationship Id="rId190" Type="http://schemas.openxmlformats.org/officeDocument/2006/relationships/image" Target="../media/image191.gif"/><Relationship Id="rId15" Type="http://schemas.openxmlformats.org/officeDocument/2006/relationships/image" Target="../media/image16.gif"/><Relationship Id="rId36" Type="http://schemas.openxmlformats.org/officeDocument/2006/relationships/image" Target="../media/image37.gif"/><Relationship Id="rId57" Type="http://schemas.openxmlformats.org/officeDocument/2006/relationships/image" Target="../media/image58.gif"/><Relationship Id="rId106" Type="http://schemas.openxmlformats.org/officeDocument/2006/relationships/image" Target="../media/image107.gif"/><Relationship Id="rId127" Type="http://schemas.openxmlformats.org/officeDocument/2006/relationships/image" Target="../media/image128.gif"/><Relationship Id="rId10" Type="http://schemas.openxmlformats.org/officeDocument/2006/relationships/image" Target="../media/image11.gif"/><Relationship Id="rId31" Type="http://schemas.openxmlformats.org/officeDocument/2006/relationships/image" Target="../media/image32.gif"/><Relationship Id="rId52" Type="http://schemas.openxmlformats.org/officeDocument/2006/relationships/image" Target="../media/image53.gif"/><Relationship Id="rId73" Type="http://schemas.openxmlformats.org/officeDocument/2006/relationships/image" Target="../media/image74.gif"/><Relationship Id="rId78" Type="http://schemas.openxmlformats.org/officeDocument/2006/relationships/image" Target="../media/image79.gif"/><Relationship Id="rId94" Type="http://schemas.openxmlformats.org/officeDocument/2006/relationships/image" Target="../media/image95.gif"/><Relationship Id="rId99" Type="http://schemas.openxmlformats.org/officeDocument/2006/relationships/image" Target="../media/image100.gif"/><Relationship Id="rId101" Type="http://schemas.openxmlformats.org/officeDocument/2006/relationships/image" Target="../media/image102.gif"/><Relationship Id="rId122" Type="http://schemas.openxmlformats.org/officeDocument/2006/relationships/image" Target="../media/image123.gif"/><Relationship Id="rId143" Type="http://schemas.openxmlformats.org/officeDocument/2006/relationships/image" Target="../media/image144.gif"/><Relationship Id="rId148" Type="http://schemas.openxmlformats.org/officeDocument/2006/relationships/image" Target="../media/image149.gif"/><Relationship Id="rId164" Type="http://schemas.openxmlformats.org/officeDocument/2006/relationships/image" Target="../media/image165.gif"/><Relationship Id="rId169" Type="http://schemas.openxmlformats.org/officeDocument/2006/relationships/image" Target="../media/image170.gif"/><Relationship Id="rId185" Type="http://schemas.openxmlformats.org/officeDocument/2006/relationships/image" Target="../media/image186.gif"/><Relationship Id="rId4" Type="http://schemas.openxmlformats.org/officeDocument/2006/relationships/image" Target="../media/image5.gif"/><Relationship Id="rId9" Type="http://schemas.openxmlformats.org/officeDocument/2006/relationships/image" Target="../media/image10.gif"/><Relationship Id="rId180" Type="http://schemas.openxmlformats.org/officeDocument/2006/relationships/image" Target="../media/image181.gif"/><Relationship Id="rId26" Type="http://schemas.openxmlformats.org/officeDocument/2006/relationships/image" Target="../media/image27.gif"/><Relationship Id="rId47" Type="http://schemas.openxmlformats.org/officeDocument/2006/relationships/image" Target="../media/image48.gif"/><Relationship Id="rId68" Type="http://schemas.openxmlformats.org/officeDocument/2006/relationships/image" Target="../media/image69.gif"/><Relationship Id="rId89" Type="http://schemas.openxmlformats.org/officeDocument/2006/relationships/image" Target="../media/image90.gif"/><Relationship Id="rId112" Type="http://schemas.openxmlformats.org/officeDocument/2006/relationships/image" Target="../media/image113.gif"/><Relationship Id="rId133" Type="http://schemas.openxmlformats.org/officeDocument/2006/relationships/image" Target="../media/image134.gif"/><Relationship Id="rId154" Type="http://schemas.openxmlformats.org/officeDocument/2006/relationships/image" Target="../media/image155.gif"/><Relationship Id="rId175" Type="http://schemas.openxmlformats.org/officeDocument/2006/relationships/image" Target="../media/image176.gif"/><Relationship Id="rId16" Type="http://schemas.openxmlformats.org/officeDocument/2006/relationships/image" Target="../media/image17.gif"/><Relationship Id="rId37" Type="http://schemas.openxmlformats.org/officeDocument/2006/relationships/image" Target="../media/image38.gif"/><Relationship Id="rId58" Type="http://schemas.openxmlformats.org/officeDocument/2006/relationships/image" Target="../media/image59.gif"/><Relationship Id="rId79" Type="http://schemas.openxmlformats.org/officeDocument/2006/relationships/image" Target="../media/image80.gif"/><Relationship Id="rId102" Type="http://schemas.openxmlformats.org/officeDocument/2006/relationships/image" Target="../media/image103.gif"/><Relationship Id="rId123" Type="http://schemas.openxmlformats.org/officeDocument/2006/relationships/image" Target="../media/image124.gif"/><Relationship Id="rId144" Type="http://schemas.openxmlformats.org/officeDocument/2006/relationships/image" Target="../media/image145.gif"/><Relationship Id="rId90" Type="http://schemas.openxmlformats.org/officeDocument/2006/relationships/image" Target="../media/image91.gif"/><Relationship Id="rId165" Type="http://schemas.openxmlformats.org/officeDocument/2006/relationships/image" Target="../media/image166.gif"/><Relationship Id="rId186" Type="http://schemas.openxmlformats.org/officeDocument/2006/relationships/image" Target="../media/image187.gif"/><Relationship Id="rId27" Type="http://schemas.openxmlformats.org/officeDocument/2006/relationships/image" Target="../media/image28.gif"/><Relationship Id="rId48" Type="http://schemas.openxmlformats.org/officeDocument/2006/relationships/image" Target="../media/image49.gif"/><Relationship Id="rId69" Type="http://schemas.openxmlformats.org/officeDocument/2006/relationships/image" Target="../media/image70.gif"/><Relationship Id="rId113" Type="http://schemas.openxmlformats.org/officeDocument/2006/relationships/image" Target="../media/image114.gif"/><Relationship Id="rId134" Type="http://schemas.openxmlformats.org/officeDocument/2006/relationships/image" Target="../media/image135.gif"/><Relationship Id="rId80" Type="http://schemas.openxmlformats.org/officeDocument/2006/relationships/image" Target="../media/image81.gif"/><Relationship Id="rId155" Type="http://schemas.openxmlformats.org/officeDocument/2006/relationships/image" Target="../media/image156.gif"/><Relationship Id="rId176" Type="http://schemas.openxmlformats.org/officeDocument/2006/relationships/image" Target="../media/image177.gif"/><Relationship Id="rId17" Type="http://schemas.openxmlformats.org/officeDocument/2006/relationships/image" Target="../media/image18.gif"/><Relationship Id="rId38" Type="http://schemas.openxmlformats.org/officeDocument/2006/relationships/image" Target="../media/image39.gif"/><Relationship Id="rId59" Type="http://schemas.openxmlformats.org/officeDocument/2006/relationships/image" Target="../media/image60.gif"/><Relationship Id="rId103" Type="http://schemas.openxmlformats.org/officeDocument/2006/relationships/image" Target="../media/image104.gif"/><Relationship Id="rId124" Type="http://schemas.openxmlformats.org/officeDocument/2006/relationships/image" Target="../media/image125.gif"/><Relationship Id="rId70" Type="http://schemas.openxmlformats.org/officeDocument/2006/relationships/image" Target="../media/image71.gif"/><Relationship Id="rId91" Type="http://schemas.openxmlformats.org/officeDocument/2006/relationships/image" Target="../media/image92.gif"/><Relationship Id="rId145" Type="http://schemas.openxmlformats.org/officeDocument/2006/relationships/image" Target="../media/image146.gif"/><Relationship Id="rId166" Type="http://schemas.openxmlformats.org/officeDocument/2006/relationships/image" Target="../media/image167.gif"/><Relationship Id="rId187" Type="http://schemas.openxmlformats.org/officeDocument/2006/relationships/image" Target="../media/image188.gif"/><Relationship Id="rId1" Type="http://schemas.openxmlformats.org/officeDocument/2006/relationships/image" Target="../media/image2.gif"/><Relationship Id="rId28" Type="http://schemas.openxmlformats.org/officeDocument/2006/relationships/image" Target="../media/image29.gif"/><Relationship Id="rId49" Type="http://schemas.openxmlformats.org/officeDocument/2006/relationships/image" Target="../media/image50.gif"/><Relationship Id="rId114" Type="http://schemas.openxmlformats.org/officeDocument/2006/relationships/image" Target="../media/image115.gif"/><Relationship Id="rId60" Type="http://schemas.openxmlformats.org/officeDocument/2006/relationships/image" Target="../media/image61.gif"/><Relationship Id="rId81" Type="http://schemas.openxmlformats.org/officeDocument/2006/relationships/image" Target="../media/image82.gif"/><Relationship Id="rId135" Type="http://schemas.openxmlformats.org/officeDocument/2006/relationships/image" Target="../media/image136.gif"/><Relationship Id="rId156" Type="http://schemas.openxmlformats.org/officeDocument/2006/relationships/image" Target="../media/image157.gif"/><Relationship Id="rId177" Type="http://schemas.openxmlformats.org/officeDocument/2006/relationships/image" Target="../media/image17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806450</xdr:colOff>
      <xdr:row>32</xdr:row>
      <xdr:rowOff>82550</xdr:rowOff>
    </xdr:from>
    <xdr:to>
      <xdr:col>14</xdr:col>
      <xdr:colOff>425450</xdr:colOff>
      <xdr:row>45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58A12-1C54-4161-827E-E73163618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292100</xdr:colOff>
      <xdr:row>8</xdr:row>
      <xdr:rowOff>31750</xdr:rowOff>
    </xdr:from>
    <xdr:to>
      <xdr:col>31</xdr:col>
      <xdr:colOff>736600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55277-41A5-8136-3AB1-AB9E35293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D817A5-5945-2901-9E98-F8EC26AA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707B8-AFD1-313D-97ED-043C4BCAB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3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27F033-F91C-A4EB-01C9-3B67F812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4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0E34AD-DB41-C0A7-C6D7-EAE30D74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5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C63808-B36A-75A5-7011-1451096C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6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B34D8C-F8F2-5843-9F51-144668D14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203200</xdr:colOff>
      <xdr:row>7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D5D84D-AD17-3739-3DA0-6DF22E04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8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4C6B72-4493-6E3E-DA55-A1C27EA2E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9</xdr:row>
      <xdr:rowOff>139700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1194E83-DC40-D49F-FDD5-D0C176D4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10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49B41D-D2D7-AF6B-EB77-0D4F77A79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</xdr:colOff>
      <xdr:row>11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D15A80-E071-40B7-B5F2-A0CC88B5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12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BD066E-C654-B7F7-8966-9A30E5A3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203200</xdr:colOff>
      <xdr:row>13</xdr:row>
      <xdr:rowOff>139700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912CD01-7EE6-C0B3-C933-7992B6B5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14</xdr:row>
      <xdr:rowOff>139700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E928E-64A4-0006-BCF9-082BAE78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15</xdr:row>
      <xdr:rowOff>139700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7086D2F-8AB9-2B1E-A9DC-752C01F7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16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0EAC844-3AC3-472F-9B2B-95D002E5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203200</xdr:colOff>
      <xdr:row>17</xdr:row>
      <xdr:rowOff>139700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E18187-6946-28A2-4D8E-4C406706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139700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4B13D3-5CE7-3AED-8CD5-3F68F118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203200</xdr:colOff>
      <xdr:row>19</xdr:row>
      <xdr:rowOff>139700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4B9EC97-7AD1-1E56-554A-E4C50A6C8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20</xdr:row>
      <xdr:rowOff>139700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863898C-AE27-1618-39F5-4D176F5D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21</xdr:row>
      <xdr:rowOff>139700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8B060D-1001-A530-0912-B0DB79CE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22</xdr:row>
      <xdr:rowOff>139700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2BD8BEB-3163-A815-4805-850B52E22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</xdr:colOff>
      <xdr:row>23</xdr:row>
      <xdr:rowOff>139700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B9334E-7B86-BDF0-0518-8D1F04B38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24</xdr:row>
      <xdr:rowOff>139700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A473285-06F2-5EFA-1F43-F6668DD2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139700</xdr:colOff>
      <xdr:row>25</xdr:row>
      <xdr:rowOff>139700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1BC9B2F-EEEA-E779-71A7-C2BB7AE3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26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D926E6-5A26-84B7-8E02-0B0936B9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139700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88FE8D4-0A29-C204-18BA-54732A8F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28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D2BD5E0-3514-1A25-8D8F-4CACEB5A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29</xdr:row>
      <xdr:rowOff>139700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96CA32-5794-B403-5112-4E939D32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30</xdr:row>
      <xdr:rowOff>139700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5A58A18-D475-1F03-73E8-83636338C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</xdr:colOff>
      <xdr:row>31</xdr:row>
      <xdr:rowOff>139700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F06CE24-F6E6-EED3-8C67-CAC65A8F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32</xdr:row>
      <xdr:rowOff>139700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8C4548D-9E1D-49EE-AF8B-A493DD78D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33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C0C3BD1-8E18-5330-B8B4-5447975D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34</xdr:row>
      <xdr:rowOff>139700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63ADC8-75A8-AB35-672E-CAF2E2FE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35</xdr:row>
      <xdr:rowOff>139700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9602D6E-CDA7-FB7A-5C1B-231DFA2E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36</xdr:row>
      <xdr:rowOff>139700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21557B-68C2-B30D-1F40-7DA227E70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37</xdr:row>
      <xdr:rowOff>139700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BE2AA59-7C60-F89F-DC26-B20E766E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38</xdr:row>
      <xdr:rowOff>139700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8B5F861-3306-DDDD-1ED5-7A6DB57F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39</xdr:row>
      <xdr:rowOff>139700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6A0056A-7C6D-3640-97E3-5ABFFFFB7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40</xdr:row>
      <xdr:rowOff>139700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51E3786-6490-A6B0-3B71-AD4CDD1F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203200</xdr:colOff>
      <xdr:row>41</xdr:row>
      <xdr:rowOff>139700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5FE3837-DB72-811D-1733-8C059942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42</xdr:row>
      <xdr:rowOff>139700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024356C-ABDF-0DC0-DF83-D7F85047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43</xdr:row>
      <xdr:rowOff>139700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FCA5766-5D81-299F-7E61-04D36E6D3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44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BFA6438-E878-4305-9067-66EC1E51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203200</xdr:colOff>
      <xdr:row>45</xdr:row>
      <xdr:rowOff>139700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8D0A656-5497-A4BA-205A-3838762E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46</xdr:row>
      <xdr:rowOff>139700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12EAD7E-0661-0245-EE37-351DFED3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203200</xdr:colOff>
      <xdr:row>47</xdr:row>
      <xdr:rowOff>139700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4B542F1-BC04-8236-0B2B-8CFDFC2D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48</xdr:row>
      <xdr:rowOff>139700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A29C3C0-274E-6E7D-7DD6-ACBEDCE2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49</xdr:row>
      <xdr:rowOff>139700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86F6AF5-082E-2182-4843-0F3CC2C8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139700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555FDC5-4BFA-991F-1571-0BA8453C3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203200</xdr:colOff>
      <xdr:row>51</xdr:row>
      <xdr:rowOff>139700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2EB6E1F-A409-2EDD-9500-F0386084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203200</xdr:colOff>
      <xdr:row>52</xdr:row>
      <xdr:rowOff>139700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A5F07DD-1738-9830-9755-35BFCA90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203200</xdr:colOff>
      <xdr:row>53</xdr:row>
      <xdr:rowOff>139700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98667DB-DD24-F84C-0D81-31A97F5E7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203200</xdr:colOff>
      <xdr:row>54</xdr:row>
      <xdr:rowOff>139700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6FD67A6-3007-DA64-8378-21F257978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203200</xdr:colOff>
      <xdr:row>55</xdr:row>
      <xdr:rowOff>139700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6C2B622-81C8-4289-EC2D-26B75E285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203200</xdr:colOff>
      <xdr:row>56</xdr:row>
      <xdr:rowOff>139700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71313B1-0E5C-C684-D1EA-5048E4D4B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203200</xdr:colOff>
      <xdr:row>57</xdr:row>
      <xdr:rowOff>139700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D4BB9AF-9160-3330-D5D0-05A3F05A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203200</xdr:colOff>
      <xdr:row>58</xdr:row>
      <xdr:rowOff>139700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26C57D1-83B8-3DA1-B165-D6B797EB4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203200</xdr:colOff>
      <xdr:row>59</xdr:row>
      <xdr:rowOff>139700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C090F74-B5BC-82DD-6C61-36690F14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203200</xdr:colOff>
      <xdr:row>60</xdr:row>
      <xdr:rowOff>139700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555C8B-A31C-9F6B-5718-2FBBD4B1F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203200</xdr:colOff>
      <xdr:row>61</xdr:row>
      <xdr:rowOff>139700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0D92BD9-8F23-19C9-1431-B08F9296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203200</xdr:colOff>
      <xdr:row>62</xdr:row>
      <xdr:rowOff>139700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7B55A9F-4B5C-D075-7B59-3432E943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203200</xdr:colOff>
      <xdr:row>63</xdr:row>
      <xdr:rowOff>139700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1DB37A45-74DD-93F7-9D27-021AA5C0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203200</xdr:colOff>
      <xdr:row>64</xdr:row>
      <xdr:rowOff>139700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E68AE44-D940-60C7-D9F1-9AC60110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203200</xdr:colOff>
      <xdr:row>65</xdr:row>
      <xdr:rowOff>139700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568E8DD-2BE4-6D6F-EE8C-0FC253D7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203200</xdr:colOff>
      <xdr:row>66</xdr:row>
      <xdr:rowOff>139700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D9C1504-05E2-6697-A894-F9AB18596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203200</xdr:colOff>
      <xdr:row>67</xdr:row>
      <xdr:rowOff>139700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1CE1303-3B99-500B-A41B-885CDEF3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203200</xdr:colOff>
      <xdr:row>68</xdr:row>
      <xdr:rowOff>139700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D2124EE-0D0C-6D81-8717-8B85A3C6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203200</xdr:colOff>
      <xdr:row>69</xdr:row>
      <xdr:rowOff>139700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385D68B-1877-1D33-4685-B010F0800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203200</xdr:colOff>
      <xdr:row>70</xdr:row>
      <xdr:rowOff>139700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14D65715-B9F2-3E83-32CB-68575BAAD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203200</xdr:colOff>
      <xdr:row>71</xdr:row>
      <xdr:rowOff>139700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8020B23-687C-470A-B5B5-E09EB1EAF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203200</xdr:colOff>
      <xdr:row>72</xdr:row>
      <xdr:rowOff>139700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23DC4D0C-13A8-5758-87AF-B3E74C348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203200</xdr:colOff>
      <xdr:row>73</xdr:row>
      <xdr:rowOff>139700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DDCE111-1742-66FE-1F3A-40976996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203200</xdr:colOff>
      <xdr:row>74</xdr:row>
      <xdr:rowOff>139700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F2C3E5B-D44A-E6F5-AEA7-A0D4273B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203200</xdr:colOff>
      <xdr:row>75</xdr:row>
      <xdr:rowOff>139700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1254993-7062-09FC-E74A-7FB96294E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203200</xdr:colOff>
      <xdr:row>76</xdr:row>
      <xdr:rowOff>139700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80543F6-67C6-2057-12A9-D0633EC7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203200</xdr:colOff>
      <xdr:row>77</xdr:row>
      <xdr:rowOff>139700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100C1FF-B35E-C3F3-AEDA-19BB84E5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203200</xdr:colOff>
      <xdr:row>78</xdr:row>
      <xdr:rowOff>139700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F440EB9-0264-FA01-6753-15A72BF2A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203200</xdr:colOff>
      <xdr:row>79</xdr:row>
      <xdr:rowOff>139700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ABC8444-718F-C348-18A6-A0C68320B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203200</xdr:colOff>
      <xdr:row>80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6AF249F-FD4A-EFE3-92EF-6F1267E6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203200</xdr:colOff>
      <xdr:row>81</xdr:row>
      <xdr:rowOff>139700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F3A8C5A-1C96-0AF6-C4D6-A8145F763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203200</xdr:colOff>
      <xdr:row>82</xdr:row>
      <xdr:rowOff>139700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E5987F8-25F7-4F10-BCB2-F692845DC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203200</xdr:colOff>
      <xdr:row>83</xdr:row>
      <xdr:rowOff>139700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A87F5ED-1EE9-A245-47FA-12007267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203200</xdr:colOff>
      <xdr:row>84</xdr:row>
      <xdr:rowOff>139700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1CADDBB-1730-E97F-73F6-7CA81A6ED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203200</xdr:colOff>
      <xdr:row>85</xdr:row>
      <xdr:rowOff>139700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3D7322B-A2DE-C391-C256-38497802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203200</xdr:colOff>
      <xdr:row>86</xdr:row>
      <xdr:rowOff>139700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1CEC171-34D8-AA5C-6343-18B5BFAB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203200</xdr:colOff>
      <xdr:row>87</xdr:row>
      <xdr:rowOff>139700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0E4FCCE-18BA-6E18-CEE0-38CC416C7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203200</xdr:colOff>
      <xdr:row>88</xdr:row>
      <xdr:rowOff>139700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E37F4F2-226C-5525-B68E-EC1B9EA75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203200</xdr:colOff>
      <xdr:row>89</xdr:row>
      <xdr:rowOff>139700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5EB5FA6-379F-250F-6AA8-5687D8C6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203200</xdr:colOff>
      <xdr:row>90</xdr:row>
      <xdr:rowOff>139700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3E86028-541B-BCCE-634B-1B3A0030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203200</xdr:colOff>
      <xdr:row>91</xdr:row>
      <xdr:rowOff>139700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8D5D637C-9BBB-A489-172F-7DE99E858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203200</xdr:colOff>
      <xdr:row>92</xdr:row>
      <xdr:rowOff>139700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DE3491C-4D2B-7079-4BC1-9256231AF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203200</xdr:colOff>
      <xdr:row>93</xdr:row>
      <xdr:rowOff>139700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AE5B12E-DE6A-B472-6E40-949675316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203200</xdr:colOff>
      <xdr:row>94</xdr:row>
      <xdr:rowOff>139700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D8F8BB39-0D7A-8F96-9DCD-BD34BEEF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203200</xdr:colOff>
      <xdr:row>95</xdr:row>
      <xdr:rowOff>139700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ABA94A5-2012-7A0B-43D2-6468D99C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203200</xdr:colOff>
      <xdr:row>96</xdr:row>
      <xdr:rowOff>139700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1D6A405-6CE6-1ED3-AF3D-1D54CCDF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203200</xdr:colOff>
      <xdr:row>97</xdr:row>
      <xdr:rowOff>139700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8124BD4-B1A4-F62F-2903-20B8DE7CF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203200</xdr:colOff>
      <xdr:row>98</xdr:row>
      <xdr:rowOff>139700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83E2C52-A7B0-4492-1B94-CC7ADAF65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203200</xdr:colOff>
      <xdr:row>99</xdr:row>
      <xdr:rowOff>139700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3658D75-A7C7-1DEC-D52A-FF7F48322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203200</xdr:colOff>
      <xdr:row>100</xdr:row>
      <xdr:rowOff>139700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18D2164-683E-2C3E-227D-2086D88F4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203200</xdr:colOff>
      <xdr:row>101</xdr:row>
      <xdr:rowOff>139700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CD4DEAB-DA71-C0D3-7FD6-125811A7C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203200</xdr:colOff>
      <xdr:row>102</xdr:row>
      <xdr:rowOff>139700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99F88E2-CEC4-D667-DDAC-33E561F6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203200</xdr:colOff>
      <xdr:row>103</xdr:row>
      <xdr:rowOff>139700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45A420A-C055-1E85-EFEE-A91F916B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203200</xdr:colOff>
      <xdr:row>104</xdr:row>
      <xdr:rowOff>139700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9B87F099-F1B2-E0C1-E46D-B72A0FC4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203200</xdr:colOff>
      <xdr:row>105</xdr:row>
      <xdr:rowOff>139700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3E2EB6F7-92FB-1658-0B81-3633465B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203200</xdr:colOff>
      <xdr:row>106</xdr:row>
      <xdr:rowOff>139700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B987F309-F26A-77FF-939B-C07283DB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203200</xdr:colOff>
      <xdr:row>107</xdr:row>
      <xdr:rowOff>139700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6FC5983-225E-36A9-61A8-B342AA0C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203200</xdr:colOff>
      <xdr:row>108</xdr:row>
      <xdr:rowOff>139700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E76D34AE-AAD1-C07B-B0F4-0A5859FD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203200</xdr:colOff>
      <xdr:row>109</xdr:row>
      <xdr:rowOff>139700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82A286C-2A7E-1C3B-E492-C52544D9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203200</xdr:colOff>
      <xdr:row>110</xdr:row>
      <xdr:rowOff>139700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A92F961-01FC-DD92-0924-5983222DD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203200</xdr:colOff>
      <xdr:row>111</xdr:row>
      <xdr:rowOff>139700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CE19C1BD-E2A5-3928-C9F5-68D71874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203200</xdr:colOff>
      <xdr:row>112</xdr:row>
      <xdr:rowOff>139700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C24662B-3D2A-096E-D185-17ECD5F8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203200</xdr:colOff>
      <xdr:row>113</xdr:row>
      <xdr:rowOff>139700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B342B3E-BB75-7DE4-BAB9-092E40AEC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203200</xdr:colOff>
      <xdr:row>114</xdr:row>
      <xdr:rowOff>139700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06A1C1A-FD2C-3644-BFD8-A57A4969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203200</xdr:colOff>
      <xdr:row>115</xdr:row>
      <xdr:rowOff>139700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9274D76-EB9A-9266-589C-6DA8C11D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203200</xdr:colOff>
      <xdr:row>116</xdr:row>
      <xdr:rowOff>139700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557EFFDA-A9B2-97B5-88F0-950FBB8B9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203200</xdr:colOff>
      <xdr:row>117</xdr:row>
      <xdr:rowOff>139700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621C636B-1CB0-6E21-FAFC-799E94024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114300</xdr:colOff>
      <xdr:row>118</xdr:row>
      <xdr:rowOff>139700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3E1867E-880E-B7B7-252D-79DACE584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143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203200</xdr:colOff>
      <xdr:row>119</xdr:row>
      <xdr:rowOff>139700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B838A62-8E3B-E396-4EFE-337EA8BA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203200</xdr:colOff>
      <xdr:row>120</xdr:row>
      <xdr:rowOff>139700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021233E-BCF8-82FE-4A68-3B9BAD5D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203200</xdr:colOff>
      <xdr:row>121</xdr:row>
      <xdr:rowOff>139700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1D624408-DAA2-39D8-868E-8596EA38D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203200</xdr:colOff>
      <xdr:row>122</xdr:row>
      <xdr:rowOff>139700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48F6441-DF68-9922-A177-2E4F067BB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203200</xdr:colOff>
      <xdr:row>123</xdr:row>
      <xdr:rowOff>139700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B18A3E0-A9F4-085E-0B6F-621861C6F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203200</xdr:colOff>
      <xdr:row>124</xdr:row>
      <xdr:rowOff>139700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2C6D07F-16F4-24D2-25EB-C05E0892A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203200</xdr:colOff>
      <xdr:row>125</xdr:row>
      <xdr:rowOff>139700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04D7FA9-F131-E104-A4AD-704040ABD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203200</xdr:colOff>
      <xdr:row>126</xdr:row>
      <xdr:rowOff>139700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3A57267C-10D9-6F5A-3C7D-FEB5D42A7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203200</xdr:colOff>
      <xdr:row>127</xdr:row>
      <xdr:rowOff>139700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52332B8F-1D16-801A-040A-93D65454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203200</xdr:colOff>
      <xdr:row>128</xdr:row>
      <xdr:rowOff>139700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5DD13CD6-F687-3916-FBC6-38068F7B5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203200</xdr:colOff>
      <xdr:row>129</xdr:row>
      <xdr:rowOff>139700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A916654-96CF-C880-7236-1FF24E1D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203200</xdr:colOff>
      <xdr:row>130</xdr:row>
      <xdr:rowOff>139700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F9762DE-BF48-38F7-A481-40BE14E4D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203200</xdr:colOff>
      <xdr:row>131</xdr:row>
      <xdr:rowOff>139700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D5979BD-432A-C9F3-2B87-3C54D474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203200</xdr:colOff>
      <xdr:row>132</xdr:row>
      <xdr:rowOff>139700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B005272-32B5-9895-4856-FCD1899F1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203200</xdr:colOff>
      <xdr:row>133</xdr:row>
      <xdr:rowOff>139700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106FA0E-6883-B28A-3C94-2DF1B0E9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203200</xdr:colOff>
      <xdr:row>134</xdr:row>
      <xdr:rowOff>139700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7AEAB563-5480-A917-8CE5-696A7678B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203200</xdr:colOff>
      <xdr:row>135</xdr:row>
      <xdr:rowOff>139700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ACB62AB5-D230-280F-7AF1-B5516D59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203200</xdr:colOff>
      <xdr:row>136</xdr:row>
      <xdr:rowOff>139700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21E1810F-3320-A278-47C5-0AC6D810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203200</xdr:colOff>
      <xdr:row>137</xdr:row>
      <xdr:rowOff>139700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26514FB5-145E-38B5-1477-54092CEE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203200</xdr:colOff>
      <xdr:row>138</xdr:row>
      <xdr:rowOff>139700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5CC3FFD3-9B12-FFAC-0831-30E46397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203200</xdr:colOff>
      <xdr:row>139</xdr:row>
      <xdr:rowOff>139700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55EB567D-E660-7378-594F-95BE2B1D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203200</xdr:colOff>
      <xdr:row>140</xdr:row>
      <xdr:rowOff>139700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E0CCEC6-8E90-E912-A7D4-78E9CD32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203200</xdr:colOff>
      <xdr:row>141</xdr:row>
      <xdr:rowOff>139700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F9F7708-01C6-5DE2-FE40-2DC7CE77C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203200</xdr:colOff>
      <xdr:row>142</xdr:row>
      <xdr:rowOff>139700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C3AA2DE-49B1-00B3-4071-373A6E62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203200</xdr:colOff>
      <xdr:row>143</xdr:row>
      <xdr:rowOff>139700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4E72F330-EDEC-ECA9-F6DB-04FC703D3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203200</xdr:colOff>
      <xdr:row>144</xdr:row>
      <xdr:rowOff>139700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D3D30C4-FF00-1EE7-94AC-4D7C30DE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203200</xdr:colOff>
      <xdr:row>145</xdr:row>
      <xdr:rowOff>139700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E3EF04F-4DA4-148C-FC54-4A2CE880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203200</xdr:colOff>
      <xdr:row>146</xdr:row>
      <xdr:rowOff>139700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906AFBC-BF4E-6A83-E501-104734C04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203200</xdr:colOff>
      <xdr:row>147</xdr:row>
      <xdr:rowOff>139700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79D8F69-A818-7859-AEB6-F94DA4C2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203200</xdr:colOff>
      <xdr:row>148</xdr:row>
      <xdr:rowOff>139700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0C981F6-452A-2188-C91C-ED3ABA9F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203200</xdr:colOff>
      <xdr:row>149</xdr:row>
      <xdr:rowOff>139700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8E2D66D-CAEC-384A-3377-40184CE7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203200</xdr:colOff>
      <xdr:row>150</xdr:row>
      <xdr:rowOff>139700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130F0DB-25F5-57D2-12DC-9C76FDEC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203200</xdr:colOff>
      <xdr:row>151</xdr:row>
      <xdr:rowOff>139700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A48321FB-267C-CE0B-F0CB-8644F32E1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203200</xdr:colOff>
      <xdr:row>152</xdr:row>
      <xdr:rowOff>139700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C1FB0B1-BE7E-B038-6220-A2D238C5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203200</xdr:colOff>
      <xdr:row>153</xdr:row>
      <xdr:rowOff>139700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F969572F-F657-CF98-E717-CF602A86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203200</xdr:colOff>
      <xdr:row>154</xdr:row>
      <xdr:rowOff>139700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9405488F-2F2F-1776-01CD-38A14FDA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203200</xdr:colOff>
      <xdr:row>155</xdr:row>
      <xdr:rowOff>139700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25C7DF21-1D1D-7B3E-796D-CC01FEF8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203200</xdr:colOff>
      <xdr:row>156</xdr:row>
      <xdr:rowOff>139700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4C8FA49-75A2-5DBD-5166-F61F0337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203200</xdr:colOff>
      <xdr:row>157</xdr:row>
      <xdr:rowOff>139700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298079B-BBCE-B413-909F-1B2D3D57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203200</xdr:colOff>
      <xdr:row>158</xdr:row>
      <xdr:rowOff>139700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48EAA0A-F3F3-B9C5-1B3F-FE8775E3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203200</xdr:colOff>
      <xdr:row>159</xdr:row>
      <xdr:rowOff>139700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CAF8273-7F2E-BC7C-E205-A184AA12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203200</xdr:colOff>
      <xdr:row>160</xdr:row>
      <xdr:rowOff>139700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1E5FE42D-FA7B-4615-9804-5FB9DB4A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203200</xdr:colOff>
      <xdr:row>161</xdr:row>
      <xdr:rowOff>139700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D5FF526-8953-3139-973C-D9E4E04F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203200</xdr:colOff>
      <xdr:row>162</xdr:row>
      <xdr:rowOff>139700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B57029EF-79CC-301D-E26C-132CD8F09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203200</xdr:colOff>
      <xdr:row>163</xdr:row>
      <xdr:rowOff>139700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354CB21B-2B4B-336F-8E55-D916BC9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203200</xdr:colOff>
      <xdr:row>164</xdr:row>
      <xdr:rowOff>139700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BF08F79-AB0A-10F5-923B-BB3A46592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203200</xdr:colOff>
      <xdr:row>165</xdr:row>
      <xdr:rowOff>139700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27D8435-355C-D5B7-7087-16D8C110E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203200</xdr:colOff>
      <xdr:row>166</xdr:row>
      <xdr:rowOff>139700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C68A386-4AC6-66C6-1602-9A2E10FF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203200</xdr:colOff>
      <xdr:row>167</xdr:row>
      <xdr:rowOff>139700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912A6A8-67AA-3198-FD1F-138929CB6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203200</xdr:colOff>
      <xdr:row>168</xdr:row>
      <xdr:rowOff>139700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6B03E6B-E8D4-541D-28C7-F1A34D98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203200</xdr:colOff>
      <xdr:row>169</xdr:row>
      <xdr:rowOff>139700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5AC774F2-5D3D-ABEE-DB1B-49BE5EBA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203200</xdr:colOff>
      <xdr:row>170</xdr:row>
      <xdr:rowOff>139700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FC561F4B-2844-2B81-531F-3CEB17D2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203200</xdr:colOff>
      <xdr:row>171</xdr:row>
      <xdr:rowOff>139700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8EBF4C7-40F8-A47D-6C50-EB1C9D33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203200</xdr:colOff>
      <xdr:row>172</xdr:row>
      <xdr:rowOff>139700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F9EF8186-379A-E69B-DACA-E000FDD2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0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203200</xdr:colOff>
      <xdr:row>173</xdr:row>
      <xdr:rowOff>139700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384092A7-FB38-D8A9-3AE3-A3ECC9C2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3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203200</xdr:colOff>
      <xdr:row>174</xdr:row>
      <xdr:rowOff>139700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C5EBED3-C1E8-3AB1-482C-9949EFC0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203200</xdr:colOff>
      <xdr:row>175</xdr:row>
      <xdr:rowOff>139700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B2AE8932-6330-1155-A15E-1D8A64C0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203200</xdr:colOff>
      <xdr:row>176</xdr:row>
      <xdr:rowOff>139700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7BA991E-3CFE-1D15-F9F7-9B82AEE90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203200</xdr:colOff>
      <xdr:row>177</xdr:row>
      <xdr:rowOff>139700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B1A3D4A-FEE7-2070-F4FE-2FA19112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203200</xdr:colOff>
      <xdr:row>178</xdr:row>
      <xdr:rowOff>139700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58465D09-EA29-507F-6965-CA5A00FAF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203200</xdr:colOff>
      <xdr:row>179</xdr:row>
      <xdr:rowOff>139700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8720EE09-9F1B-98D8-FE56-7BD40299B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2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203200</xdr:colOff>
      <xdr:row>180</xdr:row>
      <xdr:rowOff>139700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CAA3538D-1EEC-190E-E3AE-4D5FD7C0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203200</xdr:colOff>
      <xdr:row>181</xdr:row>
      <xdr:rowOff>139700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9580809-E72E-B2FC-206F-CA7EA6B5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9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203200</xdr:colOff>
      <xdr:row>182</xdr:row>
      <xdr:rowOff>139700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FAAF4CC-1C6D-331C-D800-71ABE3DE9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203200</xdr:colOff>
      <xdr:row>183</xdr:row>
      <xdr:rowOff>139700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FE38AC38-74D3-42A4-AE9E-AE79E082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203200</xdr:colOff>
      <xdr:row>184</xdr:row>
      <xdr:rowOff>139700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8EF755D-9F38-3B03-C4F3-67CDAB49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203200</xdr:colOff>
      <xdr:row>185</xdr:row>
      <xdr:rowOff>139700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241D764-94E7-F6DF-D993-8E516A7F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203200</xdr:colOff>
      <xdr:row>186</xdr:row>
      <xdr:rowOff>139700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A64EAC9-218A-BD73-CD08-4F2327F5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203200</xdr:colOff>
      <xdr:row>187</xdr:row>
      <xdr:rowOff>139700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DB7C071-E438-3C50-EB6B-172B0685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203200</xdr:colOff>
      <xdr:row>188</xdr:row>
      <xdr:rowOff>139700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FD4F70E-7E0D-43B8-5912-6287B8C7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203200</xdr:colOff>
      <xdr:row>189</xdr:row>
      <xdr:rowOff>139700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A67D484-69BF-4F83-6BA9-359AE24ED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203200</xdr:colOff>
      <xdr:row>190</xdr:row>
      <xdr:rowOff>139700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BE3EF3D-C630-25DA-AA5F-46135D5B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203200</xdr:colOff>
      <xdr:row>191</xdr:row>
      <xdr:rowOff>139700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706539E-49B8-1E3B-9A20-F16D5D51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203200</xdr:colOff>
      <xdr:row>192</xdr:row>
      <xdr:rowOff>139700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94CC715-EBAF-7A04-4B80-ECAF86ED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blicadministration.un.org/egovkb/en-us/Data/Country-Information/id/145-Saint-Vincent-and-the-Grenadines" TargetMode="External"/><Relationship Id="rId21" Type="http://schemas.openxmlformats.org/officeDocument/2006/relationships/hyperlink" Target="http://publicadministration.un.org/egovkb/en-us/Data/Country-Information/id/99-Lithuania" TargetMode="External"/><Relationship Id="rId42" Type="http://schemas.openxmlformats.org/officeDocument/2006/relationships/hyperlink" Target="http://publicadministration.un.org/egovkb/en-us/Data/Country-Information/id/7-Argentina" TargetMode="External"/><Relationship Id="rId63" Type="http://schemas.openxmlformats.org/officeDocument/2006/relationships/hyperlink" Target="http://publicadministration.un.org/egovkb/en-us/Data/Country-Information/id/186-Uzbekistan" TargetMode="External"/><Relationship Id="rId84" Type="http://schemas.openxmlformats.org/officeDocument/2006/relationships/hyperlink" Target="http://publicadministration.un.org/egovkb/en-us/Data/Country-Information/id/170-North-Macedonia" TargetMode="External"/><Relationship Id="rId138" Type="http://schemas.openxmlformats.org/officeDocument/2006/relationships/hyperlink" Target="http://publicadministration.un.org/egovkb/en-us/Data/Country-Information/id/117-Myanmar" TargetMode="External"/><Relationship Id="rId159" Type="http://schemas.openxmlformats.org/officeDocument/2006/relationships/hyperlink" Target="http://publicadministration.un.org/egovkb/en-us/Data/Country-Information/id/171-Timor-Leste" TargetMode="External"/><Relationship Id="rId170" Type="http://schemas.openxmlformats.org/officeDocument/2006/relationships/hyperlink" Target="http://publicadministration.un.org/egovkb/en-us/Data/Country-Information/id/71-Guinea-Bissau" TargetMode="External"/><Relationship Id="rId191" Type="http://schemas.openxmlformats.org/officeDocument/2006/relationships/hyperlink" Target="http://publicadministration.un.org/egovkb/en-us/Data/Country-Information/id/158-Somalia" TargetMode="External"/><Relationship Id="rId107" Type="http://schemas.openxmlformats.org/officeDocument/2006/relationships/hyperlink" Target="http://publicadministration.un.org/egovkb/en-us/Data/Country-Information/id/22-Bosnia-and-Herzegovina" TargetMode="External"/><Relationship Id="rId11" Type="http://schemas.openxmlformats.org/officeDocument/2006/relationships/hyperlink" Target="http://publicadministration.un.org/egovkb/en-us/Data/Country-Information/id/181-United-Arab-Emirates" TargetMode="External"/><Relationship Id="rId32" Type="http://schemas.openxmlformats.org/officeDocument/2006/relationships/hyperlink" Target="http://publicadministration.un.org/egovkb/en-us/Data/Country-Information/id/42-Croatia" TargetMode="External"/><Relationship Id="rId53" Type="http://schemas.openxmlformats.org/officeDocument/2006/relationships/hyperlink" Target="http://publicadministration.un.org/egovkb/en-us/Data/Country-Information/id/137-Qatar" TargetMode="External"/><Relationship Id="rId74" Type="http://schemas.openxmlformats.org/officeDocument/2006/relationships/hyperlink" Target="http://publicadministration.un.org/egovkb/en-us/Data/Country-Information/id/11-Azerbaijan" TargetMode="External"/><Relationship Id="rId128" Type="http://schemas.openxmlformats.org/officeDocument/2006/relationships/hyperlink" Target="http://publicadministration.un.org/egovkb/en-us/Data/Country-Information/id/72-Guyana" TargetMode="External"/><Relationship Id="rId149" Type="http://schemas.openxmlformats.org/officeDocument/2006/relationships/hyperlink" Target="http://publicadministration.un.org/egovkb/en-us/Data/Country-Information/id/192-Zimbabwe" TargetMode="External"/><Relationship Id="rId5" Type="http://schemas.openxmlformats.org/officeDocument/2006/relationships/hyperlink" Target="http://publicadministration.un.org/egovkb/en-us/Data/Country-Information/id/76-Iceland" TargetMode="External"/><Relationship Id="rId95" Type="http://schemas.openxmlformats.org/officeDocument/2006/relationships/hyperlink" Target="http://publicadministration.un.org/egovkb/en-us/Data/Country-Information/id/53-Egypt" TargetMode="External"/><Relationship Id="rId160" Type="http://schemas.openxmlformats.org/officeDocument/2006/relationships/hyperlink" Target="http://publicadministration.un.org/egovkb/en-us/Data/Country-Information/id/70-Guinea" TargetMode="External"/><Relationship Id="rId181" Type="http://schemas.openxmlformats.org/officeDocument/2006/relationships/hyperlink" Target="http://publicadministration.un.org/egovkb/en-us/Data/Country-Information/id/63-Gambia" TargetMode="External"/><Relationship Id="rId22" Type="http://schemas.openxmlformats.org/officeDocument/2006/relationships/hyperlink" Target="http://publicadministration.un.org/egovkb/en-us/Data/Country-Information/id/10-Austria" TargetMode="External"/><Relationship Id="rId43" Type="http://schemas.openxmlformats.org/officeDocument/2006/relationships/hyperlink" Target="http://publicadministration.un.org/egovkb/en-us/Data/Country-Information/id/141-Russian-Federation" TargetMode="External"/><Relationship Id="rId64" Type="http://schemas.openxmlformats.org/officeDocument/2006/relationships/hyperlink" Target="http://publicadministration.un.org/egovkb/en-us/Data/Country-Information/id/78-Indonesia" TargetMode="External"/><Relationship Id="rId118" Type="http://schemas.openxmlformats.org/officeDocument/2006/relationships/hyperlink" Target="http://publicadministration.un.org/egovkb/en-us/Data/Country-Information/id/142-Rwanda" TargetMode="External"/><Relationship Id="rId139" Type="http://schemas.openxmlformats.org/officeDocument/2006/relationships/hyperlink" Target="http://publicadministration.un.org/egovkb/en-us/Data/Country-Information/id/43-Cuba" TargetMode="External"/><Relationship Id="rId85" Type="http://schemas.openxmlformats.org/officeDocument/2006/relationships/hyperlink" Target="http://publicadministration.un.org/egovkb/en-us/Data/Country-Information/id/51-Dominican-Republic" TargetMode="External"/><Relationship Id="rId150" Type="http://schemas.openxmlformats.org/officeDocument/2006/relationships/hyperlink" Target="http://publicadministration.un.org/egovkb/en-us/Data/Country-Information/id/179-Uganda" TargetMode="External"/><Relationship Id="rId171" Type="http://schemas.openxmlformats.org/officeDocument/2006/relationships/hyperlink" Target="http://publicadministration.un.org/egovkb/en-us/Data/Country-Information/id/131-Papua-New-Guinea" TargetMode="External"/><Relationship Id="rId192" Type="http://schemas.openxmlformats.org/officeDocument/2006/relationships/hyperlink" Target="http://publicadministration.un.org/egovkb/en-us/Data/Country-Information/id/193-South-Sudan" TargetMode="External"/><Relationship Id="rId12" Type="http://schemas.openxmlformats.org/officeDocument/2006/relationships/hyperlink" Target="http://publicadministration.un.org/egovkb/en-us/Data/Country-Information/id/65-Germany" TargetMode="External"/><Relationship Id="rId33" Type="http://schemas.openxmlformats.org/officeDocument/2006/relationships/hyperlink" Target="http://publicadministration.un.org/egovkb/en-us/Data/Country-Information/id/156-Slovenia" TargetMode="External"/><Relationship Id="rId108" Type="http://schemas.openxmlformats.org/officeDocument/2006/relationships/hyperlink" Target="http://publicadministration.un.org/egovkb/en-us/Data/Country-Information/id/66-Ghana" TargetMode="External"/><Relationship Id="rId129" Type="http://schemas.openxmlformats.org/officeDocument/2006/relationships/hyperlink" Target="http://publicadministration.un.org/egovkb/en-us/Data/Country-Information/id/187-Vanuatu" TargetMode="External"/><Relationship Id="rId54" Type="http://schemas.openxmlformats.org/officeDocument/2006/relationships/hyperlink" Target="http://publicadministration.un.org/egovkb/en-us/Data/Country-Information/id/45-Czech-Republic" TargetMode="External"/><Relationship Id="rId75" Type="http://schemas.openxmlformats.org/officeDocument/2006/relationships/hyperlink" Target="http://publicadministration.un.org/egovkb/en-us/Data/Country-Information/id/25-Brunei-Darussalam" TargetMode="External"/><Relationship Id="rId96" Type="http://schemas.openxmlformats.org/officeDocument/2006/relationships/hyperlink" Target="http://publicadministration.un.org/egovkb/en-us/Data/Country-Information/id/84-Jamaica" TargetMode="External"/><Relationship Id="rId140" Type="http://schemas.openxmlformats.org/officeDocument/2006/relationships/hyperlink" Target="http://publicadministration.un.org/egovkb/en-us/Data/Country-Information/id/146-Samoa" TargetMode="External"/><Relationship Id="rId161" Type="http://schemas.openxmlformats.org/officeDocument/2006/relationships/hyperlink" Target="http://publicadministration.un.org/egovkb/en-us/Data/Country-Information/id/172-Togo" TargetMode="External"/><Relationship Id="rId182" Type="http://schemas.openxmlformats.org/officeDocument/2006/relationships/hyperlink" Target="http://publicadministration.un.org/egovkb/en-us/Data/Country-Information/id/96-Liberia" TargetMode="External"/><Relationship Id="rId6" Type="http://schemas.openxmlformats.org/officeDocument/2006/relationships/hyperlink" Target="http://publicadministration.un.org/egovkb/en-us/Data/Country-Information/id/149-Saudi-Arabia" TargetMode="External"/><Relationship Id="rId23" Type="http://schemas.openxmlformats.org/officeDocument/2006/relationships/hyperlink" Target="http://publicadministration.un.org/egovkb/en-us/Data/Country-Information/id/82-Israel" TargetMode="External"/><Relationship Id="rId119" Type="http://schemas.openxmlformats.org/officeDocument/2006/relationships/hyperlink" Target="http://publicadministration.un.org/egovkb/en-us/Data/Country-Information/id/120-Nepal" TargetMode="External"/><Relationship Id="rId44" Type="http://schemas.openxmlformats.org/officeDocument/2006/relationships/hyperlink" Target="http://publicadministration.un.org/egovkb/en-us/Data/Country-Information/id/98-Liechtenstein" TargetMode="External"/><Relationship Id="rId65" Type="http://schemas.openxmlformats.org/officeDocument/2006/relationships/hyperlink" Target="http://publicadministration.un.org/egovkb/en-us/Data/Country-Information/id/110-Mexico" TargetMode="External"/><Relationship Id="rId86" Type="http://schemas.openxmlformats.org/officeDocument/2006/relationships/hyperlink" Target="http://publicadministration.un.org/egovkb/en-us/Data/Country-Information/id/174-Trinidad-and-Tobago" TargetMode="External"/><Relationship Id="rId130" Type="http://schemas.openxmlformats.org/officeDocument/2006/relationships/hyperlink" Target="http://publicadministration.un.org/egovkb/en-us/Data/Country-Information/id/191-Zambia" TargetMode="External"/><Relationship Id="rId151" Type="http://schemas.openxmlformats.org/officeDocument/2006/relationships/hyperlink" Target="http://publicadministration.un.org/egovkb/en-us/Data/Country-Information/id/119-Nauru" TargetMode="External"/><Relationship Id="rId172" Type="http://schemas.openxmlformats.org/officeDocument/2006/relationships/hyperlink" Target="http://publicadministration.un.org/egovkb/en-us/Data/Country-Information/id/153-Sierra-Leone" TargetMode="External"/><Relationship Id="rId193" Type="http://schemas.openxmlformats.org/officeDocument/2006/relationships/hyperlink" Target="http://publicadministration.un.org/egovkb/en-us/Data/Country-Information/id/33-Central-African-Republic" TargetMode="External"/><Relationship Id="rId13" Type="http://schemas.openxmlformats.org/officeDocument/2006/relationships/hyperlink" Target="http://publicadministration.un.org/egovkb/en-us/Data/Country-Information/id/85-Japan" TargetMode="External"/><Relationship Id="rId109" Type="http://schemas.openxmlformats.org/officeDocument/2006/relationships/hyperlink" Target="http://publicadministration.un.org/egovkb/en-us/Data/Country-Information/id/88-Kenya" TargetMode="External"/><Relationship Id="rId34" Type="http://schemas.openxmlformats.org/officeDocument/2006/relationships/hyperlink" Target="http://publicadministration.un.org/egovkb/en-us/Data/Country-Information/id/61-France" TargetMode="External"/><Relationship Id="rId50" Type="http://schemas.openxmlformats.org/officeDocument/2006/relationships/hyperlink" Target="http://publicadministration.un.org/egovkb/en-us/Data/Country-Information/id/24-Brazil" TargetMode="External"/><Relationship Id="rId55" Type="http://schemas.openxmlformats.org/officeDocument/2006/relationships/hyperlink" Target="http://publicadministration.un.org/egovkb/en-us/Data/Country-Information/id/26-Bulgaria" TargetMode="External"/><Relationship Id="rId76" Type="http://schemas.openxmlformats.org/officeDocument/2006/relationships/hyperlink" Target="http://publicadministration.un.org/egovkb/en-us/Data/Country-Information/id/109-Mauritius" TargetMode="External"/><Relationship Id="rId97" Type="http://schemas.openxmlformats.org/officeDocument/2006/relationships/hyperlink" Target="http://publicadministration.un.org/egovkb/en-us/Data/Country-Information/id/77-India" TargetMode="External"/><Relationship Id="rId104" Type="http://schemas.openxmlformats.org/officeDocument/2006/relationships/hyperlink" Target="http://publicadministration.un.org/egovkb/en-us/Data/Country-Information/id/68-Grenada" TargetMode="External"/><Relationship Id="rId120" Type="http://schemas.openxmlformats.org/officeDocument/2006/relationships/hyperlink" Target="http://publicadministration.un.org/egovkb/en-us/Data/Country-Information/id/29-Cambodia" TargetMode="External"/><Relationship Id="rId125" Type="http://schemas.openxmlformats.org/officeDocument/2006/relationships/hyperlink" Target="http://publicadministration.un.org/egovkb/en-us/Data/Country-Information/id/97-Libya" TargetMode="External"/><Relationship Id="rId141" Type="http://schemas.openxmlformats.org/officeDocument/2006/relationships/hyperlink" Target="http://publicadministration.un.org/egovkb/en-us/Data/Country-Information/id/18-Belize" TargetMode="External"/><Relationship Id="rId146" Type="http://schemas.openxmlformats.org/officeDocument/2006/relationships/hyperlink" Target="http://publicadministration.un.org/egovkb/en-us/Data/Country-Information/id/19-Benin" TargetMode="External"/><Relationship Id="rId167" Type="http://schemas.openxmlformats.org/officeDocument/2006/relationships/hyperlink" Target="http://publicadministration.un.org/egovkb/en-us/Data/Country-Information/id/111-Micronesia-Federated-States-of" TargetMode="External"/><Relationship Id="rId188" Type="http://schemas.openxmlformats.org/officeDocument/2006/relationships/hyperlink" Target="http://publicadministration.un.org/egovkb/en-us/Data/Country-Information/id/1-Afghanistan" TargetMode="External"/><Relationship Id="rId7" Type="http://schemas.openxmlformats.org/officeDocument/2006/relationships/hyperlink" Target="http://publicadministration.un.org/egovkb/en-us/Data/Country-Information/id/182-United-Kingdom-of-Great-Britain-and-Northern-Ireland" TargetMode="External"/><Relationship Id="rId71" Type="http://schemas.openxmlformats.org/officeDocument/2006/relationships/hyperlink" Target="http://publicadministration.un.org/egovkb/en-us/Data/Country-Information/id/189-Viet-Nam" TargetMode="External"/><Relationship Id="rId92" Type="http://schemas.openxmlformats.org/officeDocument/2006/relationships/hyperlink" Target="http://publicadministration.un.org/egovkb/en-us/Data/Country-Information/id/152-Seychelles" TargetMode="External"/><Relationship Id="rId162" Type="http://schemas.openxmlformats.org/officeDocument/2006/relationships/hyperlink" Target="http://publicadministration.un.org/egovkb/en-us/Data/Country-Information/id/167-Syrian-Arab-Republic" TargetMode="External"/><Relationship Id="rId183" Type="http://schemas.openxmlformats.org/officeDocument/2006/relationships/hyperlink" Target="http://publicadministration.un.org/egovkb/en-us/Data/Country-Information/id/28-Burundi" TargetMode="External"/><Relationship Id="rId2" Type="http://schemas.openxmlformats.org/officeDocument/2006/relationships/hyperlink" Target="http://publicadministration.un.org/egovkb/en-us/Data/Country-Information/id/57-Estonia" TargetMode="External"/><Relationship Id="rId29" Type="http://schemas.openxmlformats.org/officeDocument/2006/relationships/hyperlink" Target="http://publicadministration.un.org/egovkb/en-us/Data/Country-Information/id/93-Latvia" TargetMode="External"/><Relationship Id="rId24" Type="http://schemas.openxmlformats.org/officeDocument/2006/relationships/hyperlink" Target="http://publicadministration.un.org/egovkb/en-us/Data/Country-Information/id/87-Kazakhstan" TargetMode="External"/><Relationship Id="rId40" Type="http://schemas.openxmlformats.org/officeDocument/2006/relationships/hyperlink" Target="http://publicadministration.un.org/egovkb/en-us/Data/Country-Information/id/159-South-Africa" TargetMode="External"/><Relationship Id="rId45" Type="http://schemas.openxmlformats.org/officeDocument/2006/relationships/hyperlink" Target="http://publicadministration.un.org/egovkb/en-us/Data/Country-Information/id/100-Luxembourg" TargetMode="External"/><Relationship Id="rId66" Type="http://schemas.openxmlformats.org/officeDocument/2006/relationships/hyperlink" Target="http://publicadministration.un.org/egovkb/en-us/Data/Country-Information/id/90-Kuwait" TargetMode="External"/><Relationship Id="rId87" Type="http://schemas.openxmlformats.org/officeDocument/2006/relationships/hyperlink" Target="http://publicadministration.un.org/egovkb/en-us/Data/Country-Information/id/175-Tunisia" TargetMode="External"/><Relationship Id="rId110" Type="http://schemas.openxmlformats.org/officeDocument/2006/relationships/hyperlink" Target="http://publicadministration.un.org/egovkb/en-us/Data/Country-Information/id/143-Saint-Kitts-and-Nevis" TargetMode="External"/><Relationship Id="rId115" Type="http://schemas.openxmlformats.org/officeDocument/2006/relationships/hyperlink" Target="http://publicadministration.un.org/egovkb/en-us/Data/Country-Information/id/54-El-Salvador" TargetMode="External"/><Relationship Id="rId131" Type="http://schemas.openxmlformats.org/officeDocument/2006/relationships/hyperlink" Target="http://publicadministration.un.org/egovkb/en-us/Data/Country-Information/id/188-Venezuela" TargetMode="External"/><Relationship Id="rId136" Type="http://schemas.openxmlformats.org/officeDocument/2006/relationships/hyperlink" Target="http://publicadministration.un.org/egovkb/en-us/Data/Country-Information/id/128-Pakistan" TargetMode="External"/><Relationship Id="rId157" Type="http://schemas.openxmlformats.org/officeDocument/2006/relationships/hyperlink" Target="http://publicadministration.un.org/egovkb/en-us/Data/Country-Information/id/95-Lesotho" TargetMode="External"/><Relationship Id="rId178" Type="http://schemas.openxmlformats.org/officeDocument/2006/relationships/hyperlink" Target="http://publicadministration.un.org/egovkb/en-us/Data/Country-Information/id/162-Sudan" TargetMode="External"/><Relationship Id="rId61" Type="http://schemas.openxmlformats.org/officeDocument/2006/relationships/hyperlink" Target="http://publicadministration.un.org/egovkb/en-us/Data/Country-Information/id/40-Costa-Rica" TargetMode="External"/><Relationship Id="rId82" Type="http://schemas.openxmlformats.org/officeDocument/2006/relationships/hyperlink" Target="http://publicadministration.un.org/egovkb/en-us/Data/Country-Information/id/112-Monaco" TargetMode="External"/><Relationship Id="rId152" Type="http://schemas.openxmlformats.org/officeDocument/2006/relationships/hyperlink" Target="http://publicadministration.un.org/egovkb/en-us/Data/Country-Information/id/92-Lao-Peoples-Democratic-Republic" TargetMode="External"/><Relationship Id="rId173" Type="http://schemas.openxmlformats.org/officeDocument/2006/relationships/hyperlink" Target="http://publicadministration.un.org/egovkb/en-us/Data/Country-Information/id/105-Mali" TargetMode="External"/><Relationship Id="rId194" Type="http://schemas.openxmlformats.org/officeDocument/2006/relationships/drawing" Target="../drawings/drawing2.xml"/><Relationship Id="rId19" Type="http://schemas.openxmlformats.org/officeDocument/2006/relationships/hyperlink" Target="http://publicadministration.un.org/egovkb/en-us/Data/Country-Information/id/184-United-States-of-America" TargetMode="External"/><Relationship Id="rId14" Type="http://schemas.openxmlformats.org/officeDocument/2006/relationships/hyperlink" Target="http://publicadministration.un.org/egovkb/en-us/Data/Country-Information/id/165-Sweden" TargetMode="External"/><Relationship Id="rId30" Type="http://schemas.openxmlformats.org/officeDocument/2006/relationships/hyperlink" Target="http://publicadministration.un.org/egovkb/en-us/Data/Country-Information/id/180-Ukraine" TargetMode="External"/><Relationship Id="rId35" Type="http://schemas.openxmlformats.org/officeDocument/2006/relationships/hyperlink" Target="http://publicadministration.un.org/egovkb/en-us/Data/Country-Information/id/36-China" TargetMode="External"/><Relationship Id="rId56" Type="http://schemas.openxmlformats.org/officeDocument/2006/relationships/hyperlink" Target="http://publicadministration.un.org/egovkb/en-us/Data/Country-Information/id/17-Belgium" TargetMode="External"/><Relationship Id="rId77" Type="http://schemas.openxmlformats.org/officeDocument/2006/relationships/hyperlink" Target="http://publicadministration.un.org/egovkb/en-us/Data/Country-Information/id/16-Belarus" TargetMode="External"/><Relationship Id="rId100" Type="http://schemas.openxmlformats.org/officeDocument/2006/relationships/hyperlink" Target="http://publicadministration.un.org/egovkb/en-us/Data/Country-Information/id/14-Bangladesh" TargetMode="External"/><Relationship Id="rId105" Type="http://schemas.openxmlformats.org/officeDocument/2006/relationships/hyperlink" Target="http://publicadministration.un.org/egovkb/en-us/Data/Country-Information/id/6-Antigua-and-Barbuda" TargetMode="External"/><Relationship Id="rId126" Type="http://schemas.openxmlformats.org/officeDocument/2006/relationships/hyperlink" Target="http://publicadministration.un.org/egovkb/en-us/Data/Country-Information/id/94-Lebanon" TargetMode="External"/><Relationship Id="rId147" Type="http://schemas.openxmlformats.org/officeDocument/2006/relationships/hyperlink" Target="http://publicadministration.un.org/egovkb/en-us/Data/Country-Information/id/89-Kiribati" TargetMode="External"/><Relationship Id="rId168" Type="http://schemas.openxmlformats.org/officeDocument/2006/relationships/hyperlink" Target="http://publicadministration.un.org/egovkb/en-us/Data/Country-Information/id/101-Madagascar" TargetMode="External"/><Relationship Id="rId8" Type="http://schemas.openxmlformats.org/officeDocument/2006/relationships/hyperlink" Target="http://publicadministration.un.org/egovkb/en-us/Data/Country-Information/id/9-Australia" TargetMode="External"/><Relationship Id="rId51" Type="http://schemas.openxmlformats.org/officeDocument/2006/relationships/hyperlink" Target="http://publicadministration.un.org/egovkb/en-us/Data/Country-Information/id/83-Italy" TargetMode="External"/><Relationship Id="rId72" Type="http://schemas.openxmlformats.org/officeDocument/2006/relationships/hyperlink" Target="http://publicadministration.un.org/egovkb/en-us/Data/Country-Information/id/140-Romania" TargetMode="External"/><Relationship Id="rId93" Type="http://schemas.openxmlformats.org/officeDocument/2006/relationships/hyperlink" Target="http://publicadministration.un.org/egovkb/en-us/Data/Country-Information/id/59-Fiji" TargetMode="External"/><Relationship Id="rId98" Type="http://schemas.openxmlformats.org/officeDocument/2006/relationships/hyperlink" Target="http://publicadministration.un.org/egovkb/en-us/Data/Country-Information/id/161-Sri-Lanka" TargetMode="External"/><Relationship Id="rId121" Type="http://schemas.openxmlformats.org/officeDocument/2006/relationships/hyperlink" Target="http://publicadministration.un.org/egovkb/en-us/Data/Country-Information/id/62-Gabon" TargetMode="External"/><Relationship Id="rId142" Type="http://schemas.openxmlformats.org/officeDocument/2006/relationships/hyperlink" Target="http://publicadministration.un.org/egovkb/en-us/Data/Country-Information/id/74-Honduras" TargetMode="External"/><Relationship Id="rId163" Type="http://schemas.openxmlformats.org/officeDocument/2006/relationships/hyperlink" Target="http://publicadministration.un.org/egovkb/en-us/Data/Country-Information/id/102-Malawi" TargetMode="External"/><Relationship Id="rId184" Type="http://schemas.openxmlformats.org/officeDocument/2006/relationships/hyperlink" Target="http://publicadministration.un.org/egovkb/en-us/Data/Country-Information/id/46-Democratic-Peoples-Republic-of-Korea" TargetMode="External"/><Relationship Id="rId189" Type="http://schemas.openxmlformats.org/officeDocument/2006/relationships/hyperlink" Target="http://publicadministration.un.org/egovkb/en-us/Data/Country-Information/id/34-Chad" TargetMode="External"/><Relationship Id="rId3" Type="http://schemas.openxmlformats.org/officeDocument/2006/relationships/hyperlink" Target="http://publicadministration.un.org/egovkb/en-us/Data/Country-Information/id/154-Singapore" TargetMode="External"/><Relationship Id="rId25" Type="http://schemas.openxmlformats.org/officeDocument/2006/relationships/hyperlink" Target="http://publicadministration.un.org/egovkb/en-us/Data/Country-Information/id/185-Uruguay" TargetMode="External"/><Relationship Id="rId46" Type="http://schemas.openxmlformats.org/officeDocument/2006/relationships/hyperlink" Target="http://publicadministration.un.org/egovkb/en-us/Data/Country-Information/id/113-Mongolia" TargetMode="External"/><Relationship Id="rId67" Type="http://schemas.openxmlformats.org/officeDocument/2006/relationships/hyperlink" Target="http://publicadministration.un.org/egovkb/en-us/Data/Country-Information/id/52-Ecuador" TargetMode="External"/><Relationship Id="rId116" Type="http://schemas.openxmlformats.org/officeDocument/2006/relationships/hyperlink" Target="http://publicadministration.un.org/egovkb/en-us/Data/Country-Information/id/3-Algeria" TargetMode="External"/><Relationship Id="rId137" Type="http://schemas.openxmlformats.org/officeDocument/2006/relationships/hyperlink" Target="http://publicadministration.un.org/egovkb/en-us/Data/Country-Information/id/129-Palau" TargetMode="External"/><Relationship Id="rId158" Type="http://schemas.openxmlformats.org/officeDocument/2006/relationships/hyperlink" Target="http://publicadministration.un.org/egovkb/en-us/Data/Country-Information/id/178-Tuvalu" TargetMode="External"/><Relationship Id="rId20" Type="http://schemas.openxmlformats.org/officeDocument/2006/relationships/hyperlink" Target="http://publicadministration.un.org/egovkb/en-us/Data/Country-Information/id/81-Ireland" TargetMode="External"/><Relationship Id="rId41" Type="http://schemas.openxmlformats.org/officeDocument/2006/relationships/hyperlink" Target="http://publicadministration.un.org/egovkb/en-us/Data/Country-Information/id/127-Oman" TargetMode="External"/><Relationship Id="rId62" Type="http://schemas.openxmlformats.org/officeDocument/2006/relationships/hyperlink" Target="http://publicadministration.un.org/egovkb/en-us/Data/Country-Information/id/2-Albania" TargetMode="External"/><Relationship Id="rId83" Type="http://schemas.openxmlformats.org/officeDocument/2006/relationships/hyperlink" Target="http://publicadministration.un.org/egovkb/en-us/Data/Country-Information/id/12-Bahamas" TargetMode="External"/><Relationship Id="rId88" Type="http://schemas.openxmlformats.org/officeDocument/2006/relationships/hyperlink" Target="http://publicadministration.un.org/egovkb/en-us/Data/Country-Information/id/4-Andorra" TargetMode="External"/><Relationship Id="rId111" Type="http://schemas.openxmlformats.org/officeDocument/2006/relationships/hyperlink" Target="http://publicadministration.un.org/egovkb/en-us/Data/Country-Information/id/32-Cabo-Verde" TargetMode="External"/><Relationship Id="rId132" Type="http://schemas.openxmlformats.org/officeDocument/2006/relationships/hyperlink" Target="http://publicadministration.un.org/egovkb/en-us/Data/Country-Information/id/123-Nicaragua" TargetMode="External"/><Relationship Id="rId153" Type="http://schemas.openxmlformats.org/officeDocument/2006/relationships/hyperlink" Target="http://publicadministration.un.org/egovkb/en-us/Data/Country-Information/id/183-United-Republic-of-Tanzania" TargetMode="External"/><Relationship Id="rId174" Type="http://schemas.openxmlformats.org/officeDocument/2006/relationships/hyperlink" Target="http://publicadministration.un.org/egovkb/en-us/Data/Country-Information/id/49-Djibouti" TargetMode="External"/><Relationship Id="rId179" Type="http://schemas.openxmlformats.org/officeDocument/2006/relationships/hyperlink" Target="http://publicadministration.un.org/egovkb/en-us/Data/Country-Information/id/47-Democratic-Republic-of-the-Congo" TargetMode="External"/><Relationship Id="rId190" Type="http://schemas.openxmlformats.org/officeDocument/2006/relationships/hyperlink" Target="http://publicadministration.un.org/egovkb/en-us/Data/Country-Information/id/56-Eritrea" TargetMode="External"/><Relationship Id="rId15" Type="http://schemas.openxmlformats.org/officeDocument/2006/relationships/hyperlink" Target="http://publicadministration.un.org/egovkb/en-us/Data/Country-Information/id/126-Norway" TargetMode="External"/><Relationship Id="rId36" Type="http://schemas.openxmlformats.org/officeDocument/2006/relationships/hyperlink" Target="http://publicadministration.un.org/egovkb/en-us/Data/Country-Information/id/67-Greece" TargetMode="External"/><Relationship Id="rId57" Type="http://schemas.openxmlformats.org/officeDocument/2006/relationships/hyperlink" Target="http://publicadministration.un.org/egovkb/en-us/Data/Country-Information/id/103-Malaysia" TargetMode="External"/><Relationship Id="rId106" Type="http://schemas.openxmlformats.org/officeDocument/2006/relationships/hyperlink" Target="http://publicadministration.un.org/egovkb/en-us/Data/Country-Information/id/163-Suriname" TargetMode="External"/><Relationship Id="rId127" Type="http://schemas.openxmlformats.org/officeDocument/2006/relationships/hyperlink" Target="http://publicadministration.un.org/egovkb/en-us/Data/Country-Information/id/50-Dominica" TargetMode="External"/><Relationship Id="rId10" Type="http://schemas.openxmlformats.org/officeDocument/2006/relationships/hyperlink" Target="http://publicadministration.un.org/egovkb/en-us/Data/Country-Information/id/121-Netherlands" TargetMode="External"/><Relationship Id="rId31" Type="http://schemas.openxmlformats.org/officeDocument/2006/relationships/hyperlink" Target="http://publicadministration.un.org/egovkb/en-us/Data/Country-Information/id/35-Chile" TargetMode="External"/><Relationship Id="rId52" Type="http://schemas.openxmlformats.org/officeDocument/2006/relationships/hyperlink" Target="http://publicadministration.un.org/egovkb/en-us/Data/Country-Information/id/169-Thailand" TargetMode="External"/><Relationship Id="rId73" Type="http://schemas.openxmlformats.org/officeDocument/2006/relationships/hyperlink" Target="http://publicadministration.un.org/egovkb/en-us/Data/Country-Information/id/134-Philippines" TargetMode="External"/><Relationship Id="rId78" Type="http://schemas.openxmlformats.org/officeDocument/2006/relationships/hyperlink" Target="http://publicadministration.un.org/egovkb/en-us/Data/Country-Information/id/91-Kyrgyzstan" TargetMode="External"/><Relationship Id="rId94" Type="http://schemas.openxmlformats.org/officeDocument/2006/relationships/hyperlink" Target="http://publicadministration.un.org/egovkb/en-us/Data/Country-Information/id/104-Maldives" TargetMode="External"/><Relationship Id="rId99" Type="http://schemas.openxmlformats.org/officeDocument/2006/relationships/hyperlink" Target="http://publicadministration.un.org/egovkb/en-us/Data/Country-Information/id/21-Bolivia" TargetMode="External"/><Relationship Id="rId101" Type="http://schemas.openxmlformats.org/officeDocument/2006/relationships/hyperlink" Target="http://publicadministration.un.org/egovkb/en-us/Data/Country-Information/id/79-Iran-Islamic-Republic-of" TargetMode="External"/><Relationship Id="rId122" Type="http://schemas.openxmlformats.org/officeDocument/2006/relationships/hyperlink" Target="http://publicadministration.un.org/egovkb/en-us/Data/Country-Information/id/69-Guatemala" TargetMode="External"/><Relationship Id="rId143" Type="http://schemas.openxmlformats.org/officeDocument/2006/relationships/hyperlink" Target="http://publicadministration.un.org/egovkb/en-us/Data/Country-Information/id/107-Marshall-Islands" TargetMode="External"/><Relationship Id="rId148" Type="http://schemas.openxmlformats.org/officeDocument/2006/relationships/hyperlink" Target="http://publicadministration.un.org/egovkb/en-us/Data/Country-Information/id/80-Iraq" TargetMode="External"/><Relationship Id="rId164" Type="http://schemas.openxmlformats.org/officeDocument/2006/relationships/hyperlink" Target="http://publicadministration.un.org/egovkb/en-us/Data/Country-Information/id/157-Solomon-Islands" TargetMode="External"/><Relationship Id="rId169" Type="http://schemas.openxmlformats.org/officeDocument/2006/relationships/hyperlink" Target="http://publicadministration.un.org/egovkb/en-us/Data/Country-Information/id/58-Ethiopia" TargetMode="External"/><Relationship Id="rId185" Type="http://schemas.openxmlformats.org/officeDocument/2006/relationships/hyperlink" Target="http://publicadministration.un.org/egovkb/en-us/Data/Country-Information/id/190-Yemen" TargetMode="External"/><Relationship Id="rId4" Type="http://schemas.openxmlformats.org/officeDocument/2006/relationships/hyperlink" Target="http://publicadministration.un.org/egovkb/en-us/Data/Country-Information/id/138-Republic-of-Korea" TargetMode="External"/><Relationship Id="rId9" Type="http://schemas.openxmlformats.org/officeDocument/2006/relationships/hyperlink" Target="http://publicadministration.un.org/egovkb/en-us/Data/Country-Information/id/60-Finland" TargetMode="External"/><Relationship Id="rId180" Type="http://schemas.openxmlformats.org/officeDocument/2006/relationships/hyperlink" Target="http://publicadministration.un.org/egovkb/en-us/Data/Country-Information/id/38-Comoros" TargetMode="External"/><Relationship Id="rId26" Type="http://schemas.openxmlformats.org/officeDocument/2006/relationships/hyperlink" Target="http://publicadministration.un.org/egovkb/en-us/Data/Country-Information/id/166-Switzerland" TargetMode="External"/><Relationship Id="rId47" Type="http://schemas.openxmlformats.org/officeDocument/2006/relationships/hyperlink" Target="http://publicadministration.un.org/egovkb/en-us/Data/Country-Information/id/31-Canada" TargetMode="External"/><Relationship Id="rId68" Type="http://schemas.openxmlformats.org/officeDocument/2006/relationships/hyperlink" Target="http://publicadministration.un.org/egovkb/en-us/Data/Country-Information/id/37-Colombia" TargetMode="External"/><Relationship Id="rId89" Type="http://schemas.openxmlformats.org/officeDocument/2006/relationships/hyperlink" Target="http://publicadministration.un.org/egovkb/en-us/Data/Country-Information/id/86-Jordan" TargetMode="External"/><Relationship Id="rId112" Type="http://schemas.openxmlformats.org/officeDocument/2006/relationships/hyperlink" Target="http://publicadministration.un.org/egovkb/en-us/Data/Country-Information/id/23-Botswana" TargetMode="External"/><Relationship Id="rId133" Type="http://schemas.openxmlformats.org/officeDocument/2006/relationships/hyperlink" Target="http://publicadministration.un.org/egovkb/en-us/Data/Country-Information/id/144-Saint-Lucia" TargetMode="External"/><Relationship Id="rId154" Type="http://schemas.openxmlformats.org/officeDocument/2006/relationships/hyperlink" Target="http://publicadministration.un.org/egovkb/en-us/Data/Country-Information/id/148-Sao-Tome-and-Principe" TargetMode="External"/><Relationship Id="rId175" Type="http://schemas.openxmlformats.org/officeDocument/2006/relationships/hyperlink" Target="http://publicadministration.un.org/egovkb/en-us/Data/Country-Information/id/27-Burkina-Faso" TargetMode="External"/><Relationship Id="rId16" Type="http://schemas.openxmlformats.org/officeDocument/2006/relationships/hyperlink" Target="http://publicadministration.un.org/egovkb/en-us/Data/Country-Information/id/122-New-Zealand" TargetMode="External"/><Relationship Id="rId37" Type="http://schemas.openxmlformats.org/officeDocument/2006/relationships/hyperlink" Target="http://publicadministration.un.org/egovkb/en-us/Data/Country-Information/id/135-Poland" TargetMode="External"/><Relationship Id="rId58" Type="http://schemas.openxmlformats.org/officeDocument/2006/relationships/hyperlink" Target="http://publicadministration.un.org/egovkb/en-us/Data/Country-Information/id/133-Peru" TargetMode="External"/><Relationship Id="rId79" Type="http://schemas.openxmlformats.org/officeDocument/2006/relationships/hyperlink" Target="http://publicadministration.un.org/egovkb/en-us/Data/Country-Information/id/130-Panama" TargetMode="External"/><Relationship Id="rId102" Type="http://schemas.openxmlformats.org/officeDocument/2006/relationships/hyperlink" Target="http://publicadministration.un.org/egovkb/en-us/Data/Country-Information/id/147-San-Marino" TargetMode="External"/><Relationship Id="rId123" Type="http://schemas.openxmlformats.org/officeDocument/2006/relationships/hyperlink" Target="http://publicadministration.un.org/egovkb/en-us/Data/Country-Information/id/168-Tajikistan" TargetMode="External"/><Relationship Id="rId144" Type="http://schemas.openxmlformats.org/officeDocument/2006/relationships/hyperlink" Target="http://publicadministration.un.org/egovkb/en-us/Data/Country-Information/id/125-Nigeria" TargetMode="External"/><Relationship Id="rId90" Type="http://schemas.openxmlformats.org/officeDocument/2006/relationships/hyperlink" Target="http://publicadministration.un.org/egovkb/en-us/Data/Country-Information/id/115-Morocco" TargetMode="External"/><Relationship Id="rId165" Type="http://schemas.openxmlformats.org/officeDocument/2006/relationships/hyperlink" Target="http://publicadministration.un.org/egovkb/en-us/Data/Country-Information/id/108-Mauritania" TargetMode="External"/><Relationship Id="rId186" Type="http://schemas.openxmlformats.org/officeDocument/2006/relationships/hyperlink" Target="http://publicadministration.un.org/egovkb/en-us/Data/Country-Information/id/73-Haiti" TargetMode="External"/><Relationship Id="rId27" Type="http://schemas.openxmlformats.org/officeDocument/2006/relationships/hyperlink" Target="http://publicadministration.un.org/egovkb/en-us/Data/Country-Information/id/176-Trkiye" TargetMode="External"/><Relationship Id="rId48" Type="http://schemas.openxmlformats.org/officeDocument/2006/relationships/hyperlink" Target="http://publicadministration.un.org/egovkb/en-us/Data/Country-Information/id/8-Armenia" TargetMode="External"/><Relationship Id="rId69" Type="http://schemas.openxmlformats.org/officeDocument/2006/relationships/hyperlink" Target="http://publicadministration.un.org/egovkb/en-us/Data/Country-Information/id/64-Georgia-Country" TargetMode="External"/><Relationship Id="rId113" Type="http://schemas.openxmlformats.org/officeDocument/2006/relationships/hyperlink" Target="http://publicadministration.un.org/egovkb/en-us/Data/Country-Information/id/164-Eswatini" TargetMode="External"/><Relationship Id="rId134" Type="http://schemas.openxmlformats.org/officeDocument/2006/relationships/hyperlink" Target="http://publicadministration.un.org/egovkb/en-us/Data/Country-Information/id/173-Tonga" TargetMode="External"/><Relationship Id="rId80" Type="http://schemas.openxmlformats.org/officeDocument/2006/relationships/hyperlink" Target="http://publicadministration.un.org/egovkb/en-us/Data/Country-Information/id/132-Paraguay" TargetMode="External"/><Relationship Id="rId155" Type="http://schemas.openxmlformats.org/officeDocument/2006/relationships/hyperlink" Target="http://publicadministration.un.org/egovkb/en-us/Data/Country-Information/id/30-Cameroon" TargetMode="External"/><Relationship Id="rId176" Type="http://schemas.openxmlformats.org/officeDocument/2006/relationships/hyperlink" Target="http://publicadministration.un.org/egovkb/en-us/Data/Country-Information/id/55-Equatorial-Guinea" TargetMode="External"/><Relationship Id="rId17" Type="http://schemas.openxmlformats.org/officeDocument/2006/relationships/hyperlink" Target="http://publicadministration.un.org/egovkb/en-us/Data/Country-Information/id/160-Spain" TargetMode="External"/><Relationship Id="rId38" Type="http://schemas.openxmlformats.org/officeDocument/2006/relationships/hyperlink" Target="http://publicadministration.un.org/egovkb/en-us/Data/Country-Information/id/44-Cyprus" TargetMode="External"/><Relationship Id="rId59" Type="http://schemas.openxmlformats.org/officeDocument/2006/relationships/hyperlink" Target="http://publicadministration.un.org/egovkb/en-us/Data/Country-Information/id/75-Hungary" TargetMode="External"/><Relationship Id="rId103" Type="http://schemas.openxmlformats.org/officeDocument/2006/relationships/hyperlink" Target="http://publicadministration.un.org/egovkb/en-us/Data/Country-Information/id/20-Bhutan" TargetMode="External"/><Relationship Id="rId124" Type="http://schemas.openxmlformats.org/officeDocument/2006/relationships/hyperlink" Target="http://publicadministration.un.org/egovkb/en-us/Data/Country-Information/id/41-Cte-dIvoire" TargetMode="External"/><Relationship Id="rId70" Type="http://schemas.openxmlformats.org/officeDocument/2006/relationships/hyperlink" Target="http://publicadministration.un.org/egovkb/en-us/Data/Country-Information/id/139-Republic-of-Moldova" TargetMode="External"/><Relationship Id="rId91" Type="http://schemas.openxmlformats.org/officeDocument/2006/relationships/hyperlink" Target="http://publicadministration.un.org/egovkb/en-us/Data/Country-Information/id/15-Barbados" TargetMode="External"/><Relationship Id="rId145" Type="http://schemas.openxmlformats.org/officeDocument/2006/relationships/hyperlink" Target="http://publicadministration.un.org/egovkb/en-us/Data/Country-Information/id/177-Turkmenistan" TargetMode="External"/><Relationship Id="rId166" Type="http://schemas.openxmlformats.org/officeDocument/2006/relationships/hyperlink" Target="http://publicadministration.un.org/egovkb/en-us/Data/Country-Information/id/39-Congo" TargetMode="External"/><Relationship Id="rId187" Type="http://schemas.openxmlformats.org/officeDocument/2006/relationships/hyperlink" Target="http://publicadministration.un.org/egovkb/en-us/Data/Country-Information/id/124-Niger" TargetMode="External"/><Relationship Id="rId1" Type="http://schemas.openxmlformats.org/officeDocument/2006/relationships/hyperlink" Target="http://publicadministration.un.org/egovkb/en-us/Data/Country-Information/id/48-Denmark" TargetMode="External"/><Relationship Id="rId28" Type="http://schemas.openxmlformats.org/officeDocument/2006/relationships/hyperlink" Target="http://publicadministration.un.org/egovkb/en-us/Data/Country-Information/id/106-Malta" TargetMode="External"/><Relationship Id="rId49" Type="http://schemas.openxmlformats.org/officeDocument/2006/relationships/hyperlink" Target="http://publicadministration.un.org/egovkb/en-us/Data/Country-Information/id/136-Portugal" TargetMode="External"/><Relationship Id="rId114" Type="http://schemas.openxmlformats.org/officeDocument/2006/relationships/hyperlink" Target="http://publicadministration.un.org/egovkb/en-us/Data/Country-Information/id/118-Namibia" TargetMode="External"/><Relationship Id="rId60" Type="http://schemas.openxmlformats.org/officeDocument/2006/relationships/hyperlink" Target="http://publicadministration.un.org/egovkb/en-us/Data/Country-Information/id/155-Slovakia" TargetMode="External"/><Relationship Id="rId81" Type="http://schemas.openxmlformats.org/officeDocument/2006/relationships/hyperlink" Target="http://publicadministration.un.org/egovkb/en-us/Data/Country-Information/id/114-Montenegro" TargetMode="External"/><Relationship Id="rId135" Type="http://schemas.openxmlformats.org/officeDocument/2006/relationships/hyperlink" Target="http://publicadministration.un.org/egovkb/en-us/Data/Country-Information/id/150-Senegal" TargetMode="External"/><Relationship Id="rId156" Type="http://schemas.openxmlformats.org/officeDocument/2006/relationships/hyperlink" Target="http://publicadministration.un.org/egovkb/en-us/Data/Country-Information/id/5-Angola" TargetMode="External"/><Relationship Id="rId177" Type="http://schemas.openxmlformats.org/officeDocument/2006/relationships/hyperlink" Target="http://publicadministration.un.org/egovkb/en-us/Data/Country-Information/id/116-Mozambique" TargetMode="External"/><Relationship Id="rId18" Type="http://schemas.openxmlformats.org/officeDocument/2006/relationships/hyperlink" Target="http://publicadministration.un.org/egovkb/en-us/Data/Country-Information/id/13-Bahrain" TargetMode="External"/><Relationship Id="rId39" Type="http://schemas.openxmlformats.org/officeDocument/2006/relationships/hyperlink" Target="http://publicadministration.un.org/egovkb/en-us/Data/Country-Information/id/151-Serbi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tworkreadinessindex.org/country/namibia" TargetMode="External"/><Relationship Id="rId21" Type="http://schemas.openxmlformats.org/officeDocument/2006/relationships/hyperlink" Target="https://networkreadinessindex.org/country/belgium" TargetMode="External"/><Relationship Id="rId42" Type="http://schemas.openxmlformats.org/officeDocument/2006/relationships/hyperlink" Target="https://networkreadinessindex.org/country/hungary" TargetMode="External"/><Relationship Id="rId63" Type="http://schemas.openxmlformats.org/officeDocument/2006/relationships/hyperlink" Target="https://networkreadinessindex.org/country/philippines" TargetMode="External"/><Relationship Id="rId84" Type="http://schemas.openxmlformats.org/officeDocument/2006/relationships/hyperlink" Target="https://networkreadinessindex.org/country/albania" TargetMode="External"/><Relationship Id="rId16" Type="http://schemas.openxmlformats.org/officeDocument/2006/relationships/hyperlink" Target="https://networkreadinessindex.org/country/france" TargetMode="External"/><Relationship Id="rId107" Type="http://schemas.openxmlformats.org/officeDocument/2006/relationships/hyperlink" Target="https://networkreadinessindex.org/country/honduras" TargetMode="External"/><Relationship Id="rId11" Type="http://schemas.openxmlformats.org/officeDocument/2006/relationships/hyperlink" Target="https://networkreadinessindex.org/country/canada" TargetMode="External"/><Relationship Id="rId32" Type="http://schemas.openxmlformats.org/officeDocument/2006/relationships/hyperlink" Target="https://networkreadinessindex.org/country/poland" TargetMode="External"/><Relationship Id="rId37" Type="http://schemas.openxmlformats.org/officeDocument/2006/relationships/hyperlink" Target="https://networkreadinessindex.org/country/latvia" TargetMode="External"/><Relationship Id="rId53" Type="http://schemas.openxmlformats.org/officeDocument/2006/relationships/hyperlink" Target="https://networkreadinessindex.org/country/uruguay" TargetMode="External"/><Relationship Id="rId58" Type="http://schemas.openxmlformats.org/officeDocument/2006/relationships/hyperlink" Target="https://networkreadinessindex.org/country/turkiye" TargetMode="External"/><Relationship Id="rId74" Type="http://schemas.openxmlformats.org/officeDocument/2006/relationships/hyperlink" Target="https://networkreadinessindex.org/country/jordan" TargetMode="External"/><Relationship Id="rId79" Type="http://schemas.openxmlformats.org/officeDocument/2006/relationships/hyperlink" Target="https://networkreadinessindex.org/country/iran-islamic-republic-of" TargetMode="External"/><Relationship Id="rId102" Type="http://schemas.openxmlformats.org/officeDocument/2006/relationships/hyperlink" Target="https://networkreadinessindex.org/country/bolivia-plurinational-state-of" TargetMode="External"/><Relationship Id="rId123" Type="http://schemas.openxmlformats.org/officeDocument/2006/relationships/hyperlink" Target="https://networkreadinessindex.org/country/lesotho" TargetMode="External"/><Relationship Id="rId128" Type="http://schemas.openxmlformats.org/officeDocument/2006/relationships/hyperlink" Target="https://networkreadinessindex.org/country/angola" TargetMode="External"/><Relationship Id="rId5" Type="http://schemas.openxmlformats.org/officeDocument/2006/relationships/hyperlink" Target="https://networkreadinessindex.org/country/republic-of-korea" TargetMode="External"/><Relationship Id="rId90" Type="http://schemas.openxmlformats.org/officeDocument/2006/relationships/hyperlink" Target="https://networkreadinessindex.org/country/bosnia-and-herzegovina" TargetMode="External"/><Relationship Id="rId95" Type="http://schemas.openxmlformats.org/officeDocument/2006/relationships/hyperlink" Target="https://networkreadinessindex.org/country/sri-lanka" TargetMode="External"/><Relationship Id="rId22" Type="http://schemas.openxmlformats.org/officeDocument/2006/relationships/hyperlink" Target="https://networkreadinessindex.org/country/new-zealand" TargetMode="External"/><Relationship Id="rId27" Type="http://schemas.openxmlformats.org/officeDocument/2006/relationships/hyperlink" Target="https://networkreadinessindex.org/country/czechia" TargetMode="External"/><Relationship Id="rId43" Type="http://schemas.openxmlformats.org/officeDocument/2006/relationships/hyperlink" Target="https://networkreadinessindex.org/country/ukraine" TargetMode="External"/><Relationship Id="rId48" Type="http://schemas.openxmlformats.org/officeDocument/2006/relationships/hyperlink" Target="https://networkreadinessindex.org/country/indonesia" TargetMode="External"/><Relationship Id="rId64" Type="http://schemas.openxmlformats.org/officeDocument/2006/relationships/hyperlink" Target="https://networkreadinessindex.org/country/colombia" TargetMode="External"/><Relationship Id="rId69" Type="http://schemas.openxmlformats.org/officeDocument/2006/relationships/hyperlink" Target="https://networkreadinessindex.org/country/argentina" TargetMode="External"/><Relationship Id="rId113" Type="http://schemas.openxmlformats.org/officeDocument/2006/relationships/hyperlink" Target="https://networkreadinessindex.org/country/cameroon" TargetMode="External"/><Relationship Id="rId118" Type="http://schemas.openxmlformats.org/officeDocument/2006/relationships/hyperlink" Target="https://networkreadinessindex.org/country/uganda" TargetMode="External"/><Relationship Id="rId80" Type="http://schemas.openxmlformats.org/officeDocument/2006/relationships/hyperlink" Target="https://networkreadinessindex.org/country/dominican-republic" TargetMode="External"/><Relationship Id="rId85" Type="http://schemas.openxmlformats.org/officeDocument/2006/relationships/hyperlink" Target="https://networkreadinessindex.org/country/egypt" TargetMode="External"/><Relationship Id="rId12" Type="http://schemas.openxmlformats.org/officeDocument/2006/relationships/hyperlink" Target="https://networkreadinessindex.org/country/japan" TargetMode="External"/><Relationship Id="rId17" Type="http://schemas.openxmlformats.org/officeDocument/2006/relationships/hyperlink" Target="https://networkreadinessindex.org/country/china" TargetMode="External"/><Relationship Id="rId33" Type="http://schemas.openxmlformats.org/officeDocument/2006/relationships/hyperlink" Target="https://networkreadinessindex.org/country/malta" TargetMode="External"/><Relationship Id="rId38" Type="http://schemas.openxmlformats.org/officeDocument/2006/relationships/hyperlink" Target="https://networkreadinessindex.org/country/qatar" TargetMode="External"/><Relationship Id="rId59" Type="http://schemas.openxmlformats.org/officeDocument/2006/relationships/hyperlink" Target="https://networkreadinessindex.org/country/croatia" TargetMode="External"/><Relationship Id="rId103" Type="http://schemas.openxmlformats.org/officeDocument/2006/relationships/hyperlink" Target="https://networkreadinessindex.org/country/united-republic-of-tanzania" TargetMode="External"/><Relationship Id="rId108" Type="http://schemas.openxmlformats.org/officeDocument/2006/relationships/hyperlink" Target="https://networkreadinessindex.org/country/lao-peoples-democratic-republic" TargetMode="External"/><Relationship Id="rId124" Type="http://schemas.openxmlformats.org/officeDocument/2006/relationships/hyperlink" Target="https://networkreadinessindex.org/country/mauritania" TargetMode="External"/><Relationship Id="rId129" Type="http://schemas.openxmlformats.org/officeDocument/2006/relationships/hyperlink" Target="https://networkreadinessindex.org/country/sierra-leone" TargetMode="External"/><Relationship Id="rId54" Type="http://schemas.openxmlformats.org/officeDocument/2006/relationships/hyperlink" Target="https://networkreadinessindex.org/country/chile" TargetMode="External"/><Relationship Id="rId70" Type="http://schemas.openxmlformats.org/officeDocument/2006/relationships/hyperlink" Target="https://networkreadinessindex.org/country/republic-of-moldova" TargetMode="External"/><Relationship Id="rId75" Type="http://schemas.openxmlformats.org/officeDocument/2006/relationships/hyperlink" Target="https://networkreadinessindex.org/country/azerbaijan" TargetMode="External"/><Relationship Id="rId91" Type="http://schemas.openxmlformats.org/officeDocument/2006/relationships/hyperlink" Target="https://networkreadinessindex.org/country/rwanda" TargetMode="External"/><Relationship Id="rId96" Type="http://schemas.openxmlformats.org/officeDocument/2006/relationships/hyperlink" Target="https://networkreadinessindex.org/country/tunisia" TargetMode="External"/><Relationship Id="rId1" Type="http://schemas.openxmlformats.org/officeDocument/2006/relationships/hyperlink" Target="https://networkreadinessindex.org/country/united-states-of-america" TargetMode="External"/><Relationship Id="rId6" Type="http://schemas.openxmlformats.org/officeDocument/2006/relationships/hyperlink" Target="https://networkreadinessindex.org/country/netherlands" TargetMode="External"/><Relationship Id="rId23" Type="http://schemas.openxmlformats.org/officeDocument/2006/relationships/hyperlink" Target="https://networkreadinessindex.org/country/luxembourg" TargetMode="External"/><Relationship Id="rId28" Type="http://schemas.openxmlformats.org/officeDocument/2006/relationships/hyperlink" Target="https://networkreadinessindex.org/country/united-arab-emirates" TargetMode="External"/><Relationship Id="rId49" Type="http://schemas.openxmlformats.org/officeDocument/2006/relationships/hyperlink" Target="https://networkreadinessindex.org/country/india" TargetMode="External"/><Relationship Id="rId114" Type="http://schemas.openxmlformats.org/officeDocument/2006/relationships/hyperlink" Target="https://networkreadinessindex.org/country/botswana" TargetMode="External"/><Relationship Id="rId119" Type="http://schemas.openxmlformats.org/officeDocument/2006/relationships/hyperlink" Target="https://networkreadinessindex.org/country/malawi" TargetMode="External"/><Relationship Id="rId44" Type="http://schemas.openxmlformats.org/officeDocument/2006/relationships/hyperlink" Target="https://networkreadinessindex.org/country/brazil" TargetMode="External"/><Relationship Id="rId60" Type="http://schemas.openxmlformats.org/officeDocument/2006/relationships/hyperlink" Target="https://networkreadinessindex.org/country/mauritius" TargetMode="External"/><Relationship Id="rId65" Type="http://schemas.openxmlformats.org/officeDocument/2006/relationships/hyperlink" Target="https://networkreadinessindex.org/country/montenegro" TargetMode="External"/><Relationship Id="rId81" Type="http://schemas.openxmlformats.org/officeDocument/2006/relationships/hyperlink" Target="https://networkreadinessindex.org/country/uzbekistan" TargetMode="External"/><Relationship Id="rId86" Type="http://schemas.openxmlformats.org/officeDocument/2006/relationships/hyperlink" Target="https://networkreadinessindex.org/country/kyrgyzstan" TargetMode="External"/><Relationship Id="rId130" Type="http://schemas.openxmlformats.org/officeDocument/2006/relationships/hyperlink" Target="https://networkreadinessindex.org/country/chad" TargetMode="External"/><Relationship Id="rId13" Type="http://schemas.openxmlformats.org/officeDocument/2006/relationships/hyperlink" Target="https://networkreadinessindex.org/country/israel" TargetMode="External"/><Relationship Id="rId18" Type="http://schemas.openxmlformats.org/officeDocument/2006/relationships/hyperlink" Target="https://networkreadinessindex.org/country/estonia" TargetMode="External"/><Relationship Id="rId39" Type="http://schemas.openxmlformats.org/officeDocument/2006/relationships/hyperlink" Target="https://networkreadinessindex.org/country/cyprus" TargetMode="External"/><Relationship Id="rId109" Type="http://schemas.openxmlformats.org/officeDocument/2006/relationships/hyperlink" Target="https://networkreadinessindex.org/country/nepal" TargetMode="External"/><Relationship Id="rId34" Type="http://schemas.openxmlformats.org/officeDocument/2006/relationships/hyperlink" Target="https://networkreadinessindex.org/country/slovenia" TargetMode="External"/><Relationship Id="rId50" Type="http://schemas.openxmlformats.org/officeDocument/2006/relationships/hyperlink" Target="https://networkreadinessindex.org/country/oman" TargetMode="External"/><Relationship Id="rId55" Type="http://schemas.openxmlformats.org/officeDocument/2006/relationships/hyperlink" Target="https://networkreadinessindex.org/country/bulgaria" TargetMode="External"/><Relationship Id="rId76" Type="http://schemas.openxmlformats.org/officeDocument/2006/relationships/hyperlink" Target="https://networkreadinessindex.org/country/morocco" TargetMode="External"/><Relationship Id="rId97" Type="http://schemas.openxmlformats.org/officeDocument/2006/relationships/hyperlink" Target="https://networkreadinessindex.org/country/pakistan" TargetMode="External"/><Relationship Id="rId104" Type="http://schemas.openxmlformats.org/officeDocument/2006/relationships/hyperlink" Target="https://networkreadinessindex.org/country/venezuela-bolivarian-republic-of" TargetMode="External"/><Relationship Id="rId120" Type="http://schemas.openxmlformats.org/officeDocument/2006/relationships/hyperlink" Target="https://networkreadinessindex.org/country/mali" TargetMode="External"/><Relationship Id="rId125" Type="http://schemas.openxmlformats.org/officeDocument/2006/relationships/hyperlink" Target="https://networkreadinessindex.org/country/madagascar" TargetMode="External"/><Relationship Id="rId7" Type="http://schemas.openxmlformats.org/officeDocument/2006/relationships/hyperlink" Target="https://networkreadinessindex.org/country/switzerland" TargetMode="External"/><Relationship Id="rId71" Type="http://schemas.openxmlformats.org/officeDocument/2006/relationships/hyperlink" Target="https://networkreadinessindex.org/country/seychelles" TargetMode="External"/><Relationship Id="rId92" Type="http://schemas.openxmlformats.org/officeDocument/2006/relationships/hyperlink" Target="https://networkreadinessindex.org/country/cote-divoire" TargetMode="External"/><Relationship Id="rId2" Type="http://schemas.openxmlformats.org/officeDocument/2006/relationships/hyperlink" Target="https://networkreadinessindex.org/country/singapore" TargetMode="External"/><Relationship Id="rId29" Type="http://schemas.openxmlformats.org/officeDocument/2006/relationships/hyperlink" Target="https://networkreadinessindex.org/country/hong-kong-china" TargetMode="External"/><Relationship Id="rId24" Type="http://schemas.openxmlformats.org/officeDocument/2006/relationships/hyperlink" Target="https://networkreadinessindex.org/country/spain" TargetMode="External"/><Relationship Id="rId40" Type="http://schemas.openxmlformats.org/officeDocument/2006/relationships/hyperlink" Target="https://networkreadinessindex.org/country/thailand" TargetMode="External"/><Relationship Id="rId45" Type="http://schemas.openxmlformats.org/officeDocument/2006/relationships/hyperlink" Target="https://networkreadinessindex.org/country/viet-nam" TargetMode="External"/><Relationship Id="rId66" Type="http://schemas.openxmlformats.org/officeDocument/2006/relationships/hyperlink" Target="https://networkreadinessindex.org/country/armenia" TargetMode="External"/><Relationship Id="rId87" Type="http://schemas.openxmlformats.org/officeDocument/2006/relationships/hyperlink" Target="https://networkreadinessindex.org/country/ghana" TargetMode="External"/><Relationship Id="rId110" Type="http://schemas.openxmlformats.org/officeDocument/2006/relationships/hyperlink" Target="https://networkreadinessindex.org/country/cambodia" TargetMode="External"/><Relationship Id="rId115" Type="http://schemas.openxmlformats.org/officeDocument/2006/relationships/hyperlink" Target="https://networkreadinessindex.org/country/zambia" TargetMode="External"/><Relationship Id="rId131" Type="http://schemas.openxmlformats.org/officeDocument/2006/relationships/hyperlink" Target="https://networkreadinessindex.org/country/democratic-republic-of-the-congo" TargetMode="External"/><Relationship Id="rId61" Type="http://schemas.openxmlformats.org/officeDocument/2006/relationships/hyperlink" Target="https://networkreadinessindex.org/country/kazakhstan" TargetMode="External"/><Relationship Id="rId82" Type="http://schemas.openxmlformats.org/officeDocument/2006/relationships/hyperlink" Target="https://networkreadinessindex.org/country/ecuador" TargetMode="External"/><Relationship Id="rId19" Type="http://schemas.openxmlformats.org/officeDocument/2006/relationships/hyperlink" Target="https://networkreadinessindex.org/country/ireland" TargetMode="External"/><Relationship Id="rId14" Type="http://schemas.openxmlformats.org/officeDocument/2006/relationships/hyperlink" Target="https://networkreadinessindex.org/country/norway" TargetMode="External"/><Relationship Id="rId30" Type="http://schemas.openxmlformats.org/officeDocument/2006/relationships/hyperlink" Target="https://networkreadinessindex.org/country/portugal" TargetMode="External"/><Relationship Id="rId35" Type="http://schemas.openxmlformats.org/officeDocument/2006/relationships/hyperlink" Target="https://networkreadinessindex.org/country/saudi-arabia" TargetMode="External"/><Relationship Id="rId56" Type="http://schemas.openxmlformats.org/officeDocument/2006/relationships/hyperlink" Target="https://networkreadinessindex.org/country/greece" TargetMode="External"/><Relationship Id="rId77" Type="http://schemas.openxmlformats.org/officeDocument/2006/relationships/hyperlink" Target="https://networkreadinessindex.org/country/north-macedonia" TargetMode="External"/><Relationship Id="rId100" Type="http://schemas.openxmlformats.org/officeDocument/2006/relationships/hyperlink" Target="https://networkreadinessindex.org/country/algeria" TargetMode="External"/><Relationship Id="rId105" Type="http://schemas.openxmlformats.org/officeDocument/2006/relationships/hyperlink" Target="https://networkreadinessindex.org/country/guatemala" TargetMode="External"/><Relationship Id="rId126" Type="http://schemas.openxmlformats.org/officeDocument/2006/relationships/hyperlink" Target="https://networkreadinessindex.org/country/mozambique" TargetMode="External"/><Relationship Id="rId8" Type="http://schemas.openxmlformats.org/officeDocument/2006/relationships/hyperlink" Target="https://networkreadinessindex.org/country/united-kingdom" TargetMode="External"/><Relationship Id="rId51" Type="http://schemas.openxmlformats.org/officeDocument/2006/relationships/hyperlink" Target="https://networkreadinessindex.org/country/bahrain" TargetMode="External"/><Relationship Id="rId72" Type="http://schemas.openxmlformats.org/officeDocument/2006/relationships/hyperlink" Target="https://networkreadinessindex.org/country/south-africa" TargetMode="External"/><Relationship Id="rId93" Type="http://schemas.openxmlformats.org/officeDocument/2006/relationships/hyperlink" Target="https://networkreadinessindex.org/country/jamaica" TargetMode="External"/><Relationship Id="rId98" Type="http://schemas.openxmlformats.org/officeDocument/2006/relationships/hyperlink" Target="https://networkreadinessindex.org/country/cabo-verde" TargetMode="External"/><Relationship Id="rId121" Type="http://schemas.openxmlformats.org/officeDocument/2006/relationships/hyperlink" Target="https://networkreadinessindex.org/country/zimbabwe" TargetMode="External"/><Relationship Id="rId3" Type="http://schemas.openxmlformats.org/officeDocument/2006/relationships/hyperlink" Target="https://networkreadinessindex.org/country/finland" TargetMode="External"/><Relationship Id="rId25" Type="http://schemas.openxmlformats.org/officeDocument/2006/relationships/hyperlink" Target="https://networkreadinessindex.org/country/iceland" TargetMode="External"/><Relationship Id="rId46" Type="http://schemas.openxmlformats.org/officeDocument/2006/relationships/hyperlink" Target="https://networkreadinessindex.org/country/slovakia" TargetMode="External"/><Relationship Id="rId67" Type="http://schemas.openxmlformats.org/officeDocument/2006/relationships/hyperlink" Target="https://networkreadinessindex.org/country/kuwait" TargetMode="External"/><Relationship Id="rId116" Type="http://schemas.openxmlformats.org/officeDocument/2006/relationships/hyperlink" Target="https://networkreadinessindex.org/country/nicaragua" TargetMode="External"/><Relationship Id="rId20" Type="http://schemas.openxmlformats.org/officeDocument/2006/relationships/hyperlink" Target="https://networkreadinessindex.org/country/austria" TargetMode="External"/><Relationship Id="rId41" Type="http://schemas.openxmlformats.org/officeDocument/2006/relationships/hyperlink" Target="https://networkreadinessindex.org/country/russian-federation" TargetMode="External"/><Relationship Id="rId62" Type="http://schemas.openxmlformats.org/officeDocument/2006/relationships/hyperlink" Target="https://networkreadinessindex.org/country/mexico" TargetMode="External"/><Relationship Id="rId83" Type="http://schemas.openxmlformats.org/officeDocument/2006/relationships/hyperlink" Target="https://networkreadinessindex.org/country/peru" TargetMode="External"/><Relationship Id="rId88" Type="http://schemas.openxmlformats.org/officeDocument/2006/relationships/hyperlink" Target="https://networkreadinessindex.org/country/mongolia" TargetMode="External"/><Relationship Id="rId111" Type="http://schemas.openxmlformats.org/officeDocument/2006/relationships/hyperlink" Target="https://networkreadinessindex.org/country/benin" TargetMode="External"/><Relationship Id="rId132" Type="http://schemas.openxmlformats.org/officeDocument/2006/relationships/hyperlink" Target="https://networkreadinessindex.org/country/burundi" TargetMode="External"/><Relationship Id="rId15" Type="http://schemas.openxmlformats.org/officeDocument/2006/relationships/hyperlink" Target="https://networkreadinessindex.org/country/australia" TargetMode="External"/><Relationship Id="rId36" Type="http://schemas.openxmlformats.org/officeDocument/2006/relationships/hyperlink" Target="https://networkreadinessindex.org/country/malaysia" TargetMode="External"/><Relationship Id="rId57" Type="http://schemas.openxmlformats.org/officeDocument/2006/relationships/hyperlink" Target="https://networkreadinessindex.org/country/romania" TargetMode="External"/><Relationship Id="rId106" Type="http://schemas.openxmlformats.org/officeDocument/2006/relationships/hyperlink" Target="https://networkreadinessindex.org/country/trinidad-and-tobago" TargetMode="External"/><Relationship Id="rId127" Type="http://schemas.openxmlformats.org/officeDocument/2006/relationships/hyperlink" Target="https://networkreadinessindex.org/country/burkina-faso" TargetMode="External"/><Relationship Id="rId10" Type="http://schemas.openxmlformats.org/officeDocument/2006/relationships/hyperlink" Target="https://networkreadinessindex.org/country/denmark" TargetMode="External"/><Relationship Id="rId31" Type="http://schemas.openxmlformats.org/officeDocument/2006/relationships/hyperlink" Target="https://networkreadinessindex.org/country/lithuania" TargetMode="External"/><Relationship Id="rId52" Type="http://schemas.openxmlformats.org/officeDocument/2006/relationships/hyperlink" Target="https://networkreadinessindex.org/country/costa-rica" TargetMode="External"/><Relationship Id="rId73" Type="http://schemas.openxmlformats.org/officeDocument/2006/relationships/hyperlink" Target="https://networkreadinessindex.org/country/kenya" TargetMode="External"/><Relationship Id="rId78" Type="http://schemas.openxmlformats.org/officeDocument/2006/relationships/hyperlink" Target="https://networkreadinessindex.org/country/panama" TargetMode="External"/><Relationship Id="rId94" Type="http://schemas.openxmlformats.org/officeDocument/2006/relationships/hyperlink" Target="https://networkreadinessindex.org/country/paraguay" TargetMode="External"/><Relationship Id="rId99" Type="http://schemas.openxmlformats.org/officeDocument/2006/relationships/hyperlink" Target="https://networkreadinessindex.org/country/el-salvador" TargetMode="External"/><Relationship Id="rId101" Type="http://schemas.openxmlformats.org/officeDocument/2006/relationships/hyperlink" Target="https://networkreadinessindex.org/country/senegal" TargetMode="External"/><Relationship Id="rId122" Type="http://schemas.openxmlformats.org/officeDocument/2006/relationships/hyperlink" Target="https://networkreadinessindex.org/country/ethiopia" TargetMode="External"/><Relationship Id="rId4" Type="http://schemas.openxmlformats.org/officeDocument/2006/relationships/hyperlink" Target="https://networkreadinessindex.org/country/sweden" TargetMode="External"/><Relationship Id="rId9" Type="http://schemas.openxmlformats.org/officeDocument/2006/relationships/hyperlink" Target="https://networkreadinessindex.org/country/germany" TargetMode="External"/><Relationship Id="rId26" Type="http://schemas.openxmlformats.org/officeDocument/2006/relationships/hyperlink" Target="https://networkreadinessindex.org/country/italy" TargetMode="External"/><Relationship Id="rId47" Type="http://schemas.openxmlformats.org/officeDocument/2006/relationships/hyperlink" Target="https://networkreadinessindex.org/country/serbia" TargetMode="External"/><Relationship Id="rId68" Type="http://schemas.openxmlformats.org/officeDocument/2006/relationships/hyperlink" Target="https://networkreadinessindex.org/country/georgia" TargetMode="External"/><Relationship Id="rId89" Type="http://schemas.openxmlformats.org/officeDocument/2006/relationships/hyperlink" Target="https://networkreadinessindex.org/country/bangladesh" TargetMode="External"/><Relationship Id="rId112" Type="http://schemas.openxmlformats.org/officeDocument/2006/relationships/hyperlink" Target="https://networkreadinessindex.org/country/nigeria" TargetMode="External"/><Relationship Id="rId133" Type="http://schemas.openxmlformats.org/officeDocument/2006/relationships/hyperlink" Target="https://networkreadinessindex.org/country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0E0D-0D27-1A4C-A819-436B3F4C9FA3}">
  <sheetPr codeName="Sheet1"/>
  <dimension ref="A1:Z99"/>
  <sheetViews>
    <sheetView topLeftCell="A2" workbookViewId="0">
      <selection activeCell="W29" sqref="W29"/>
    </sheetView>
  </sheetViews>
  <sheetFormatPr baseColWidth="10" defaultRowHeight="16"/>
  <cols>
    <col min="3" max="3" width="3.83203125" customWidth="1"/>
    <col min="6" max="6" width="3.83203125" customWidth="1"/>
    <col min="25" max="25" width="10.83203125" style="39"/>
  </cols>
  <sheetData>
    <row r="1" spans="1:26">
      <c r="A1" s="1" t="s">
        <v>6</v>
      </c>
      <c r="B1" s="1"/>
      <c r="D1" s="1" t="s">
        <v>7</v>
      </c>
      <c r="E1" s="1"/>
      <c r="G1" s="1" t="s">
        <v>67</v>
      </c>
      <c r="H1" s="1"/>
      <c r="M1" s="2" t="s">
        <v>9</v>
      </c>
      <c r="S1" t="s">
        <v>26</v>
      </c>
      <c r="T1">
        <v>0.02</v>
      </c>
      <c r="W1" t="s">
        <v>547</v>
      </c>
    </row>
    <row r="2" spans="1:26">
      <c r="A2" t="s">
        <v>0</v>
      </c>
      <c r="B2">
        <v>1</v>
      </c>
      <c r="D2" t="s">
        <v>59</v>
      </c>
      <c r="E2">
        <v>1</v>
      </c>
      <c r="G2">
        <v>4</v>
      </c>
      <c r="H2">
        <v>1</v>
      </c>
      <c r="M2" s="2" t="s">
        <v>10</v>
      </c>
      <c r="W2">
        <v>10</v>
      </c>
      <c r="X2">
        <v>12</v>
      </c>
    </row>
    <row r="3" spans="1:26">
      <c r="A3" t="s">
        <v>1</v>
      </c>
      <c r="B3">
        <v>1</v>
      </c>
      <c r="D3" t="s">
        <v>60</v>
      </c>
      <c r="E3">
        <v>1</v>
      </c>
      <c r="G3">
        <v>5</v>
      </c>
      <c r="H3">
        <v>1</v>
      </c>
      <c r="M3" s="2" t="s">
        <v>11</v>
      </c>
      <c r="S3" t="s">
        <v>27</v>
      </c>
      <c r="T3">
        <v>0.02</v>
      </c>
      <c r="W3">
        <v>9</v>
      </c>
      <c r="X3">
        <v>10</v>
      </c>
    </row>
    <row r="4" spans="1:26">
      <c r="A4" t="s">
        <v>2</v>
      </c>
      <c r="B4">
        <v>1</v>
      </c>
      <c r="D4" t="s">
        <v>61</v>
      </c>
      <c r="E4">
        <v>1</v>
      </c>
      <c r="G4">
        <v>6</v>
      </c>
      <c r="H4">
        <v>1</v>
      </c>
      <c r="M4" s="2" t="s">
        <v>12</v>
      </c>
      <c r="W4">
        <v>8</v>
      </c>
      <c r="X4">
        <v>10</v>
      </c>
    </row>
    <row r="5" spans="1:26">
      <c r="D5" t="s">
        <v>62</v>
      </c>
      <c r="E5">
        <v>1</v>
      </c>
      <c r="G5">
        <v>3</v>
      </c>
      <c r="H5">
        <v>1</v>
      </c>
      <c r="M5" s="2" t="s">
        <v>13</v>
      </c>
      <c r="S5" t="s">
        <v>28</v>
      </c>
      <c r="T5">
        <v>0.02</v>
      </c>
      <c r="W5">
        <v>7</v>
      </c>
      <c r="X5">
        <v>8</v>
      </c>
    </row>
    <row r="6" spans="1:26">
      <c r="G6">
        <v>2</v>
      </c>
      <c r="H6">
        <v>1</v>
      </c>
      <c r="M6" s="2" t="s">
        <v>14</v>
      </c>
      <c r="W6">
        <v>6</v>
      </c>
      <c r="X6">
        <v>10</v>
      </c>
    </row>
    <row r="7" spans="1:26">
      <c r="A7" t="s">
        <v>3</v>
      </c>
      <c r="B7">
        <v>0.2</v>
      </c>
      <c r="G7">
        <v>1</v>
      </c>
      <c r="H7">
        <v>1</v>
      </c>
      <c r="M7" s="2" t="s">
        <v>15</v>
      </c>
      <c r="S7" t="s">
        <v>29</v>
      </c>
      <c r="T7">
        <v>0.02</v>
      </c>
      <c r="W7">
        <v>5</v>
      </c>
      <c r="X7">
        <v>10</v>
      </c>
    </row>
    <row r="8" spans="1:26">
      <c r="B8">
        <v>0.2</v>
      </c>
      <c r="D8" s="1" t="s">
        <v>7</v>
      </c>
      <c r="E8" s="1"/>
      <c r="G8" s="1" t="s">
        <v>67</v>
      </c>
      <c r="H8" s="1"/>
      <c r="M8" s="2" t="s">
        <v>16</v>
      </c>
      <c r="W8">
        <v>4</v>
      </c>
      <c r="X8">
        <v>6</v>
      </c>
    </row>
    <row r="9" spans="1:26">
      <c r="B9">
        <v>0.2</v>
      </c>
      <c r="D9" t="s">
        <v>65</v>
      </c>
      <c r="E9">
        <v>2.1700000000000001E-2</v>
      </c>
      <c r="G9" t="s">
        <v>522</v>
      </c>
      <c r="H9">
        <v>1.52</v>
      </c>
      <c r="M9" s="2" t="s">
        <v>17</v>
      </c>
      <c r="S9" t="s">
        <v>30</v>
      </c>
      <c r="T9">
        <v>0.01</v>
      </c>
      <c r="W9">
        <v>3</v>
      </c>
      <c r="X9">
        <v>14</v>
      </c>
    </row>
    <row r="10" spans="1:26">
      <c r="B10">
        <v>0.2</v>
      </c>
      <c r="E10">
        <v>2.1700000000000001E-2</v>
      </c>
      <c r="G10" t="s">
        <v>523</v>
      </c>
      <c r="H10">
        <v>3.03</v>
      </c>
      <c r="M10" s="2" t="s">
        <v>18</v>
      </c>
      <c r="W10">
        <v>2</v>
      </c>
      <c r="X10">
        <v>12</v>
      </c>
    </row>
    <row r="11" spans="1:26">
      <c r="B11">
        <v>0.2</v>
      </c>
      <c r="E11">
        <v>2.1700000000000001E-2</v>
      </c>
      <c r="G11" t="s">
        <v>524</v>
      </c>
      <c r="H11">
        <v>9.85</v>
      </c>
      <c r="M11" s="2" t="s">
        <v>19</v>
      </c>
      <c r="S11" t="s">
        <v>31</v>
      </c>
      <c r="T11">
        <v>0.01</v>
      </c>
      <c r="W11">
        <v>1</v>
      </c>
      <c r="X11">
        <v>8</v>
      </c>
      <c r="Z11">
        <f>SUM(X2:X11)</f>
        <v>100</v>
      </c>
    </row>
    <row r="12" spans="1:26">
      <c r="A12" t="s">
        <v>4</v>
      </c>
      <c r="B12">
        <v>0.05</v>
      </c>
      <c r="E12">
        <v>2.1700000000000001E-2</v>
      </c>
      <c r="G12" t="s">
        <v>525</v>
      </c>
      <c r="H12">
        <v>2.27</v>
      </c>
      <c r="J12" t="s">
        <v>62</v>
      </c>
      <c r="K12">
        <v>1</v>
      </c>
      <c r="M12" s="2" t="s">
        <v>20</v>
      </c>
    </row>
    <row r="13" spans="1:26">
      <c r="B13">
        <v>0.05</v>
      </c>
      <c r="E13">
        <v>2.1700000000000001E-2</v>
      </c>
      <c r="G13" t="s">
        <v>526</v>
      </c>
      <c r="H13">
        <v>3.79</v>
      </c>
      <c r="M13" s="2" t="s">
        <v>21</v>
      </c>
      <c r="S13" t="s">
        <v>32</v>
      </c>
      <c r="T13">
        <v>0.01</v>
      </c>
      <c r="W13">
        <v>10</v>
      </c>
      <c r="X13" s="40">
        <f>$X$2*0.25</f>
        <v>3</v>
      </c>
      <c r="Z13">
        <f>SUM(X13:X46)</f>
        <v>92</v>
      </c>
    </row>
    <row r="14" spans="1:26">
      <c r="B14">
        <v>0.1</v>
      </c>
      <c r="E14">
        <v>2.1700000000000001E-2</v>
      </c>
      <c r="G14" t="s">
        <v>527</v>
      </c>
      <c r="H14">
        <v>3.79</v>
      </c>
      <c r="M14" s="2" t="s">
        <v>22</v>
      </c>
      <c r="X14" s="40">
        <f>$X$2*0.25</f>
        <v>3</v>
      </c>
    </row>
    <row r="15" spans="1:26">
      <c r="B15">
        <v>0.35</v>
      </c>
      <c r="E15">
        <v>2.1700000000000001E-2</v>
      </c>
      <c r="G15" t="s">
        <v>528</v>
      </c>
      <c r="H15">
        <v>3.79</v>
      </c>
      <c r="M15" s="2" t="s">
        <v>23</v>
      </c>
      <c r="S15" t="s">
        <v>33</v>
      </c>
      <c r="T15">
        <v>0.01</v>
      </c>
      <c r="X15" s="40">
        <f>$X$2*0.25</f>
        <v>3</v>
      </c>
    </row>
    <row r="16" spans="1:26">
      <c r="B16">
        <v>0.45</v>
      </c>
      <c r="E16">
        <v>2.1700000000000001E-2</v>
      </c>
      <c r="G16" t="s">
        <v>529</v>
      </c>
      <c r="H16">
        <v>5.3</v>
      </c>
      <c r="M16" s="3" t="s">
        <v>24</v>
      </c>
      <c r="X16" s="40">
        <f>$X$2*0.25</f>
        <v>3</v>
      </c>
    </row>
    <row r="17" spans="1:24">
      <c r="A17" t="s">
        <v>5</v>
      </c>
      <c r="B17">
        <v>0.25</v>
      </c>
      <c r="E17">
        <v>1.6299999999999999E-2</v>
      </c>
      <c r="G17" t="s">
        <v>530</v>
      </c>
      <c r="H17">
        <v>3.33</v>
      </c>
      <c r="M17" s="4" t="s">
        <v>25</v>
      </c>
      <c r="S17" t="s">
        <v>34</v>
      </c>
      <c r="T17">
        <v>0.01</v>
      </c>
      <c r="W17">
        <v>9</v>
      </c>
      <c r="X17" s="41">
        <f>$X$3/3</f>
        <v>3.3333333333333335</v>
      </c>
    </row>
    <row r="18" spans="1:24">
      <c r="B18">
        <v>0.25</v>
      </c>
      <c r="E18">
        <v>1.6299999999999999E-2</v>
      </c>
      <c r="G18" t="s">
        <v>531</v>
      </c>
      <c r="H18">
        <v>3.33</v>
      </c>
      <c r="X18" s="41">
        <f>$X$3/3</f>
        <v>3.3333333333333335</v>
      </c>
    </row>
    <row r="19" spans="1:24">
      <c r="B19">
        <v>0.25</v>
      </c>
      <c r="E19">
        <v>1.0800000000000001E-2</v>
      </c>
      <c r="G19" t="s">
        <v>532</v>
      </c>
      <c r="H19">
        <v>6.67</v>
      </c>
      <c r="S19" t="s">
        <v>35</v>
      </c>
      <c r="T19">
        <v>0.01</v>
      </c>
      <c r="X19" s="41">
        <f>$X$3/3</f>
        <v>3.3333333333333335</v>
      </c>
    </row>
    <row r="20" spans="1:24">
      <c r="B20">
        <v>0.25</v>
      </c>
      <c r="E20">
        <v>1.0800000000000001E-2</v>
      </c>
      <c r="G20" t="s">
        <v>533</v>
      </c>
      <c r="H20">
        <v>3.33</v>
      </c>
      <c r="W20">
        <v>8</v>
      </c>
      <c r="X20" s="42">
        <f>X4/3</f>
        <v>3.3333333333333335</v>
      </c>
    </row>
    <row r="21" spans="1:24">
      <c r="E21">
        <v>1.0800000000000001E-2</v>
      </c>
      <c r="G21" t="s">
        <v>534</v>
      </c>
      <c r="H21">
        <v>3.42</v>
      </c>
      <c r="S21" t="s">
        <v>36</v>
      </c>
      <c r="T21">
        <v>0.02</v>
      </c>
      <c r="X21" s="42">
        <v>3.3333333333333335</v>
      </c>
    </row>
    <row r="22" spans="1:24">
      <c r="E22">
        <v>8.0999999999999996E-3</v>
      </c>
      <c r="G22" t="s">
        <v>535</v>
      </c>
      <c r="H22">
        <v>4.7</v>
      </c>
      <c r="X22" s="42">
        <v>3.3333333333333335</v>
      </c>
    </row>
    <row r="23" spans="1:24">
      <c r="E23">
        <v>1.8E-3</v>
      </c>
      <c r="G23" t="s">
        <v>536</v>
      </c>
      <c r="H23">
        <v>7.69</v>
      </c>
      <c r="S23" t="s">
        <v>37</v>
      </c>
      <c r="T23">
        <v>1.4999999999999999E-2</v>
      </c>
      <c r="W23">
        <v>7</v>
      </c>
      <c r="X23" s="41">
        <f>8/3</f>
        <v>2.6666666666666665</v>
      </c>
    </row>
    <row r="24" spans="1:24">
      <c r="E24">
        <v>1.8E-3</v>
      </c>
      <c r="G24" t="s">
        <v>537</v>
      </c>
      <c r="H24">
        <v>0.85</v>
      </c>
      <c r="X24" s="41">
        <f>8/3</f>
        <v>2.6666666666666665</v>
      </c>
    </row>
    <row r="25" spans="1:24">
      <c r="D25" t="s">
        <v>64</v>
      </c>
      <c r="E25">
        <v>3.95E-2</v>
      </c>
      <c r="G25" t="s">
        <v>538</v>
      </c>
      <c r="H25">
        <v>3.79</v>
      </c>
      <c r="S25" t="s">
        <v>38</v>
      </c>
      <c r="T25">
        <v>0.01</v>
      </c>
      <c r="X25" s="41">
        <f>8/3</f>
        <v>2.6666666666666665</v>
      </c>
    </row>
    <row r="26" spans="1:24">
      <c r="E26">
        <v>2.9600000000000001E-2</v>
      </c>
      <c r="G26" t="s">
        <v>539</v>
      </c>
      <c r="H26">
        <v>5.3</v>
      </c>
      <c r="W26">
        <v>6</v>
      </c>
      <c r="X26" s="42">
        <f t="shared" ref="X26:X33" si="0">10/4</f>
        <v>2.5</v>
      </c>
    </row>
    <row r="27" spans="1:24">
      <c r="E27">
        <v>2.9600000000000001E-2</v>
      </c>
      <c r="G27" t="s">
        <v>540</v>
      </c>
      <c r="H27">
        <v>6.06</v>
      </c>
      <c r="S27" t="s">
        <v>39</v>
      </c>
      <c r="T27">
        <v>1.4999999999999999E-2</v>
      </c>
      <c r="X27" s="42">
        <f t="shared" si="0"/>
        <v>2.5</v>
      </c>
    </row>
    <row r="28" spans="1:24">
      <c r="E28">
        <v>2.9600000000000001E-2</v>
      </c>
      <c r="G28" t="s">
        <v>541</v>
      </c>
      <c r="H28">
        <v>1.52</v>
      </c>
      <c r="X28" s="42">
        <f t="shared" si="0"/>
        <v>2.5</v>
      </c>
    </row>
    <row r="29" spans="1:24">
      <c r="E29">
        <v>2.9600000000000001E-2</v>
      </c>
      <c r="G29" t="s">
        <v>542</v>
      </c>
      <c r="H29">
        <v>3.51</v>
      </c>
      <c r="S29" t="s">
        <v>40</v>
      </c>
      <c r="T29">
        <v>1.4999999999999999E-2</v>
      </c>
      <c r="X29" s="42">
        <f t="shared" si="0"/>
        <v>2.5</v>
      </c>
    </row>
    <row r="30" spans="1:24">
      <c r="E30">
        <v>2.9600000000000001E-2</v>
      </c>
      <c r="G30" t="s">
        <v>543</v>
      </c>
      <c r="H30">
        <v>5.7</v>
      </c>
      <c r="W30">
        <v>5</v>
      </c>
      <c r="X30" s="41">
        <f t="shared" si="0"/>
        <v>2.5</v>
      </c>
    </row>
    <row r="31" spans="1:24">
      <c r="E31">
        <v>2.9600000000000001E-2</v>
      </c>
      <c r="G31" t="s">
        <v>544</v>
      </c>
      <c r="H31">
        <v>4.82</v>
      </c>
      <c r="S31" t="s">
        <v>41</v>
      </c>
      <c r="T31">
        <v>0.02</v>
      </c>
      <c r="X31" s="41">
        <f t="shared" si="0"/>
        <v>2.5</v>
      </c>
    </row>
    <row r="32" spans="1:24">
      <c r="E32">
        <v>2.9600000000000001E-2</v>
      </c>
      <c r="G32" t="s">
        <v>545</v>
      </c>
      <c r="H32">
        <v>2.63</v>
      </c>
      <c r="X32" s="41">
        <f t="shared" si="0"/>
        <v>2.5</v>
      </c>
    </row>
    <row r="33" spans="4:24">
      <c r="E33">
        <v>3.3E-3</v>
      </c>
      <c r="S33" t="s">
        <v>42</v>
      </c>
      <c r="T33">
        <v>1.4999999999999999E-2</v>
      </c>
      <c r="X33" s="41">
        <f t="shared" si="0"/>
        <v>2.5</v>
      </c>
    </row>
    <row r="34" spans="4:24">
      <c r="D34" t="s">
        <v>63</v>
      </c>
      <c r="E34">
        <v>0.02</v>
      </c>
      <c r="W34">
        <v>4</v>
      </c>
      <c r="X34" s="42">
        <f>X8/3</f>
        <v>2</v>
      </c>
    </row>
    <row r="35" spans="4:24">
      <c r="E35">
        <v>0.02</v>
      </c>
      <c r="S35" t="s">
        <v>43</v>
      </c>
      <c r="T35">
        <v>3.95E-2</v>
      </c>
      <c r="U35">
        <v>3.95E-2</v>
      </c>
      <c r="X35" s="42">
        <v>2</v>
      </c>
    </row>
    <row r="36" spans="4:24">
      <c r="E36">
        <v>0.02</v>
      </c>
      <c r="S36" t="s">
        <v>44</v>
      </c>
      <c r="T36">
        <v>2.9600000000000001E-2</v>
      </c>
      <c r="X36" s="42">
        <v>2</v>
      </c>
    </row>
    <row r="37" spans="4:24">
      <c r="E37">
        <v>0.02</v>
      </c>
      <c r="S37" t="s">
        <v>45</v>
      </c>
      <c r="T37">
        <v>2.9600000000000001E-2</v>
      </c>
      <c r="W37">
        <v>3</v>
      </c>
      <c r="X37" s="41">
        <v>2</v>
      </c>
    </row>
    <row r="38" spans="4:24">
      <c r="E38">
        <v>0.02</v>
      </c>
      <c r="S38" t="s">
        <v>46</v>
      </c>
      <c r="T38">
        <v>2.9600000000000001E-2</v>
      </c>
      <c r="X38" s="41">
        <v>2</v>
      </c>
    </row>
    <row r="39" spans="4:24">
      <c r="E39">
        <v>0.02</v>
      </c>
      <c r="S39" t="s">
        <v>47</v>
      </c>
      <c r="T39">
        <v>2.9600000000000001E-2</v>
      </c>
      <c r="X39" s="41">
        <v>2</v>
      </c>
    </row>
    <row r="40" spans="4:24">
      <c r="E40">
        <v>1.4999999999999999E-2</v>
      </c>
      <c r="S40" t="s">
        <v>48</v>
      </c>
      <c r="T40">
        <v>2.9600000000000001E-2</v>
      </c>
      <c r="X40" s="41">
        <v>2</v>
      </c>
    </row>
    <row r="41" spans="4:24">
      <c r="E41">
        <v>1.4999999999999999E-2</v>
      </c>
      <c r="S41" t="s">
        <v>49</v>
      </c>
      <c r="T41">
        <v>2.9600000000000001E-2</v>
      </c>
      <c r="X41" s="41">
        <v>2</v>
      </c>
    </row>
    <row r="42" spans="4:24">
      <c r="E42">
        <v>1.4999999999999999E-2</v>
      </c>
      <c r="S42" t="s">
        <v>50</v>
      </c>
      <c r="T42">
        <v>2.9600000000000001E-2</v>
      </c>
      <c r="X42" s="41">
        <v>2</v>
      </c>
    </row>
    <row r="43" spans="4:24">
      <c r="E43">
        <v>1.4999999999999999E-2</v>
      </c>
      <c r="S43" t="s">
        <v>51</v>
      </c>
      <c r="T43">
        <v>3.3E-3</v>
      </c>
      <c r="X43" s="41">
        <v>2</v>
      </c>
    </row>
    <row r="44" spans="4:24">
      <c r="E44">
        <v>0.01</v>
      </c>
      <c r="X44" s="42">
        <v>4</v>
      </c>
    </row>
    <row r="45" spans="4:24">
      <c r="E45">
        <v>0.01</v>
      </c>
      <c r="S45" s="5" t="s">
        <v>52</v>
      </c>
      <c r="T45" t="s">
        <v>53</v>
      </c>
      <c r="U45">
        <v>0.08</v>
      </c>
      <c r="X45" s="42">
        <v>4</v>
      </c>
    </row>
    <row r="46" spans="4:24">
      <c r="E46">
        <v>0.01</v>
      </c>
      <c r="S46" t="s">
        <v>54</v>
      </c>
      <c r="T46">
        <v>0.03</v>
      </c>
      <c r="X46" s="42">
        <v>4</v>
      </c>
    </row>
    <row r="47" spans="4:24">
      <c r="E47">
        <v>0.01</v>
      </c>
      <c r="S47" t="s">
        <v>55</v>
      </c>
      <c r="T47">
        <v>0.03</v>
      </c>
      <c r="X47" s="41">
        <f>8/3</f>
        <v>2.6666666666666665</v>
      </c>
    </row>
    <row r="48" spans="4:24">
      <c r="E48">
        <v>0.01</v>
      </c>
      <c r="S48" t="s">
        <v>56</v>
      </c>
      <c r="T48">
        <v>0.04</v>
      </c>
      <c r="X48" s="41">
        <f>8/3</f>
        <v>2.6666666666666665</v>
      </c>
    </row>
    <row r="49" spans="4:24">
      <c r="E49">
        <v>0.01</v>
      </c>
      <c r="S49" t="s">
        <v>57</v>
      </c>
      <c r="T49">
        <v>0.04</v>
      </c>
      <c r="X49" s="41">
        <f>8/3</f>
        <v>2.6666666666666665</v>
      </c>
    </row>
    <row r="50" spans="4:24">
      <c r="E50">
        <v>0.01</v>
      </c>
      <c r="S50" t="s">
        <v>58</v>
      </c>
      <c r="T50">
        <v>0.03</v>
      </c>
      <c r="X50" s="42"/>
    </row>
    <row r="51" spans="4:24">
      <c r="D51" t="s">
        <v>66</v>
      </c>
      <c r="E51">
        <v>0.08</v>
      </c>
    </row>
    <row r="52" spans="4:24">
      <c r="E52">
        <v>0.03</v>
      </c>
      <c r="R52" t="s">
        <v>65</v>
      </c>
      <c r="S52">
        <v>2.1700000000000001E-2</v>
      </c>
    </row>
    <row r="53" spans="4:24">
      <c r="E53">
        <v>0.03</v>
      </c>
      <c r="S53">
        <v>2.1700000000000001E-2</v>
      </c>
    </row>
    <row r="54" spans="4:24">
      <c r="E54">
        <v>0.04</v>
      </c>
      <c r="S54">
        <v>2.1700000000000001E-2</v>
      </c>
    </row>
    <row r="55" spans="4:24">
      <c r="E55">
        <v>0.04</v>
      </c>
      <c r="S55">
        <v>2.1700000000000001E-2</v>
      </c>
    </row>
    <row r="56" spans="4:24">
      <c r="E56">
        <v>0.03</v>
      </c>
      <c r="S56">
        <v>2.1700000000000001E-2</v>
      </c>
    </row>
    <row r="57" spans="4:24">
      <c r="S57">
        <v>2.1700000000000001E-2</v>
      </c>
    </row>
    <row r="58" spans="4:24">
      <c r="S58">
        <v>2.1700000000000001E-2</v>
      </c>
    </row>
    <row r="59" spans="4:24">
      <c r="S59">
        <v>2.1700000000000001E-2</v>
      </c>
    </row>
    <row r="60" spans="4:24">
      <c r="S60">
        <v>1.6299999999999999E-2</v>
      </c>
    </row>
    <row r="61" spans="4:24">
      <c r="S61">
        <v>1.6299999999999999E-2</v>
      </c>
    </row>
    <row r="62" spans="4:24">
      <c r="S62">
        <v>1.0800000000000001E-2</v>
      </c>
    </row>
    <row r="63" spans="4:24">
      <c r="S63">
        <v>1.0800000000000001E-2</v>
      </c>
    </row>
    <row r="64" spans="4:24">
      <c r="S64">
        <v>1.0800000000000001E-2</v>
      </c>
    </row>
    <row r="65" spans="18:19">
      <c r="S65">
        <v>8.0999999999999996E-3</v>
      </c>
    </row>
    <row r="66" spans="18:19">
      <c r="S66">
        <v>1.8E-3</v>
      </c>
    </row>
    <row r="67" spans="18:19">
      <c r="S67">
        <v>1.8E-3</v>
      </c>
    </row>
    <row r="68" spans="18:19">
      <c r="R68" t="s">
        <v>64</v>
      </c>
      <c r="S68">
        <v>3.95E-2</v>
      </c>
    </row>
    <row r="69" spans="18:19">
      <c r="S69">
        <v>2.9600000000000001E-2</v>
      </c>
    </row>
    <row r="70" spans="18:19">
      <c r="S70">
        <v>2.9600000000000001E-2</v>
      </c>
    </row>
    <row r="71" spans="18:19">
      <c r="S71">
        <v>2.9600000000000001E-2</v>
      </c>
    </row>
    <row r="72" spans="18:19">
      <c r="S72">
        <v>2.9600000000000001E-2</v>
      </c>
    </row>
    <row r="73" spans="18:19">
      <c r="S73">
        <v>2.9600000000000001E-2</v>
      </c>
    </row>
    <row r="74" spans="18:19">
      <c r="S74">
        <v>2.9600000000000001E-2</v>
      </c>
    </row>
    <row r="75" spans="18:19">
      <c r="S75">
        <v>2.9600000000000001E-2</v>
      </c>
    </row>
    <row r="76" spans="18:19">
      <c r="S76">
        <v>3.3E-3</v>
      </c>
    </row>
    <row r="77" spans="18:19">
      <c r="R77" t="s">
        <v>63</v>
      </c>
      <c r="S77">
        <v>0.02</v>
      </c>
    </row>
    <row r="78" spans="18:19">
      <c r="S78">
        <v>0.02</v>
      </c>
    </row>
    <row r="79" spans="18:19">
      <c r="S79">
        <v>0.02</v>
      </c>
    </row>
    <row r="80" spans="18:19">
      <c r="S80">
        <v>0.02</v>
      </c>
    </row>
    <row r="81" spans="18:19">
      <c r="S81">
        <v>0.02</v>
      </c>
    </row>
    <row r="82" spans="18:19">
      <c r="S82">
        <v>0.02</v>
      </c>
    </row>
    <row r="83" spans="18:19">
      <c r="S83">
        <v>1.4999999999999999E-2</v>
      </c>
    </row>
    <row r="84" spans="18:19">
      <c r="S84">
        <v>1.4999999999999999E-2</v>
      </c>
    </row>
    <row r="85" spans="18:19">
      <c r="S85">
        <v>1.4999999999999999E-2</v>
      </c>
    </row>
    <row r="86" spans="18:19">
      <c r="S86">
        <v>1.4999999999999999E-2</v>
      </c>
    </row>
    <row r="87" spans="18:19">
      <c r="S87">
        <v>0.01</v>
      </c>
    </row>
    <row r="88" spans="18:19">
      <c r="S88">
        <v>0.01</v>
      </c>
    </row>
    <row r="89" spans="18:19">
      <c r="S89">
        <v>0.01</v>
      </c>
    </row>
    <row r="90" spans="18:19">
      <c r="S90">
        <v>0.01</v>
      </c>
    </row>
    <row r="91" spans="18:19">
      <c r="S91">
        <v>0.01</v>
      </c>
    </row>
    <row r="92" spans="18:19">
      <c r="S92">
        <v>0.01</v>
      </c>
    </row>
    <row r="93" spans="18:19">
      <c r="S93">
        <v>0.01</v>
      </c>
    </row>
    <row r="94" spans="18:19">
      <c r="R94" t="s">
        <v>66</v>
      </c>
      <c r="S94">
        <v>0.08</v>
      </c>
    </row>
    <row r="95" spans="18:19">
      <c r="S95">
        <v>0.03</v>
      </c>
    </row>
    <row r="96" spans="18:19">
      <c r="S96">
        <v>0.03</v>
      </c>
    </row>
    <row r="97" spans="19:19">
      <c r="S97">
        <v>0.04</v>
      </c>
    </row>
    <row r="98" spans="19:19">
      <c r="S98">
        <v>0.04</v>
      </c>
    </row>
    <row r="99" spans="19:19">
      <c r="S99">
        <v>0.03</v>
      </c>
    </row>
  </sheetData>
  <sortState xmlns:xlrd2="http://schemas.microsoft.com/office/spreadsheetml/2017/richdata2" ref="S52:S67">
    <sortCondition descending="1" ref="S52:S6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97A6-596F-D148-9912-CDDD0A840D2B}">
  <sheetPr codeName="Sheet2"/>
  <dimension ref="A1:F193"/>
  <sheetViews>
    <sheetView topLeftCell="A148" workbookViewId="0">
      <selection activeCell="C181" sqref="C181"/>
    </sheetView>
  </sheetViews>
  <sheetFormatPr baseColWidth="10" defaultRowHeight="16"/>
  <cols>
    <col min="1" max="1" width="42.83203125" customWidth="1"/>
  </cols>
  <sheetData>
    <row r="1" spans="1:6">
      <c r="A1" s="7" t="s">
        <v>70</v>
      </c>
      <c r="B1" t="s">
        <v>71</v>
      </c>
      <c r="C1" t="s">
        <v>72</v>
      </c>
      <c r="D1">
        <v>1</v>
      </c>
      <c r="E1">
        <v>0.98470000000000002</v>
      </c>
      <c r="F1" t="e" vm="1">
        <v>#VALUE!</v>
      </c>
    </row>
    <row r="2" spans="1:6">
      <c r="A2" s="7" t="s">
        <v>73</v>
      </c>
      <c r="B2" t="s">
        <v>71</v>
      </c>
      <c r="C2" t="s">
        <v>72</v>
      </c>
      <c r="D2">
        <v>2</v>
      </c>
      <c r="E2">
        <v>0.97270000000000001</v>
      </c>
      <c r="F2" t="e" vm="1">
        <v>#VALUE!</v>
      </c>
    </row>
    <row r="3" spans="1:6">
      <c r="A3" s="7" t="s">
        <v>74</v>
      </c>
      <c r="B3" t="s">
        <v>71</v>
      </c>
      <c r="C3" t="s">
        <v>72</v>
      </c>
      <c r="D3">
        <v>3</v>
      </c>
      <c r="E3">
        <v>0.96909999999999996</v>
      </c>
      <c r="F3" t="e" vm="1">
        <v>#VALUE!</v>
      </c>
    </row>
    <row r="4" spans="1:6">
      <c r="A4" s="7" t="s">
        <v>75</v>
      </c>
      <c r="B4" t="s">
        <v>71</v>
      </c>
      <c r="C4" t="s">
        <v>72</v>
      </c>
      <c r="D4">
        <v>4</v>
      </c>
      <c r="E4">
        <v>0.96789999999999998</v>
      </c>
      <c r="F4" t="e" vm="1">
        <v>#VALUE!</v>
      </c>
    </row>
    <row r="5" spans="1:6">
      <c r="A5" s="7" t="s">
        <v>76</v>
      </c>
      <c r="B5" t="s">
        <v>71</v>
      </c>
      <c r="C5" t="s">
        <v>72</v>
      </c>
      <c r="D5">
        <v>5</v>
      </c>
      <c r="E5">
        <v>0.96709999999999996</v>
      </c>
      <c r="F5" t="s">
        <v>77</v>
      </c>
    </row>
    <row r="6" spans="1:6">
      <c r="A6" s="7" t="s">
        <v>78</v>
      </c>
      <c r="B6" t="s">
        <v>71</v>
      </c>
      <c r="C6" t="s">
        <v>72</v>
      </c>
      <c r="D6">
        <v>6</v>
      </c>
      <c r="E6">
        <v>0.96020000000000005</v>
      </c>
      <c r="F6" t="e" vm="1">
        <v>#VALUE!</v>
      </c>
    </row>
    <row r="7" spans="1:6">
      <c r="A7" s="7" t="s">
        <v>79</v>
      </c>
      <c r="B7" t="s">
        <v>71</v>
      </c>
      <c r="C7" t="s">
        <v>72</v>
      </c>
      <c r="D7">
        <v>7</v>
      </c>
      <c r="E7">
        <v>0.9577</v>
      </c>
      <c r="F7" t="e" vm="1">
        <v>#VALUE!</v>
      </c>
    </row>
    <row r="8" spans="1:6">
      <c r="A8" s="7" t="s">
        <v>80</v>
      </c>
      <c r="B8" t="s">
        <v>71</v>
      </c>
      <c r="C8" t="s">
        <v>72</v>
      </c>
      <c r="D8">
        <v>8</v>
      </c>
      <c r="E8">
        <v>0.9577</v>
      </c>
      <c r="F8" t="s">
        <v>77</v>
      </c>
    </row>
    <row r="9" spans="1:6">
      <c r="A9" s="7" t="s">
        <v>81</v>
      </c>
      <c r="B9" t="s">
        <v>71</v>
      </c>
      <c r="C9" t="s">
        <v>72</v>
      </c>
      <c r="D9">
        <v>9</v>
      </c>
      <c r="E9">
        <v>0.95750000000000002</v>
      </c>
      <c r="F9" t="e" vm="1">
        <v>#VALUE!</v>
      </c>
    </row>
    <row r="10" spans="1:6">
      <c r="A10" s="7" t="s">
        <v>82</v>
      </c>
      <c r="B10" t="s">
        <v>71</v>
      </c>
      <c r="C10" t="s">
        <v>72</v>
      </c>
      <c r="D10">
        <v>10</v>
      </c>
      <c r="E10">
        <v>0.95379999999999998</v>
      </c>
      <c r="F10" t="s">
        <v>77</v>
      </c>
    </row>
    <row r="11" spans="1:6">
      <c r="A11" s="7" t="s">
        <v>83</v>
      </c>
      <c r="B11" t="s">
        <v>71</v>
      </c>
      <c r="C11" t="s">
        <v>72</v>
      </c>
      <c r="D11">
        <v>11</v>
      </c>
      <c r="E11">
        <v>0.95330000000000004</v>
      </c>
      <c r="F11" t="e" vm="1">
        <v>#VALUE!</v>
      </c>
    </row>
    <row r="12" spans="1:6">
      <c r="A12" s="7" t="s">
        <v>84</v>
      </c>
      <c r="B12" t="s">
        <v>71</v>
      </c>
      <c r="C12" t="s">
        <v>72</v>
      </c>
      <c r="D12">
        <v>12</v>
      </c>
      <c r="E12">
        <v>0.93820000000000003</v>
      </c>
      <c r="F12" t="e" vm="1">
        <v>#VALUE!</v>
      </c>
    </row>
    <row r="13" spans="1:6">
      <c r="A13" s="7" t="s">
        <v>85</v>
      </c>
      <c r="B13" t="s">
        <v>71</v>
      </c>
      <c r="C13" t="s">
        <v>72</v>
      </c>
      <c r="D13">
        <v>13</v>
      </c>
      <c r="E13">
        <v>0.93510000000000004</v>
      </c>
      <c r="F13" t="e" vm="1">
        <v>#VALUE!</v>
      </c>
    </row>
    <row r="14" spans="1:6">
      <c r="A14" s="7" t="s">
        <v>86</v>
      </c>
      <c r="B14" t="s">
        <v>71</v>
      </c>
      <c r="C14" t="s">
        <v>72</v>
      </c>
      <c r="D14">
        <v>14</v>
      </c>
      <c r="E14">
        <v>0.93259999999999998</v>
      </c>
      <c r="F14" t="e" vm="1">
        <v>#VALUE!</v>
      </c>
    </row>
    <row r="15" spans="1:6">
      <c r="A15" s="7" t="s">
        <v>87</v>
      </c>
      <c r="B15" t="s">
        <v>71</v>
      </c>
      <c r="C15" t="s">
        <v>72</v>
      </c>
      <c r="D15">
        <v>15</v>
      </c>
      <c r="E15">
        <v>0.93149999999999999</v>
      </c>
      <c r="F15" t="s">
        <v>77</v>
      </c>
    </row>
    <row r="16" spans="1:6">
      <c r="A16" s="7" t="s">
        <v>88</v>
      </c>
      <c r="B16" t="s">
        <v>71</v>
      </c>
      <c r="C16" t="s">
        <v>72</v>
      </c>
      <c r="D16">
        <v>16</v>
      </c>
      <c r="E16">
        <v>0.92649999999999999</v>
      </c>
      <c r="F16" t="e" vm="1">
        <v>#VALUE!</v>
      </c>
    </row>
    <row r="17" spans="1:6">
      <c r="A17" s="7" t="s">
        <v>89</v>
      </c>
      <c r="B17" t="s">
        <v>71</v>
      </c>
      <c r="C17" t="s">
        <v>72</v>
      </c>
      <c r="D17">
        <v>17</v>
      </c>
      <c r="E17">
        <v>0.92059999999999997</v>
      </c>
      <c r="F17" t="e" vm="1">
        <v>#VALUE!</v>
      </c>
    </row>
    <row r="18" spans="1:6">
      <c r="A18" s="7" t="s">
        <v>90</v>
      </c>
      <c r="B18" t="s">
        <v>71</v>
      </c>
      <c r="C18" t="s">
        <v>72</v>
      </c>
      <c r="D18">
        <v>18</v>
      </c>
      <c r="E18">
        <v>0.91959999999999997</v>
      </c>
      <c r="F18" t="s">
        <v>77</v>
      </c>
    </row>
    <row r="19" spans="1:6">
      <c r="A19" s="7" t="s">
        <v>91</v>
      </c>
      <c r="B19" t="s">
        <v>71</v>
      </c>
      <c r="C19" t="s">
        <v>72</v>
      </c>
      <c r="D19">
        <v>19</v>
      </c>
      <c r="E19">
        <v>0.91949999999999998</v>
      </c>
      <c r="F19" t="s">
        <v>77</v>
      </c>
    </row>
    <row r="20" spans="1:6">
      <c r="A20" s="7" t="s">
        <v>92</v>
      </c>
      <c r="B20" t="s">
        <v>71</v>
      </c>
      <c r="C20" t="s">
        <v>72</v>
      </c>
      <c r="D20">
        <v>20</v>
      </c>
      <c r="E20">
        <v>0.91379999999999995</v>
      </c>
      <c r="F20" t="e" vm="1">
        <v>#VALUE!</v>
      </c>
    </row>
    <row r="21" spans="1:6">
      <c r="A21" s="7" t="s">
        <v>93</v>
      </c>
      <c r="B21" t="s">
        <v>71</v>
      </c>
      <c r="C21" t="s">
        <v>72</v>
      </c>
      <c r="D21">
        <v>21</v>
      </c>
      <c r="E21">
        <v>0.91100000000000003</v>
      </c>
      <c r="F21" t="s">
        <v>77</v>
      </c>
    </row>
    <row r="22" spans="1:6">
      <c r="A22" s="7" t="s">
        <v>94</v>
      </c>
      <c r="B22" t="s">
        <v>71</v>
      </c>
      <c r="C22" t="s">
        <v>72</v>
      </c>
      <c r="D22">
        <v>22</v>
      </c>
      <c r="E22">
        <v>0.90649999999999997</v>
      </c>
      <c r="F22" t="s">
        <v>77</v>
      </c>
    </row>
    <row r="23" spans="1:6">
      <c r="A23" s="7" t="s">
        <v>95</v>
      </c>
      <c r="B23" t="s">
        <v>71</v>
      </c>
      <c r="C23" t="s">
        <v>72</v>
      </c>
      <c r="D23">
        <v>23</v>
      </c>
      <c r="E23">
        <v>0.90139999999999998</v>
      </c>
      <c r="F23" t="s">
        <v>77</v>
      </c>
    </row>
    <row r="24" spans="1:6">
      <c r="A24" s="7" t="s">
        <v>96</v>
      </c>
      <c r="B24" t="s">
        <v>71</v>
      </c>
      <c r="C24" t="s">
        <v>72</v>
      </c>
      <c r="D24">
        <v>24</v>
      </c>
      <c r="E24">
        <v>0.90090000000000003</v>
      </c>
      <c r="F24" t="e" vm="1">
        <v>#VALUE!</v>
      </c>
    </row>
    <row r="25" spans="1:6">
      <c r="A25" s="7" t="s">
        <v>97</v>
      </c>
      <c r="B25" t="s">
        <v>71</v>
      </c>
      <c r="C25" t="s">
        <v>72</v>
      </c>
      <c r="D25">
        <v>25</v>
      </c>
      <c r="E25">
        <v>0.90059999999999996</v>
      </c>
      <c r="F25" t="e" vm="1">
        <v>#VALUE!</v>
      </c>
    </row>
    <row r="26" spans="1:6">
      <c r="A26" s="7" t="s">
        <v>98</v>
      </c>
      <c r="B26" t="s">
        <v>71</v>
      </c>
      <c r="C26" t="s">
        <v>72</v>
      </c>
      <c r="D26">
        <v>26</v>
      </c>
      <c r="E26">
        <v>0.90039999999999998</v>
      </c>
      <c r="F26" t="e" vm="1">
        <v>#VALUE!</v>
      </c>
    </row>
    <row r="27" spans="1:6">
      <c r="A27" s="7" t="s">
        <v>99</v>
      </c>
      <c r="B27" t="s">
        <v>71</v>
      </c>
      <c r="C27" t="s">
        <v>100</v>
      </c>
      <c r="D27">
        <v>27</v>
      </c>
      <c r="E27">
        <v>0.89129999999999998</v>
      </c>
      <c r="F27" t="e" vm="1">
        <v>#VALUE!</v>
      </c>
    </row>
    <row r="28" spans="1:6">
      <c r="A28" s="7" t="s">
        <v>101</v>
      </c>
      <c r="B28" t="s">
        <v>71</v>
      </c>
      <c r="C28" t="s">
        <v>100</v>
      </c>
      <c r="D28">
        <v>28</v>
      </c>
      <c r="E28">
        <v>0.88859999999999995</v>
      </c>
      <c r="F28" t="s">
        <v>77</v>
      </c>
    </row>
    <row r="29" spans="1:6">
      <c r="A29" s="7" t="s">
        <v>102</v>
      </c>
      <c r="B29" t="s">
        <v>71</v>
      </c>
      <c r="C29" t="s">
        <v>100</v>
      </c>
      <c r="D29">
        <v>29</v>
      </c>
      <c r="E29">
        <v>0.88519999999999999</v>
      </c>
      <c r="F29" t="s">
        <v>77</v>
      </c>
    </row>
    <row r="30" spans="1:6">
      <c r="A30" s="7" t="s">
        <v>103</v>
      </c>
      <c r="B30" t="s">
        <v>71</v>
      </c>
      <c r="C30" t="s">
        <v>100</v>
      </c>
      <c r="D30">
        <v>30</v>
      </c>
      <c r="E30">
        <v>0.8841</v>
      </c>
      <c r="F30" t="s">
        <v>77</v>
      </c>
    </row>
    <row r="31" spans="1:6">
      <c r="A31" s="7" t="s">
        <v>104</v>
      </c>
      <c r="B31" t="s">
        <v>71</v>
      </c>
      <c r="C31" t="s">
        <v>100</v>
      </c>
      <c r="D31">
        <v>31</v>
      </c>
      <c r="E31">
        <v>0.88270000000000004</v>
      </c>
      <c r="F31" t="e" vm="1">
        <v>#VALUE!</v>
      </c>
    </row>
    <row r="32" spans="1:6">
      <c r="A32" s="7" t="s">
        <v>105</v>
      </c>
      <c r="B32" t="s">
        <v>71</v>
      </c>
      <c r="C32" t="s">
        <v>100</v>
      </c>
      <c r="D32">
        <v>32</v>
      </c>
      <c r="E32">
        <v>0.88180000000000003</v>
      </c>
      <c r="F32" t="e" vm="1">
        <v>#VALUE!</v>
      </c>
    </row>
    <row r="33" spans="1:6">
      <c r="A33" s="7" t="s">
        <v>106</v>
      </c>
      <c r="B33" t="s">
        <v>71</v>
      </c>
      <c r="C33" t="s">
        <v>100</v>
      </c>
      <c r="D33">
        <v>33</v>
      </c>
      <c r="E33">
        <v>0.87590000000000001</v>
      </c>
      <c r="F33" t="e" vm="1">
        <v>#VALUE!</v>
      </c>
    </row>
    <row r="34" spans="1:6">
      <c r="A34" s="7" t="s">
        <v>107</v>
      </c>
      <c r="B34" t="s">
        <v>71</v>
      </c>
      <c r="C34" t="s">
        <v>100</v>
      </c>
      <c r="D34">
        <v>34</v>
      </c>
      <c r="E34">
        <v>0.87439999999999996</v>
      </c>
      <c r="F34" t="s">
        <v>77</v>
      </c>
    </row>
    <row r="35" spans="1:6">
      <c r="A35" s="7" t="s">
        <v>108</v>
      </c>
      <c r="B35" t="s">
        <v>71</v>
      </c>
      <c r="C35" t="s">
        <v>100</v>
      </c>
      <c r="D35">
        <v>35</v>
      </c>
      <c r="E35">
        <v>0.87180000000000002</v>
      </c>
      <c r="F35" t="s">
        <v>77</v>
      </c>
    </row>
    <row r="36" spans="1:6">
      <c r="A36" s="7" t="s">
        <v>109</v>
      </c>
      <c r="B36" t="s">
        <v>71</v>
      </c>
      <c r="C36" t="s">
        <v>100</v>
      </c>
      <c r="D36">
        <v>36</v>
      </c>
      <c r="E36">
        <v>0.86739999999999995</v>
      </c>
      <c r="F36" t="e" vm="1">
        <v>#VALUE!</v>
      </c>
    </row>
    <row r="37" spans="1:6">
      <c r="A37" s="7" t="s">
        <v>110</v>
      </c>
      <c r="B37" t="s">
        <v>71</v>
      </c>
      <c r="C37" t="s">
        <v>100</v>
      </c>
      <c r="D37">
        <v>37</v>
      </c>
      <c r="E37">
        <v>0.86480000000000001</v>
      </c>
      <c r="F37" t="e" vm="1">
        <v>#VALUE!</v>
      </c>
    </row>
    <row r="38" spans="1:6">
      <c r="A38" s="7" t="s">
        <v>111</v>
      </c>
      <c r="B38" t="s">
        <v>71</v>
      </c>
      <c r="C38" t="s">
        <v>100</v>
      </c>
      <c r="D38">
        <v>38</v>
      </c>
      <c r="E38">
        <v>0.8619</v>
      </c>
      <c r="F38" t="e" vm="1">
        <v>#VALUE!</v>
      </c>
    </row>
    <row r="39" spans="1:6">
      <c r="A39" s="7" t="s">
        <v>112</v>
      </c>
      <c r="B39" t="s">
        <v>71</v>
      </c>
      <c r="C39" t="s">
        <v>100</v>
      </c>
      <c r="D39">
        <v>39</v>
      </c>
      <c r="E39">
        <v>0.86180000000000001</v>
      </c>
      <c r="F39" t="e" vm="1">
        <v>#VALUE!</v>
      </c>
    </row>
    <row r="40" spans="1:6">
      <c r="A40" s="7" t="s">
        <v>113</v>
      </c>
      <c r="B40" t="s">
        <v>71</v>
      </c>
      <c r="C40" t="s">
        <v>100</v>
      </c>
      <c r="D40">
        <v>40</v>
      </c>
      <c r="E40">
        <v>0.86160000000000003</v>
      </c>
      <c r="F40" t="s">
        <v>77</v>
      </c>
    </row>
    <row r="41" spans="1:6">
      <c r="A41" s="7" t="s">
        <v>114</v>
      </c>
      <c r="B41" t="s">
        <v>71</v>
      </c>
      <c r="C41" t="s">
        <v>100</v>
      </c>
      <c r="D41">
        <v>41</v>
      </c>
      <c r="E41">
        <v>0.85760000000000003</v>
      </c>
      <c r="F41" t="e" vm="1">
        <v>#VALUE!</v>
      </c>
    </row>
    <row r="42" spans="1:6">
      <c r="A42" s="7" t="s">
        <v>115</v>
      </c>
      <c r="B42" t="s">
        <v>71</v>
      </c>
      <c r="C42" t="s">
        <v>100</v>
      </c>
      <c r="D42">
        <v>42</v>
      </c>
      <c r="E42">
        <v>0.85729999999999995</v>
      </c>
      <c r="F42" t="s">
        <v>77</v>
      </c>
    </row>
    <row r="43" spans="1:6">
      <c r="A43" s="7" t="s">
        <v>116</v>
      </c>
      <c r="B43" t="s">
        <v>71</v>
      </c>
      <c r="C43" t="s">
        <v>117</v>
      </c>
      <c r="D43">
        <v>43</v>
      </c>
      <c r="E43">
        <v>0.85329999999999995</v>
      </c>
      <c r="F43" t="e" vm="1">
        <v>#VALUE!</v>
      </c>
    </row>
    <row r="44" spans="1:6">
      <c r="A44" s="7" t="s">
        <v>118</v>
      </c>
      <c r="B44" t="s">
        <v>71</v>
      </c>
      <c r="C44" t="s">
        <v>117</v>
      </c>
      <c r="D44">
        <v>44</v>
      </c>
      <c r="E44">
        <v>0.8528</v>
      </c>
      <c r="F44" t="e" vm="1">
        <v>#VALUE!</v>
      </c>
    </row>
    <row r="45" spans="1:6">
      <c r="A45" s="7" t="s">
        <v>119</v>
      </c>
      <c r="B45" t="s">
        <v>71</v>
      </c>
      <c r="C45" t="s">
        <v>117</v>
      </c>
      <c r="D45">
        <v>45</v>
      </c>
      <c r="E45">
        <v>0.84660000000000002</v>
      </c>
      <c r="F45" t="e" vm="1">
        <v>#VALUE!</v>
      </c>
    </row>
    <row r="46" spans="1:6">
      <c r="A46" s="7" t="s">
        <v>120</v>
      </c>
      <c r="B46" t="s">
        <v>71</v>
      </c>
      <c r="C46" t="s">
        <v>117</v>
      </c>
      <c r="D46">
        <v>46</v>
      </c>
      <c r="E46">
        <v>0.84570000000000001</v>
      </c>
      <c r="F46" t="e" vm="1">
        <v>#VALUE!</v>
      </c>
    </row>
    <row r="47" spans="1:6">
      <c r="A47" s="7" t="s">
        <v>121</v>
      </c>
      <c r="B47" t="s">
        <v>71</v>
      </c>
      <c r="C47" t="s">
        <v>117</v>
      </c>
      <c r="D47">
        <v>47</v>
      </c>
      <c r="E47">
        <v>0.84519999999999995</v>
      </c>
      <c r="F47" t="e" vm="1">
        <v>#VALUE!</v>
      </c>
    </row>
    <row r="48" spans="1:6">
      <c r="A48" s="7" t="s">
        <v>122</v>
      </c>
      <c r="B48" t="s">
        <v>71</v>
      </c>
      <c r="C48" t="s">
        <v>117</v>
      </c>
      <c r="D48">
        <v>48</v>
      </c>
      <c r="E48">
        <v>0.84219999999999995</v>
      </c>
      <c r="F48" t="e" vm="1">
        <v>#VALUE!</v>
      </c>
    </row>
    <row r="49" spans="1:6">
      <c r="A49" s="7" t="s">
        <v>123</v>
      </c>
      <c r="B49" t="s">
        <v>71</v>
      </c>
      <c r="C49" t="s">
        <v>117</v>
      </c>
      <c r="D49">
        <v>49</v>
      </c>
      <c r="E49">
        <v>0.84150000000000003</v>
      </c>
      <c r="F49" t="e" vm="1">
        <v>#VALUE!</v>
      </c>
    </row>
    <row r="50" spans="1:6">
      <c r="A50" s="7" t="s">
        <v>124</v>
      </c>
      <c r="B50" t="s">
        <v>71</v>
      </c>
      <c r="C50" t="s">
        <v>117</v>
      </c>
      <c r="D50">
        <v>50</v>
      </c>
      <c r="E50">
        <v>0.84030000000000005</v>
      </c>
      <c r="F50" t="e" vm="1">
        <v>#VALUE!</v>
      </c>
    </row>
    <row r="51" spans="1:6">
      <c r="A51" s="7" t="s">
        <v>125</v>
      </c>
      <c r="B51" t="s">
        <v>71</v>
      </c>
      <c r="C51" t="s">
        <v>117</v>
      </c>
      <c r="D51">
        <v>51</v>
      </c>
      <c r="E51">
        <v>0.83560000000000001</v>
      </c>
      <c r="F51" t="e" vm="1">
        <v>#VALUE!</v>
      </c>
    </row>
    <row r="52" spans="1:6">
      <c r="A52" s="7" t="s">
        <v>126</v>
      </c>
      <c r="B52" t="s">
        <v>71</v>
      </c>
      <c r="C52" t="s">
        <v>117</v>
      </c>
      <c r="D52">
        <v>52</v>
      </c>
      <c r="E52">
        <v>0.83509999999999995</v>
      </c>
      <c r="F52" t="e" vm="1">
        <v>#VALUE!</v>
      </c>
    </row>
    <row r="53" spans="1:6">
      <c r="A53" s="7" t="s">
        <v>127</v>
      </c>
      <c r="B53" t="s">
        <v>71</v>
      </c>
      <c r="C53" t="s">
        <v>117</v>
      </c>
      <c r="D53">
        <v>53</v>
      </c>
      <c r="E53">
        <v>0.82440000000000002</v>
      </c>
      <c r="F53" t="e" vm="1">
        <v>#VALUE!</v>
      </c>
    </row>
    <row r="54" spans="1:6">
      <c r="A54" s="7" t="s">
        <v>128</v>
      </c>
      <c r="B54" t="s">
        <v>71</v>
      </c>
      <c r="C54" t="s">
        <v>117</v>
      </c>
      <c r="D54">
        <v>54</v>
      </c>
      <c r="E54">
        <v>0.82389999999999997</v>
      </c>
      <c r="F54" t="s">
        <v>77</v>
      </c>
    </row>
    <row r="55" spans="1:6">
      <c r="A55" s="7" t="s">
        <v>129</v>
      </c>
      <c r="B55" t="s">
        <v>71</v>
      </c>
      <c r="C55" t="s">
        <v>117</v>
      </c>
      <c r="D55">
        <v>55</v>
      </c>
      <c r="E55">
        <v>0.8145</v>
      </c>
      <c r="F55" t="s">
        <v>77</v>
      </c>
    </row>
    <row r="56" spans="1:6">
      <c r="A56" s="7" t="s">
        <v>130</v>
      </c>
      <c r="B56" t="s">
        <v>71</v>
      </c>
      <c r="C56" t="s">
        <v>117</v>
      </c>
      <c r="D56">
        <v>56</v>
      </c>
      <c r="E56">
        <v>0.81210000000000004</v>
      </c>
      <c r="F56" t="e" vm="1">
        <v>#VALUE!</v>
      </c>
    </row>
    <row r="57" spans="1:6">
      <c r="A57" s="7" t="s">
        <v>131</v>
      </c>
      <c r="B57" t="s">
        <v>71</v>
      </c>
      <c r="C57" t="s">
        <v>117</v>
      </c>
      <c r="D57">
        <v>57</v>
      </c>
      <c r="E57">
        <v>0.81110000000000004</v>
      </c>
      <c r="F57" t="s">
        <v>77</v>
      </c>
    </row>
    <row r="58" spans="1:6">
      <c r="A58" s="7" t="s">
        <v>132</v>
      </c>
      <c r="B58" t="s">
        <v>71</v>
      </c>
      <c r="C58" t="s">
        <v>133</v>
      </c>
      <c r="D58">
        <v>58</v>
      </c>
      <c r="E58">
        <v>0.80700000000000005</v>
      </c>
      <c r="F58" t="e" vm="1">
        <v>#VALUE!</v>
      </c>
    </row>
    <row r="59" spans="1:6">
      <c r="A59" s="7" t="s">
        <v>134</v>
      </c>
      <c r="B59" t="s">
        <v>71</v>
      </c>
      <c r="C59" t="s">
        <v>133</v>
      </c>
      <c r="D59">
        <v>59</v>
      </c>
      <c r="E59">
        <v>0.80430000000000001</v>
      </c>
      <c r="F59" t="e" vm="1">
        <v>#VALUE!</v>
      </c>
    </row>
    <row r="60" spans="1:6">
      <c r="A60" s="7" t="s">
        <v>135</v>
      </c>
      <c r="B60" t="s">
        <v>71</v>
      </c>
      <c r="C60" t="s">
        <v>133</v>
      </c>
      <c r="D60">
        <v>60</v>
      </c>
      <c r="E60">
        <v>0.80210000000000004</v>
      </c>
      <c r="F60" t="s">
        <v>77</v>
      </c>
    </row>
    <row r="61" spans="1:6">
      <c r="A61" s="7" t="s">
        <v>136</v>
      </c>
      <c r="B61" t="s">
        <v>71</v>
      </c>
      <c r="C61" t="s">
        <v>133</v>
      </c>
      <c r="D61">
        <v>61</v>
      </c>
      <c r="E61">
        <v>0.80089999999999995</v>
      </c>
      <c r="F61" t="e" vm="1">
        <v>#VALUE!</v>
      </c>
    </row>
    <row r="62" spans="1:6">
      <c r="A62" s="7" t="s">
        <v>137</v>
      </c>
      <c r="B62" t="s">
        <v>71</v>
      </c>
      <c r="C62" t="s">
        <v>133</v>
      </c>
      <c r="D62">
        <v>62</v>
      </c>
      <c r="E62">
        <v>0.8</v>
      </c>
      <c r="F62" t="s">
        <v>77</v>
      </c>
    </row>
    <row r="63" spans="1:6">
      <c r="A63" s="7" t="s">
        <v>138</v>
      </c>
      <c r="B63" t="s">
        <v>71</v>
      </c>
      <c r="C63" t="s">
        <v>133</v>
      </c>
      <c r="D63">
        <v>63</v>
      </c>
      <c r="E63">
        <v>0.79990000000000006</v>
      </c>
      <c r="F63" t="e" vm="1">
        <v>#VALUE!</v>
      </c>
    </row>
    <row r="64" spans="1:6">
      <c r="A64" s="7" t="s">
        <v>139</v>
      </c>
      <c r="B64" t="s">
        <v>71</v>
      </c>
      <c r="C64" t="s">
        <v>133</v>
      </c>
      <c r="D64">
        <v>64</v>
      </c>
      <c r="E64">
        <v>0.79910000000000003</v>
      </c>
      <c r="F64" t="s">
        <v>77</v>
      </c>
    </row>
    <row r="65" spans="1:6">
      <c r="A65" s="7" t="s">
        <v>140</v>
      </c>
      <c r="B65" t="s">
        <v>71</v>
      </c>
      <c r="C65" t="s">
        <v>133</v>
      </c>
      <c r="D65">
        <v>65</v>
      </c>
      <c r="E65">
        <v>0.78500000000000003</v>
      </c>
      <c r="F65" t="s">
        <v>77</v>
      </c>
    </row>
    <row r="66" spans="1:6">
      <c r="A66" s="7" t="s">
        <v>141</v>
      </c>
      <c r="B66" t="s">
        <v>71</v>
      </c>
      <c r="C66" t="s">
        <v>133</v>
      </c>
      <c r="D66">
        <v>66</v>
      </c>
      <c r="E66">
        <v>0.78120000000000001</v>
      </c>
      <c r="F66" t="e" vm="1">
        <v>#VALUE!</v>
      </c>
    </row>
    <row r="67" spans="1:6">
      <c r="A67" s="7" t="s">
        <v>142</v>
      </c>
      <c r="B67" t="s">
        <v>71</v>
      </c>
      <c r="C67" t="s">
        <v>133</v>
      </c>
      <c r="D67">
        <v>67</v>
      </c>
      <c r="E67">
        <v>0.78</v>
      </c>
      <c r="F67" t="e" vm="1">
        <v>#VALUE!</v>
      </c>
    </row>
    <row r="68" spans="1:6">
      <c r="A68" s="7" t="s">
        <v>143</v>
      </c>
      <c r="B68" t="s">
        <v>71</v>
      </c>
      <c r="C68" t="s">
        <v>133</v>
      </c>
      <c r="D68">
        <v>68</v>
      </c>
      <c r="E68">
        <v>0.77929999999999999</v>
      </c>
      <c r="F68" t="s">
        <v>77</v>
      </c>
    </row>
    <row r="69" spans="1:6">
      <c r="A69" s="7" t="s">
        <v>144</v>
      </c>
      <c r="B69" t="s">
        <v>71</v>
      </c>
      <c r="C69" t="s">
        <v>133</v>
      </c>
      <c r="D69">
        <v>69</v>
      </c>
      <c r="E69">
        <v>0.7792</v>
      </c>
      <c r="F69" t="s">
        <v>77</v>
      </c>
    </row>
    <row r="70" spans="1:6">
      <c r="A70" s="7" t="s">
        <v>145</v>
      </c>
      <c r="B70" t="s">
        <v>71</v>
      </c>
      <c r="C70" t="s">
        <v>133</v>
      </c>
      <c r="D70">
        <v>70</v>
      </c>
      <c r="E70">
        <v>0.77200000000000002</v>
      </c>
      <c r="F70" t="e" vm="1">
        <v>#VALUE!</v>
      </c>
    </row>
    <row r="71" spans="1:6">
      <c r="A71" s="7" t="s">
        <v>146</v>
      </c>
      <c r="B71" t="s">
        <v>71</v>
      </c>
      <c r="C71" t="s">
        <v>133</v>
      </c>
      <c r="D71">
        <v>71</v>
      </c>
      <c r="E71">
        <v>0.77090000000000003</v>
      </c>
      <c r="F71" t="e" vm="1">
        <v>#VALUE!</v>
      </c>
    </row>
    <row r="72" spans="1:6">
      <c r="A72" s="7" t="s">
        <v>147</v>
      </c>
      <c r="B72" t="s">
        <v>71</v>
      </c>
      <c r="C72" t="s">
        <v>133</v>
      </c>
      <c r="D72">
        <v>72</v>
      </c>
      <c r="E72">
        <v>0.76359999999999995</v>
      </c>
      <c r="F72" t="s">
        <v>77</v>
      </c>
    </row>
    <row r="73" spans="1:6">
      <c r="A73" s="7" t="s">
        <v>148</v>
      </c>
      <c r="B73" t="s">
        <v>71</v>
      </c>
      <c r="C73" t="s">
        <v>133</v>
      </c>
      <c r="D73">
        <v>73</v>
      </c>
      <c r="E73">
        <v>0.7621</v>
      </c>
      <c r="F73" t="e" vm="1">
        <v>#VALUE!</v>
      </c>
    </row>
    <row r="74" spans="1:6">
      <c r="A74" s="7" t="s">
        <v>149</v>
      </c>
      <c r="B74" t="s">
        <v>71</v>
      </c>
      <c r="C74" t="s">
        <v>133</v>
      </c>
      <c r="D74">
        <v>74</v>
      </c>
      <c r="E74">
        <v>0.76070000000000004</v>
      </c>
      <c r="F74" t="e" vm="1">
        <v>#VALUE!</v>
      </c>
    </row>
    <row r="75" spans="1:6">
      <c r="A75" s="7" t="s">
        <v>150</v>
      </c>
      <c r="B75" t="s">
        <v>71</v>
      </c>
      <c r="C75" t="s">
        <v>133</v>
      </c>
      <c r="D75">
        <v>75</v>
      </c>
      <c r="E75">
        <v>0.75539999999999996</v>
      </c>
      <c r="F75" t="e" vm="1">
        <v>#VALUE!</v>
      </c>
    </row>
    <row r="76" spans="1:6">
      <c r="A76" s="7" t="s">
        <v>151</v>
      </c>
      <c r="B76" t="s">
        <v>71</v>
      </c>
      <c r="C76" t="s">
        <v>133</v>
      </c>
      <c r="D76">
        <v>76</v>
      </c>
      <c r="E76">
        <v>0.75060000000000004</v>
      </c>
      <c r="F76" t="e" vm="1">
        <v>#VALUE!</v>
      </c>
    </row>
    <row r="77" spans="1:6">
      <c r="A77" s="7" t="s">
        <v>152</v>
      </c>
      <c r="B77" t="s">
        <v>153</v>
      </c>
      <c r="C77" t="s">
        <v>154</v>
      </c>
      <c r="D77">
        <v>77</v>
      </c>
      <c r="E77">
        <v>0.74450000000000005</v>
      </c>
      <c r="F77" t="s">
        <v>77</v>
      </c>
    </row>
    <row r="78" spans="1:6">
      <c r="A78" s="7" t="s">
        <v>155</v>
      </c>
      <c r="B78" t="s">
        <v>153</v>
      </c>
      <c r="C78" t="s">
        <v>154</v>
      </c>
      <c r="D78">
        <v>78</v>
      </c>
      <c r="E78">
        <v>0.73160000000000003</v>
      </c>
      <c r="F78" t="e" vm="1">
        <v>#VALUE!</v>
      </c>
    </row>
    <row r="79" spans="1:6">
      <c r="A79" s="7" t="s">
        <v>156</v>
      </c>
      <c r="B79" t="s">
        <v>153</v>
      </c>
      <c r="C79" t="s">
        <v>154</v>
      </c>
      <c r="D79">
        <v>79</v>
      </c>
      <c r="E79">
        <v>0.7298</v>
      </c>
      <c r="F79" t="s">
        <v>77</v>
      </c>
    </row>
    <row r="80" spans="1:6">
      <c r="A80" s="7" t="s">
        <v>157</v>
      </c>
      <c r="B80" t="s">
        <v>153</v>
      </c>
      <c r="C80" t="s">
        <v>154</v>
      </c>
      <c r="D80">
        <v>80</v>
      </c>
      <c r="E80">
        <v>0.72509999999999997</v>
      </c>
      <c r="F80" t="e" vm="1">
        <v>#VALUE!</v>
      </c>
    </row>
    <row r="81" spans="1:6">
      <c r="A81" s="7" t="s">
        <v>158</v>
      </c>
      <c r="B81" t="s">
        <v>153</v>
      </c>
      <c r="C81" t="s">
        <v>154</v>
      </c>
      <c r="D81">
        <v>81</v>
      </c>
      <c r="E81">
        <v>0.72109999999999996</v>
      </c>
      <c r="F81" t="e" vm="1">
        <v>#VALUE!</v>
      </c>
    </row>
    <row r="82" spans="1:6">
      <c r="A82" s="7" t="s">
        <v>159</v>
      </c>
      <c r="B82" t="s">
        <v>153</v>
      </c>
      <c r="C82" t="s">
        <v>154</v>
      </c>
      <c r="D82">
        <v>82</v>
      </c>
      <c r="E82">
        <v>0.71750000000000003</v>
      </c>
      <c r="F82" t="s">
        <v>77</v>
      </c>
    </row>
    <row r="83" spans="1:6">
      <c r="A83" s="7" t="s">
        <v>160</v>
      </c>
      <c r="B83" t="s">
        <v>153</v>
      </c>
      <c r="C83" t="s">
        <v>161</v>
      </c>
      <c r="D83">
        <v>83</v>
      </c>
      <c r="E83">
        <v>0.71430000000000005</v>
      </c>
      <c r="F83" t="e" vm="1">
        <v>#VALUE!</v>
      </c>
    </row>
    <row r="84" spans="1:6">
      <c r="A84" s="7" t="s">
        <v>162</v>
      </c>
      <c r="B84" t="s">
        <v>153</v>
      </c>
      <c r="C84" t="s">
        <v>161</v>
      </c>
      <c r="D84">
        <v>84</v>
      </c>
      <c r="E84">
        <v>0.70699999999999996</v>
      </c>
      <c r="F84" t="s">
        <v>77</v>
      </c>
    </row>
    <row r="85" spans="1:6">
      <c r="A85" s="7" t="s">
        <v>163</v>
      </c>
      <c r="B85" t="s">
        <v>153</v>
      </c>
      <c r="C85" t="s">
        <v>161</v>
      </c>
      <c r="D85">
        <v>85</v>
      </c>
      <c r="E85">
        <v>0.70130000000000003</v>
      </c>
      <c r="F85" t="e" vm="1">
        <v>#VALUE!</v>
      </c>
    </row>
    <row r="86" spans="1:6">
      <c r="A86" s="7" t="s">
        <v>164</v>
      </c>
      <c r="B86" t="s">
        <v>153</v>
      </c>
      <c r="C86" t="s">
        <v>161</v>
      </c>
      <c r="D86">
        <v>86</v>
      </c>
      <c r="E86">
        <v>0.69730000000000003</v>
      </c>
      <c r="F86" t="e" vm="1">
        <v>#VALUE!</v>
      </c>
    </row>
    <row r="87" spans="1:6">
      <c r="A87" s="7" t="s">
        <v>165</v>
      </c>
      <c r="B87" t="s">
        <v>153</v>
      </c>
      <c r="C87" t="s">
        <v>161</v>
      </c>
      <c r="D87">
        <v>87</v>
      </c>
      <c r="E87">
        <v>0.69350000000000001</v>
      </c>
      <c r="F87" t="s">
        <v>77</v>
      </c>
    </row>
    <row r="88" spans="1:6">
      <c r="A88" s="7" t="s">
        <v>166</v>
      </c>
      <c r="B88" t="s">
        <v>153</v>
      </c>
      <c r="C88" t="s">
        <v>161</v>
      </c>
      <c r="D88">
        <v>88</v>
      </c>
      <c r="E88">
        <v>0.68930000000000002</v>
      </c>
      <c r="F88" t="s">
        <v>77</v>
      </c>
    </row>
    <row r="89" spans="1:6">
      <c r="A89" s="7" t="s">
        <v>167</v>
      </c>
      <c r="B89" t="s">
        <v>153</v>
      </c>
      <c r="C89" t="s">
        <v>161</v>
      </c>
      <c r="D89">
        <v>89</v>
      </c>
      <c r="E89">
        <v>0.68489999999999995</v>
      </c>
      <c r="F89" t="e" vm="1">
        <v>#VALUE!</v>
      </c>
    </row>
    <row r="90" spans="1:6">
      <c r="A90" s="7" t="s">
        <v>168</v>
      </c>
      <c r="B90" t="s">
        <v>153</v>
      </c>
      <c r="C90" t="s">
        <v>161</v>
      </c>
      <c r="D90">
        <v>90</v>
      </c>
      <c r="E90">
        <v>0.68410000000000004</v>
      </c>
      <c r="F90" t="e" vm="1">
        <v>#VALUE!</v>
      </c>
    </row>
    <row r="91" spans="1:6">
      <c r="A91" s="7" t="s">
        <v>169</v>
      </c>
      <c r="B91" t="s">
        <v>153</v>
      </c>
      <c r="C91" t="s">
        <v>161</v>
      </c>
      <c r="D91">
        <v>91</v>
      </c>
      <c r="E91">
        <v>0.68149999999999999</v>
      </c>
      <c r="F91" t="s">
        <v>77</v>
      </c>
    </row>
    <row r="92" spans="1:6">
      <c r="A92" s="7" t="s">
        <v>170</v>
      </c>
      <c r="B92" t="s">
        <v>153</v>
      </c>
      <c r="C92" t="s">
        <v>161</v>
      </c>
      <c r="D92">
        <v>92</v>
      </c>
      <c r="E92">
        <v>0.67730000000000001</v>
      </c>
      <c r="F92" t="e" vm="1">
        <v>#VALUE!</v>
      </c>
    </row>
    <row r="93" spans="1:6">
      <c r="A93" s="7" t="s">
        <v>171</v>
      </c>
      <c r="B93" t="s">
        <v>153</v>
      </c>
      <c r="C93" t="s">
        <v>161</v>
      </c>
      <c r="D93">
        <v>93</v>
      </c>
      <c r="E93">
        <v>0.6754</v>
      </c>
      <c r="F93" t="e" vm="1">
        <v>#VALUE!</v>
      </c>
    </row>
    <row r="94" spans="1:6">
      <c r="A94" s="7" t="s">
        <v>172</v>
      </c>
      <c r="B94" t="s">
        <v>153</v>
      </c>
      <c r="C94" t="s">
        <v>161</v>
      </c>
      <c r="D94">
        <v>94</v>
      </c>
      <c r="E94">
        <v>0.67449999999999999</v>
      </c>
      <c r="F94" t="s">
        <v>77</v>
      </c>
    </row>
    <row r="95" spans="1:6">
      <c r="A95" s="7" t="s">
        <v>173</v>
      </c>
      <c r="B95" t="s">
        <v>153</v>
      </c>
      <c r="C95" t="s">
        <v>161</v>
      </c>
      <c r="D95">
        <v>95</v>
      </c>
      <c r="E95">
        <v>0.66990000000000005</v>
      </c>
      <c r="F95" t="e" vm="1">
        <v>#VALUE!</v>
      </c>
    </row>
    <row r="96" spans="1:6">
      <c r="A96" s="7" t="s">
        <v>174</v>
      </c>
      <c r="B96" t="s">
        <v>153</v>
      </c>
      <c r="C96" t="s">
        <v>161</v>
      </c>
      <c r="D96">
        <v>96</v>
      </c>
      <c r="E96">
        <v>0.66779999999999995</v>
      </c>
      <c r="F96" t="s">
        <v>77</v>
      </c>
    </row>
    <row r="97" spans="1:6">
      <c r="A97" s="7" t="s">
        <v>175</v>
      </c>
      <c r="B97" t="s">
        <v>153</v>
      </c>
      <c r="C97" t="s">
        <v>161</v>
      </c>
      <c r="D97">
        <v>97</v>
      </c>
      <c r="E97">
        <v>0.66779999999999995</v>
      </c>
      <c r="F97" t="e" vm="1">
        <v>#VALUE!</v>
      </c>
    </row>
    <row r="98" spans="1:6">
      <c r="A98" s="7" t="s">
        <v>176</v>
      </c>
      <c r="B98" t="s">
        <v>153</v>
      </c>
      <c r="C98" t="s">
        <v>161</v>
      </c>
      <c r="D98">
        <v>98</v>
      </c>
      <c r="E98">
        <v>0.66669999999999996</v>
      </c>
      <c r="F98" t="e" vm="1">
        <v>#VALUE!</v>
      </c>
    </row>
    <row r="99" spans="1:6">
      <c r="A99" s="7" t="s">
        <v>177</v>
      </c>
      <c r="B99" t="s">
        <v>153</v>
      </c>
      <c r="C99" t="s">
        <v>161</v>
      </c>
      <c r="D99">
        <v>99</v>
      </c>
      <c r="E99">
        <v>0.66510000000000002</v>
      </c>
      <c r="F99" t="e" vm="1">
        <v>#VALUE!</v>
      </c>
    </row>
    <row r="100" spans="1:6">
      <c r="A100" s="7" t="s">
        <v>178</v>
      </c>
      <c r="B100" t="s">
        <v>153</v>
      </c>
      <c r="C100" t="s">
        <v>161</v>
      </c>
      <c r="D100">
        <v>100</v>
      </c>
      <c r="E100">
        <v>0.65700000000000003</v>
      </c>
      <c r="F100" t="s">
        <v>77</v>
      </c>
    </row>
    <row r="101" spans="1:6">
      <c r="A101" s="7" t="s">
        <v>179</v>
      </c>
      <c r="B101" t="s">
        <v>153</v>
      </c>
      <c r="C101" t="s">
        <v>161</v>
      </c>
      <c r="D101">
        <v>101</v>
      </c>
      <c r="E101">
        <v>0.65639999999999998</v>
      </c>
      <c r="F101" t="e" vm="1">
        <v>#VALUE!</v>
      </c>
    </row>
    <row r="102" spans="1:6">
      <c r="A102" s="7" t="s">
        <v>180</v>
      </c>
      <c r="B102" t="s">
        <v>153</v>
      </c>
      <c r="C102" t="s">
        <v>161</v>
      </c>
      <c r="D102">
        <v>102</v>
      </c>
      <c r="E102">
        <v>0.65510000000000002</v>
      </c>
      <c r="F102" t="s">
        <v>77</v>
      </c>
    </row>
    <row r="103" spans="1:6">
      <c r="A103" s="7" t="s">
        <v>181</v>
      </c>
      <c r="B103" t="s">
        <v>153</v>
      </c>
      <c r="C103" t="s">
        <v>161</v>
      </c>
      <c r="D103">
        <v>103</v>
      </c>
      <c r="E103">
        <v>0.65110000000000001</v>
      </c>
      <c r="F103" t="e" vm="1">
        <v>#VALUE!</v>
      </c>
    </row>
    <row r="104" spans="1:6">
      <c r="A104" s="7" t="s">
        <v>182</v>
      </c>
      <c r="B104" t="s">
        <v>153</v>
      </c>
      <c r="C104" t="s">
        <v>161</v>
      </c>
      <c r="D104">
        <v>104</v>
      </c>
      <c r="E104">
        <v>0.64580000000000004</v>
      </c>
      <c r="F104" t="s">
        <v>77</v>
      </c>
    </row>
    <row r="105" spans="1:6">
      <c r="A105" s="7" t="s">
        <v>183</v>
      </c>
      <c r="B105" t="s">
        <v>153</v>
      </c>
      <c r="C105" t="s">
        <v>161</v>
      </c>
      <c r="D105">
        <v>105</v>
      </c>
      <c r="E105">
        <v>0.64280000000000004</v>
      </c>
      <c r="F105" t="e" vm="1">
        <v>#VALUE!</v>
      </c>
    </row>
    <row r="106" spans="1:6">
      <c r="A106" s="7" t="s">
        <v>184</v>
      </c>
      <c r="B106" t="s">
        <v>153</v>
      </c>
      <c r="C106" t="s">
        <v>161</v>
      </c>
      <c r="D106">
        <v>106</v>
      </c>
      <c r="E106">
        <v>0.63660000000000005</v>
      </c>
      <c r="F106" t="s">
        <v>77</v>
      </c>
    </row>
    <row r="107" spans="1:6">
      <c r="A107" s="7" t="s">
        <v>185</v>
      </c>
      <c r="B107" t="s">
        <v>153</v>
      </c>
      <c r="C107" t="s">
        <v>161</v>
      </c>
      <c r="D107">
        <v>107</v>
      </c>
      <c r="E107">
        <v>0.63290000000000002</v>
      </c>
      <c r="F107" t="e" vm="1">
        <v>#VALUE!</v>
      </c>
    </row>
    <row r="108" spans="1:6">
      <c r="A108" s="7" t="s">
        <v>186</v>
      </c>
      <c r="B108" t="s">
        <v>153</v>
      </c>
      <c r="C108" t="s">
        <v>161</v>
      </c>
      <c r="D108">
        <v>108</v>
      </c>
      <c r="E108">
        <v>0.63170000000000004</v>
      </c>
      <c r="F108" t="s">
        <v>77</v>
      </c>
    </row>
    <row r="109" spans="1:6">
      <c r="A109" s="7" t="s">
        <v>187</v>
      </c>
      <c r="B109" t="s">
        <v>153</v>
      </c>
      <c r="C109" t="s">
        <v>161</v>
      </c>
      <c r="D109">
        <v>109</v>
      </c>
      <c r="E109">
        <v>0.63139999999999996</v>
      </c>
      <c r="F109" t="s">
        <v>77</v>
      </c>
    </row>
    <row r="110" spans="1:6">
      <c r="A110" s="7" t="s">
        <v>188</v>
      </c>
      <c r="B110" t="s">
        <v>153</v>
      </c>
      <c r="C110" t="s">
        <v>161</v>
      </c>
      <c r="D110">
        <v>110</v>
      </c>
      <c r="E110">
        <v>0.63049999999999995</v>
      </c>
      <c r="F110" t="s">
        <v>77</v>
      </c>
    </row>
    <row r="111" spans="1:6">
      <c r="A111" s="7" t="s">
        <v>189</v>
      </c>
      <c r="B111" t="s">
        <v>153</v>
      </c>
      <c r="C111" t="s">
        <v>161</v>
      </c>
      <c r="D111">
        <v>111</v>
      </c>
      <c r="E111">
        <v>0.62380000000000002</v>
      </c>
      <c r="F111" t="e" vm="1">
        <v>#VALUE!</v>
      </c>
    </row>
    <row r="112" spans="1:6">
      <c r="A112" s="7" t="s">
        <v>190</v>
      </c>
      <c r="B112" t="s">
        <v>153</v>
      </c>
      <c r="C112" t="s">
        <v>191</v>
      </c>
      <c r="D112">
        <v>112</v>
      </c>
      <c r="E112">
        <v>0.61180000000000001</v>
      </c>
      <c r="F112" t="s">
        <v>77</v>
      </c>
    </row>
    <row r="113" spans="1:6">
      <c r="A113" s="7" t="s">
        <v>192</v>
      </c>
      <c r="B113" t="s">
        <v>153</v>
      </c>
      <c r="C113" t="s">
        <v>191</v>
      </c>
      <c r="D113">
        <v>113</v>
      </c>
      <c r="E113">
        <v>0.60809999999999997</v>
      </c>
      <c r="F113" t="e" vm="1">
        <v>#VALUE!</v>
      </c>
    </row>
    <row r="114" spans="1:6">
      <c r="A114" s="7" t="s">
        <v>193</v>
      </c>
      <c r="B114" t="s">
        <v>153</v>
      </c>
      <c r="C114" t="s">
        <v>191</v>
      </c>
      <c r="D114">
        <v>114</v>
      </c>
      <c r="E114">
        <v>0.60070000000000001</v>
      </c>
      <c r="F114" t="s">
        <v>77</v>
      </c>
    </row>
    <row r="115" spans="1:6">
      <c r="A115" s="7" t="s">
        <v>194</v>
      </c>
      <c r="B115" t="s">
        <v>153</v>
      </c>
      <c r="C115" t="s">
        <v>191</v>
      </c>
      <c r="D115">
        <v>115</v>
      </c>
      <c r="E115">
        <v>0.5988</v>
      </c>
      <c r="F115" t="s">
        <v>77</v>
      </c>
    </row>
    <row r="116" spans="1:6">
      <c r="A116" s="7" t="s">
        <v>195</v>
      </c>
      <c r="B116" t="s">
        <v>153</v>
      </c>
      <c r="C116" t="s">
        <v>191</v>
      </c>
      <c r="D116">
        <v>116</v>
      </c>
      <c r="E116">
        <v>0.59560000000000002</v>
      </c>
      <c r="F116" t="s">
        <v>77</v>
      </c>
    </row>
    <row r="117" spans="1:6">
      <c r="A117" s="7" t="s">
        <v>196</v>
      </c>
      <c r="B117" t="s">
        <v>153</v>
      </c>
      <c r="C117" t="s">
        <v>191</v>
      </c>
      <c r="D117">
        <v>117</v>
      </c>
      <c r="E117">
        <v>0.58760000000000001</v>
      </c>
      <c r="F117" t="s">
        <v>77</v>
      </c>
    </row>
    <row r="118" spans="1:6">
      <c r="A118" s="7" t="s">
        <v>197</v>
      </c>
      <c r="B118" t="s">
        <v>153</v>
      </c>
      <c r="C118" t="s">
        <v>191</v>
      </c>
      <c r="D118">
        <v>118</v>
      </c>
      <c r="E118">
        <v>0.57989999999999997</v>
      </c>
      <c r="F118" t="s">
        <v>77</v>
      </c>
    </row>
    <row r="119" spans="1:6">
      <c r="A119" s="7" t="s">
        <v>198</v>
      </c>
      <c r="B119" t="s">
        <v>153</v>
      </c>
      <c r="C119" t="s">
        <v>191</v>
      </c>
      <c r="D119">
        <v>119</v>
      </c>
      <c r="E119">
        <v>0.57809999999999995</v>
      </c>
      <c r="F119" t="s">
        <v>77</v>
      </c>
    </row>
    <row r="120" spans="1:6">
      <c r="A120" s="7" t="s">
        <v>199</v>
      </c>
      <c r="B120" t="s">
        <v>153</v>
      </c>
      <c r="C120" t="s">
        <v>191</v>
      </c>
      <c r="D120">
        <v>120</v>
      </c>
      <c r="E120">
        <v>0.57540000000000002</v>
      </c>
      <c r="F120" t="s">
        <v>77</v>
      </c>
    </row>
    <row r="121" spans="1:6">
      <c r="A121" s="7" t="s">
        <v>200</v>
      </c>
      <c r="B121" t="s">
        <v>153</v>
      </c>
      <c r="C121" t="s">
        <v>191</v>
      </c>
      <c r="D121">
        <v>121</v>
      </c>
      <c r="E121">
        <v>0.57410000000000005</v>
      </c>
      <c r="F121" t="s">
        <v>77</v>
      </c>
    </row>
    <row r="122" spans="1:6">
      <c r="A122" s="7" t="s">
        <v>201</v>
      </c>
      <c r="B122" t="s">
        <v>153</v>
      </c>
      <c r="C122" t="s">
        <v>191</v>
      </c>
      <c r="D122">
        <v>122</v>
      </c>
      <c r="E122">
        <v>0.57379999999999998</v>
      </c>
      <c r="F122" t="s">
        <v>77</v>
      </c>
    </row>
    <row r="123" spans="1:6">
      <c r="A123" s="7" t="s">
        <v>202</v>
      </c>
      <c r="B123" t="s">
        <v>153</v>
      </c>
      <c r="C123" t="s">
        <v>191</v>
      </c>
      <c r="D123">
        <v>123</v>
      </c>
      <c r="E123">
        <v>0.56059999999999999</v>
      </c>
      <c r="F123" t="s">
        <v>77</v>
      </c>
    </row>
    <row r="124" spans="1:6">
      <c r="A124" s="7" t="s">
        <v>203</v>
      </c>
      <c r="B124" t="s">
        <v>153</v>
      </c>
      <c r="C124" t="s">
        <v>191</v>
      </c>
      <c r="D124">
        <v>124</v>
      </c>
      <c r="E124">
        <v>0.55869999999999997</v>
      </c>
      <c r="F124" t="s">
        <v>77</v>
      </c>
    </row>
    <row r="125" spans="1:6">
      <c r="A125" s="7" t="s">
        <v>204</v>
      </c>
      <c r="B125" t="s">
        <v>153</v>
      </c>
      <c r="C125" t="s">
        <v>205</v>
      </c>
      <c r="D125">
        <v>125</v>
      </c>
      <c r="E125">
        <v>0.54659999999999997</v>
      </c>
      <c r="F125" t="s">
        <v>77</v>
      </c>
    </row>
    <row r="126" spans="1:6">
      <c r="A126" s="7" t="s">
        <v>206</v>
      </c>
      <c r="B126" t="s">
        <v>153</v>
      </c>
      <c r="C126" t="s">
        <v>205</v>
      </c>
      <c r="D126">
        <v>126</v>
      </c>
      <c r="E126">
        <v>0.54490000000000005</v>
      </c>
      <c r="F126" t="e" vm="1">
        <v>#VALUE!</v>
      </c>
    </row>
    <row r="127" spans="1:6">
      <c r="A127" s="7" t="s">
        <v>207</v>
      </c>
      <c r="B127" t="s">
        <v>153</v>
      </c>
      <c r="C127" t="s">
        <v>205</v>
      </c>
      <c r="D127">
        <v>127</v>
      </c>
      <c r="E127">
        <v>0.54449999999999998</v>
      </c>
      <c r="F127" t="s">
        <v>77</v>
      </c>
    </row>
    <row r="128" spans="1:6">
      <c r="A128" s="7" t="s">
        <v>208</v>
      </c>
      <c r="B128" t="s">
        <v>153</v>
      </c>
      <c r="C128" t="s">
        <v>205</v>
      </c>
      <c r="D128">
        <v>128</v>
      </c>
      <c r="E128">
        <v>0.54430000000000001</v>
      </c>
      <c r="F128" t="s">
        <v>77</v>
      </c>
    </row>
    <row r="129" spans="1:6">
      <c r="A129" s="7" t="s">
        <v>209</v>
      </c>
      <c r="B129" t="s">
        <v>153</v>
      </c>
      <c r="C129" t="s">
        <v>205</v>
      </c>
      <c r="D129">
        <v>129</v>
      </c>
      <c r="E129">
        <v>0.54269999999999996</v>
      </c>
      <c r="F129" t="s">
        <v>77</v>
      </c>
    </row>
    <row r="130" spans="1:6">
      <c r="A130" s="7" t="s">
        <v>210</v>
      </c>
      <c r="B130" t="s">
        <v>153</v>
      </c>
      <c r="C130" t="s">
        <v>205</v>
      </c>
      <c r="D130">
        <v>130</v>
      </c>
      <c r="E130">
        <v>0.54239999999999999</v>
      </c>
      <c r="F130" t="s">
        <v>77</v>
      </c>
    </row>
    <row r="131" spans="1:6">
      <c r="A131" s="7" t="s">
        <v>211</v>
      </c>
      <c r="B131" t="s">
        <v>153</v>
      </c>
      <c r="C131" t="s">
        <v>205</v>
      </c>
      <c r="D131">
        <v>131</v>
      </c>
      <c r="E131">
        <v>0.53600000000000003</v>
      </c>
      <c r="F131" t="s">
        <v>77</v>
      </c>
    </row>
    <row r="132" spans="1:6">
      <c r="A132" s="7" t="s">
        <v>212</v>
      </c>
      <c r="B132" t="s">
        <v>153</v>
      </c>
      <c r="C132" t="s">
        <v>205</v>
      </c>
      <c r="D132">
        <v>132</v>
      </c>
      <c r="E132">
        <v>0.53180000000000005</v>
      </c>
      <c r="F132" t="s">
        <v>77</v>
      </c>
    </row>
    <row r="133" spans="1:6">
      <c r="A133" s="7" t="s">
        <v>213</v>
      </c>
      <c r="B133" t="s">
        <v>153</v>
      </c>
      <c r="C133" t="s">
        <v>205</v>
      </c>
      <c r="D133">
        <v>133</v>
      </c>
      <c r="E133">
        <v>0.52549999999999997</v>
      </c>
      <c r="F133" t="s">
        <v>77</v>
      </c>
    </row>
    <row r="134" spans="1:6">
      <c r="A134" s="7" t="s">
        <v>214</v>
      </c>
      <c r="B134" t="s">
        <v>153</v>
      </c>
      <c r="C134" t="s">
        <v>205</v>
      </c>
      <c r="D134">
        <v>134</v>
      </c>
      <c r="E134">
        <v>0.51639999999999997</v>
      </c>
      <c r="F134" t="e" vm="1">
        <v>#VALUE!</v>
      </c>
    </row>
    <row r="135" spans="1:6">
      <c r="A135" s="7" t="s">
        <v>215</v>
      </c>
      <c r="B135" t="s">
        <v>153</v>
      </c>
      <c r="C135" t="s">
        <v>205</v>
      </c>
      <c r="D135">
        <v>135</v>
      </c>
      <c r="E135">
        <v>0.51629999999999998</v>
      </c>
      <c r="F135" t="s">
        <v>77</v>
      </c>
    </row>
    <row r="136" spans="1:6">
      <c r="A136" s="7" t="s">
        <v>216</v>
      </c>
      <c r="B136" t="s">
        <v>153</v>
      </c>
      <c r="C136" t="s">
        <v>205</v>
      </c>
      <c r="D136">
        <v>136</v>
      </c>
      <c r="E136">
        <v>0.50960000000000005</v>
      </c>
      <c r="F136" t="e" vm="1">
        <v>#VALUE!</v>
      </c>
    </row>
    <row r="137" spans="1:6">
      <c r="A137" s="7" t="s">
        <v>217</v>
      </c>
      <c r="B137" t="s">
        <v>153</v>
      </c>
      <c r="C137" t="s">
        <v>205</v>
      </c>
      <c r="D137">
        <v>137</v>
      </c>
      <c r="E137">
        <v>0.50719999999999998</v>
      </c>
      <c r="F137" t="s">
        <v>77</v>
      </c>
    </row>
    <row r="138" spans="1:6">
      <c r="A138" s="7" t="s">
        <v>218</v>
      </c>
      <c r="B138" t="s">
        <v>153</v>
      </c>
      <c r="C138" t="s">
        <v>219</v>
      </c>
      <c r="D138">
        <v>138</v>
      </c>
      <c r="E138">
        <v>0.50009999999999999</v>
      </c>
      <c r="F138" t="e" vm="1">
        <v>#VALUE!</v>
      </c>
    </row>
    <row r="139" spans="1:6">
      <c r="A139" s="7" t="s">
        <v>220</v>
      </c>
      <c r="B139" t="s">
        <v>221</v>
      </c>
      <c r="C139" t="s">
        <v>219</v>
      </c>
      <c r="D139">
        <v>139</v>
      </c>
      <c r="E139">
        <v>0.49209999999999998</v>
      </c>
      <c r="F139" t="s">
        <v>77</v>
      </c>
    </row>
    <row r="140" spans="1:6">
      <c r="A140" s="7" t="s">
        <v>222</v>
      </c>
      <c r="B140" t="s">
        <v>221</v>
      </c>
      <c r="C140" t="s">
        <v>219</v>
      </c>
      <c r="D140">
        <v>140</v>
      </c>
      <c r="E140">
        <v>0.4899</v>
      </c>
      <c r="F140" t="s">
        <v>77</v>
      </c>
    </row>
    <row r="141" spans="1:6">
      <c r="A141" s="7" t="s">
        <v>223</v>
      </c>
      <c r="B141" t="s">
        <v>221</v>
      </c>
      <c r="C141" t="s">
        <v>219</v>
      </c>
      <c r="D141">
        <v>141</v>
      </c>
      <c r="E141">
        <v>0.48720000000000002</v>
      </c>
      <c r="F141" t="s">
        <v>77</v>
      </c>
    </row>
    <row r="142" spans="1:6">
      <c r="A142" s="7" t="s">
        <v>224</v>
      </c>
      <c r="B142" t="s">
        <v>221</v>
      </c>
      <c r="C142" t="s">
        <v>219</v>
      </c>
      <c r="D142">
        <v>142</v>
      </c>
      <c r="E142">
        <v>0.48559999999999998</v>
      </c>
      <c r="F142" t="s">
        <v>77</v>
      </c>
    </row>
    <row r="143" spans="1:6">
      <c r="A143" s="7" t="s">
        <v>225</v>
      </c>
      <c r="B143" t="s">
        <v>221</v>
      </c>
      <c r="C143" t="s">
        <v>219</v>
      </c>
      <c r="D143">
        <v>143</v>
      </c>
      <c r="E143">
        <v>0.48230000000000001</v>
      </c>
      <c r="F143" t="s">
        <v>77</v>
      </c>
    </row>
    <row r="144" spans="1:6">
      <c r="A144" s="7" t="s">
        <v>226</v>
      </c>
      <c r="B144" t="s">
        <v>221</v>
      </c>
      <c r="C144" t="s">
        <v>219</v>
      </c>
      <c r="D144">
        <v>144</v>
      </c>
      <c r="E144">
        <v>0.48149999999999998</v>
      </c>
      <c r="F144" t="s">
        <v>77</v>
      </c>
    </row>
    <row r="145" spans="1:6">
      <c r="A145" s="7" t="s">
        <v>227</v>
      </c>
      <c r="B145" t="s">
        <v>221</v>
      </c>
      <c r="C145" t="s">
        <v>219</v>
      </c>
      <c r="D145">
        <v>145</v>
      </c>
      <c r="E145">
        <v>0.47570000000000001</v>
      </c>
      <c r="F145" t="s">
        <v>77</v>
      </c>
    </row>
    <row r="146" spans="1:6">
      <c r="A146" s="7" t="s">
        <v>228</v>
      </c>
      <c r="B146" t="s">
        <v>221</v>
      </c>
      <c r="C146" t="s">
        <v>219</v>
      </c>
      <c r="D146">
        <v>146</v>
      </c>
      <c r="E146">
        <v>0.45779999999999998</v>
      </c>
      <c r="F146" t="e" vm="1">
        <v>#VALUE!</v>
      </c>
    </row>
    <row r="147" spans="1:6">
      <c r="A147" s="7" t="s">
        <v>229</v>
      </c>
      <c r="B147" t="s">
        <v>221</v>
      </c>
      <c r="C147" t="s">
        <v>219</v>
      </c>
      <c r="D147">
        <v>147</v>
      </c>
      <c r="E147">
        <v>0.4572</v>
      </c>
      <c r="F147" t="e" vm="1">
        <v>#VALUE!</v>
      </c>
    </row>
    <row r="148" spans="1:6">
      <c r="A148" s="7" t="s">
        <v>230</v>
      </c>
      <c r="B148" t="s">
        <v>221</v>
      </c>
      <c r="C148" t="s">
        <v>219</v>
      </c>
      <c r="D148">
        <v>148</v>
      </c>
      <c r="E148">
        <v>0.4572</v>
      </c>
      <c r="F148" t="e" vm="1">
        <v>#VALUE!</v>
      </c>
    </row>
    <row r="149" spans="1:6">
      <c r="A149" s="7" t="s">
        <v>231</v>
      </c>
      <c r="B149" t="s">
        <v>221</v>
      </c>
      <c r="C149" t="s">
        <v>219</v>
      </c>
      <c r="D149">
        <v>149</v>
      </c>
      <c r="E149">
        <v>0.4481</v>
      </c>
      <c r="F149" t="s">
        <v>77</v>
      </c>
    </row>
    <row r="150" spans="1:6">
      <c r="A150" s="7" t="s">
        <v>232</v>
      </c>
      <c r="B150" t="s">
        <v>221</v>
      </c>
      <c r="C150" t="s">
        <v>219</v>
      </c>
      <c r="D150">
        <v>150</v>
      </c>
      <c r="E150">
        <v>0.44640000000000002</v>
      </c>
      <c r="F150" t="s">
        <v>77</v>
      </c>
    </row>
    <row r="151" spans="1:6">
      <c r="A151" s="7" t="s">
        <v>233</v>
      </c>
      <c r="B151" t="s">
        <v>221</v>
      </c>
      <c r="C151" t="s">
        <v>219</v>
      </c>
      <c r="D151">
        <v>151</v>
      </c>
      <c r="E151">
        <v>0.44540000000000002</v>
      </c>
      <c r="F151" t="s">
        <v>77</v>
      </c>
    </row>
    <row r="152" spans="1:6">
      <c r="A152" s="7" t="s">
        <v>234</v>
      </c>
      <c r="B152" t="s">
        <v>221</v>
      </c>
      <c r="C152" t="s">
        <v>219</v>
      </c>
      <c r="D152">
        <v>152</v>
      </c>
      <c r="E152">
        <v>0.44040000000000001</v>
      </c>
      <c r="F152" t="e" vm="1">
        <v>#VALUE!</v>
      </c>
    </row>
    <row r="153" spans="1:6">
      <c r="A153" s="7" t="s">
        <v>235</v>
      </c>
      <c r="B153" t="s">
        <v>221</v>
      </c>
      <c r="C153" t="s">
        <v>236</v>
      </c>
      <c r="D153">
        <v>153</v>
      </c>
      <c r="E153">
        <v>0.43269999999999997</v>
      </c>
      <c r="F153" t="s">
        <v>77</v>
      </c>
    </row>
    <row r="154" spans="1:6">
      <c r="A154" s="7" t="s">
        <v>237</v>
      </c>
      <c r="B154" t="s">
        <v>221</v>
      </c>
      <c r="C154" t="s">
        <v>236</v>
      </c>
      <c r="D154">
        <v>154</v>
      </c>
      <c r="E154">
        <v>0.43080000000000002</v>
      </c>
      <c r="F154" t="s">
        <v>77</v>
      </c>
    </row>
    <row r="155" spans="1:6">
      <c r="A155" s="7" t="s">
        <v>238</v>
      </c>
      <c r="B155" t="s">
        <v>221</v>
      </c>
      <c r="C155" t="s">
        <v>236</v>
      </c>
      <c r="D155">
        <v>155</v>
      </c>
      <c r="E155">
        <v>0.4294</v>
      </c>
      <c r="F155" t="s">
        <v>77</v>
      </c>
    </row>
    <row r="156" spans="1:6">
      <c r="A156" s="7" t="s">
        <v>239</v>
      </c>
      <c r="B156" t="s">
        <v>221</v>
      </c>
      <c r="C156" t="s">
        <v>236</v>
      </c>
      <c r="D156">
        <v>156</v>
      </c>
      <c r="E156">
        <v>0.41489999999999999</v>
      </c>
      <c r="F156" t="s">
        <v>77</v>
      </c>
    </row>
    <row r="157" spans="1:6">
      <c r="A157" s="7" t="s">
        <v>240</v>
      </c>
      <c r="B157" t="s">
        <v>221</v>
      </c>
      <c r="C157" t="s">
        <v>236</v>
      </c>
      <c r="D157">
        <v>157</v>
      </c>
      <c r="E157">
        <v>0.4123</v>
      </c>
      <c r="F157" t="s">
        <v>77</v>
      </c>
    </row>
    <row r="158" spans="1:6">
      <c r="A158" s="7" t="s">
        <v>241</v>
      </c>
      <c r="B158" t="s">
        <v>221</v>
      </c>
      <c r="C158" t="s">
        <v>236</v>
      </c>
      <c r="D158">
        <v>158</v>
      </c>
      <c r="E158">
        <v>0.40429999999999999</v>
      </c>
      <c r="F158" t="s">
        <v>77</v>
      </c>
    </row>
    <row r="159" spans="1:6">
      <c r="A159" s="7" t="s">
        <v>242</v>
      </c>
      <c r="B159" t="s">
        <v>221</v>
      </c>
      <c r="C159" t="s">
        <v>236</v>
      </c>
      <c r="D159">
        <v>159</v>
      </c>
      <c r="E159">
        <v>0.40200000000000002</v>
      </c>
      <c r="F159" t="s">
        <v>77</v>
      </c>
    </row>
    <row r="160" spans="1:6">
      <c r="A160" s="7" t="s">
        <v>243</v>
      </c>
      <c r="B160" t="s">
        <v>221</v>
      </c>
      <c r="C160" t="s">
        <v>236</v>
      </c>
      <c r="D160">
        <v>160</v>
      </c>
      <c r="E160">
        <v>0.40060000000000001</v>
      </c>
      <c r="F160" t="s">
        <v>77</v>
      </c>
    </row>
    <row r="161" spans="1:6">
      <c r="A161" s="7" t="s">
        <v>244</v>
      </c>
      <c r="B161" t="s">
        <v>221</v>
      </c>
      <c r="C161" t="s">
        <v>236</v>
      </c>
      <c r="D161">
        <v>161</v>
      </c>
      <c r="E161">
        <v>0.39200000000000002</v>
      </c>
      <c r="F161" t="s">
        <v>77</v>
      </c>
    </row>
    <row r="162" spans="1:6">
      <c r="A162" s="7" t="s">
        <v>245</v>
      </c>
      <c r="B162" t="s">
        <v>221</v>
      </c>
      <c r="C162" t="s">
        <v>236</v>
      </c>
      <c r="D162">
        <v>162</v>
      </c>
      <c r="E162">
        <v>0.38879999999999998</v>
      </c>
      <c r="F162" t="e" vm="1">
        <v>#VALUE!</v>
      </c>
    </row>
    <row r="163" spans="1:6">
      <c r="A163" s="7" t="s">
        <v>246</v>
      </c>
      <c r="B163" t="s">
        <v>221</v>
      </c>
      <c r="C163" t="s">
        <v>236</v>
      </c>
      <c r="D163">
        <v>163</v>
      </c>
      <c r="E163">
        <v>0.37530000000000002</v>
      </c>
      <c r="F163" t="s">
        <v>77</v>
      </c>
    </row>
    <row r="164" spans="1:6">
      <c r="A164" s="7" t="s">
        <v>247</v>
      </c>
      <c r="B164" t="s">
        <v>221</v>
      </c>
      <c r="C164" t="s">
        <v>248</v>
      </c>
      <c r="D164">
        <v>164</v>
      </c>
      <c r="E164">
        <v>0.36809999999999998</v>
      </c>
      <c r="F164" t="s">
        <v>77</v>
      </c>
    </row>
    <row r="165" spans="1:6">
      <c r="A165" s="7" t="s">
        <v>249</v>
      </c>
      <c r="B165" t="s">
        <v>221</v>
      </c>
      <c r="C165" t="s">
        <v>248</v>
      </c>
      <c r="D165">
        <v>165</v>
      </c>
      <c r="E165">
        <v>0.34910000000000002</v>
      </c>
      <c r="F165" t="s">
        <v>77</v>
      </c>
    </row>
    <row r="166" spans="1:6">
      <c r="A166" s="7" t="s">
        <v>250</v>
      </c>
      <c r="B166" t="s">
        <v>221</v>
      </c>
      <c r="C166" t="s">
        <v>248</v>
      </c>
      <c r="D166">
        <v>166</v>
      </c>
      <c r="E166">
        <v>0.33910000000000001</v>
      </c>
      <c r="F166" t="s">
        <v>77</v>
      </c>
    </row>
    <row r="167" spans="1:6">
      <c r="A167" s="7" t="s">
        <v>251</v>
      </c>
      <c r="B167" t="s">
        <v>221</v>
      </c>
      <c r="C167" t="s">
        <v>248</v>
      </c>
      <c r="D167">
        <v>167</v>
      </c>
      <c r="E167">
        <v>0.32350000000000001</v>
      </c>
      <c r="F167" t="s">
        <v>77</v>
      </c>
    </row>
    <row r="168" spans="1:6">
      <c r="A168" s="7" t="s">
        <v>252</v>
      </c>
      <c r="B168" t="s">
        <v>221</v>
      </c>
      <c r="C168" t="s">
        <v>248</v>
      </c>
      <c r="D168">
        <v>168</v>
      </c>
      <c r="E168">
        <v>0.32350000000000001</v>
      </c>
      <c r="F168" t="s">
        <v>77</v>
      </c>
    </row>
    <row r="169" spans="1:6">
      <c r="A169" s="7" t="s">
        <v>253</v>
      </c>
      <c r="B169" t="s">
        <v>221</v>
      </c>
      <c r="C169" t="s">
        <v>254</v>
      </c>
      <c r="D169">
        <v>169</v>
      </c>
      <c r="E169">
        <v>0.31109999999999999</v>
      </c>
      <c r="F169" t="e" vm="1">
        <v>#VALUE!</v>
      </c>
    </row>
    <row r="170" spans="1:6">
      <c r="A170" s="7" t="s">
        <v>255</v>
      </c>
      <c r="B170" t="s">
        <v>221</v>
      </c>
      <c r="C170" t="s">
        <v>254</v>
      </c>
      <c r="D170">
        <v>170</v>
      </c>
      <c r="E170">
        <v>0.30830000000000002</v>
      </c>
      <c r="F170" t="s">
        <v>77</v>
      </c>
    </row>
    <row r="171" spans="1:6">
      <c r="A171" s="7" t="s">
        <v>256</v>
      </c>
      <c r="B171" t="s">
        <v>221</v>
      </c>
      <c r="C171" t="s">
        <v>254</v>
      </c>
      <c r="D171">
        <v>171</v>
      </c>
      <c r="E171">
        <v>0.30759999999999998</v>
      </c>
      <c r="F171" t="s">
        <v>77</v>
      </c>
    </row>
    <row r="172" spans="1:6">
      <c r="A172" s="7" t="s">
        <v>257</v>
      </c>
      <c r="B172" t="s">
        <v>221</v>
      </c>
      <c r="C172" t="s">
        <v>254</v>
      </c>
      <c r="D172">
        <v>172</v>
      </c>
      <c r="E172">
        <v>0.30420000000000003</v>
      </c>
      <c r="F172" t="s">
        <v>77</v>
      </c>
    </row>
    <row r="173" spans="1:6">
      <c r="A173" s="7" t="s">
        <v>258</v>
      </c>
      <c r="B173" t="s">
        <v>221</v>
      </c>
      <c r="C173" t="s">
        <v>254</v>
      </c>
      <c r="D173">
        <v>173</v>
      </c>
      <c r="E173">
        <v>0.30049999999999999</v>
      </c>
      <c r="F173" t="s">
        <v>77</v>
      </c>
    </row>
    <row r="174" spans="1:6">
      <c r="A174" s="7" t="s">
        <v>259</v>
      </c>
      <c r="B174" t="s">
        <v>221</v>
      </c>
      <c r="C174" t="s">
        <v>254</v>
      </c>
      <c r="D174">
        <v>174</v>
      </c>
      <c r="E174">
        <v>0.29110000000000003</v>
      </c>
      <c r="F174" t="s">
        <v>77</v>
      </c>
    </row>
    <row r="175" spans="1:6">
      <c r="A175" s="7" t="s">
        <v>260</v>
      </c>
      <c r="B175" t="s">
        <v>221</v>
      </c>
      <c r="C175" t="s">
        <v>254</v>
      </c>
      <c r="D175">
        <v>175</v>
      </c>
      <c r="E175">
        <v>0.28949999999999998</v>
      </c>
      <c r="F175" t="e" vm="1">
        <v>#VALUE!</v>
      </c>
    </row>
    <row r="176" spans="1:6">
      <c r="A176" s="7" t="s">
        <v>261</v>
      </c>
      <c r="B176" t="s">
        <v>221</v>
      </c>
      <c r="C176" t="s">
        <v>254</v>
      </c>
      <c r="D176">
        <v>176</v>
      </c>
      <c r="E176">
        <v>0.28549999999999998</v>
      </c>
      <c r="F176" t="s">
        <v>77</v>
      </c>
    </row>
    <row r="177" spans="1:6">
      <c r="A177" s="7" t="s">
        <v>262</v>
      </c>
      <c r="B177" t="s">
        <v>221</v>
      </c>
      <c r="C177" t="s">
        <v>254</v>
      </c>
      <c r="D177">
        <v>177</v>
      </c>
      <c r="E177">
        <v>0.2848</v>
      </c>
      <c r="F177" t="s">
        <v>77</v>
      </c>
    </row>
    <row r="178" spans="1:6">
      <c r="A178" s="7" t="s">
        <v>263</v>
      </c>
      <c r="B178" t="s">
        <v>221</v>
      </c>
      <c r="C178" t="s">
        <v>254</v>
      </c>
      <c r="D178">
        <v>178</v>
      </c>
      <c r="E178">
        <v>0.27589999999999998</v>
      </c>
      <c r="F178" t="s">
        <v>77</v>
      </c>
    </row>
    <row r="179" spans="1:6">
      <c r="A179" s="7" t="s">
        <v>264</v>
      </c>
      <c r="B179" t="s">
        <v>221</v>
      </c>
      <c r="C179" t="s">
        <v>254</v>
      </c>
      <c r="D179">
        <v>179</v>
      </c>
      <c r="E179">
        <v>0.27150000000000002</v>
      </c>
      <c r="F179" t="s">
        <v>77</v>
      </c>
    </row>
    <row r="180" spans="1:6">
      <c r="A180" s="7" t="s">
        <v>265</v>
      </c>
      <c r="B180" t="s">
        <v>221</v>
      </c>
      <c r="C180" t="s">
        <v>254</v>
      </c>
      <c r="D180">
        <v>180</v>
      </c>
      <c r="E180">
        <v>0.2586</v>
      </c>
      <c r="F180" t="s">
        <v>77</v>
      </c>
    </row>
    <row r="181" spans="1:6">
      <c r="A181" s="7" t="s">
        <v>266</v>
      </c>
      <c r="B181" t="s">
        <v>221</v>
      </c>
      <c r="C181" t="s">
        <v>267</v>
      </c>
      <c r="D181">
        <v>181</v>
      </c>
      <c r="E181">
        <v>0.25519999999999998</v>
      </c>
      <c r="F181" t="e" vm="1">
        <v>#VALUE!</v>
      </c>
    </row>
    <row r="182" spans="1:6">
      <c r="A182" s="7" t="s">
        <v>268</v>
      </c>
      <c r="B182" t="s">
        <v>221</v>
      </c>
      <c r="C182" t="s">
        <v>267</v>
      </c>
      <c r="D182">
        <v>182</v>
      </c>
      <c r="E182">
        <v>0.25130000000000002</v>
      </c>
      <c r="F182" t="s">
        <v>77</v>
      </c>
    </row>
    <row r="183" spans="1:6">
      <c r="A183" s="7" t="s">
        <v>269</v>
      </c>
      <c r="B183" t="s">
        <v>270</v>
      </c>
      <c r="C183" t="s">
        <v>267</v>
      </c>
      <c r="D183">
        <v>183</v>
      </c>
      <c r="E183">
        <v>0.24809999999999999</v>
      </c>
      <c r="F183" t="s">
        <v>77</v>
      </c>
    </row>
    <row r="184" spans="1:6">
      <c r="A184" s="7" t="s">
        <v>271</v>
      </c>
      <c r="B184" t="s">
        <v>270</v>
      </c>
      <c r="C184" t="s">
        <v>272</v>
      </c>
      <c r="D184">
        <v>184</v>
      </c>
      <c r="E184">
        <v>0.23200000000000001</v>
      </c>
      <c r="F184" t="s">
        <v>77</v>
      </c>
    </row>
    <row r="185" spans="1:6">
      <c r="A185" s="7" t="s">
        <v>273</v>
      </c>
      <c r="B185" t="s">
        <v>270</v>
      </c>
      <c r="C185" t="s">
        <v>272</v>
      </c>
      <c r="D185">
        <v>185</v>
      </c>
      <c r="E185">
        <v>0.23180000000000001</v>
      </c>
      <c r="F185" t="e" vm="1">
        <v>#VALUE!</v>
      </c>
    </row>
    <row r="186" spans="1:6">
      <c r="A186" s="7" t="s">
        <v>274</v>
      </c>
      <c r="B186" t="s">
        <v>270</v>
      </c>
      <c r="C186" t="s">
        <v>272</v>
      </c>
      <c r="D186">
        <v>186</v>
      </c>
      <c r="E186">
        <v>0.2117</v>
      </c>
      <c r="F186" t="s">
        <v>77</v>
      </c>
    </row>
    <row r="187" spans="1:6">
      <c r="A187" s="7" t="s">
        <v>275</v>
      </c>
      <c r="B187" t="s">
        <v>270</v>
      </c>
      <c r="C187" t="s">
        <v>272</v>
      </c>
      <c r="D187">
        <v>187</v>
      </c>
      <c r="E187">
        <v>0.21160000000000001</v>
      </c>
      <c r="F187" t="s">
        <v>77</v>
      </c>
    </row>
    <row r="188" spans="1:6">
      <c r="A188" s="7" t="s">
        <v>276</v>
      </c>
      <c r="B188" t="s">
        <v>270</v>
      </c>
      <c r="C188" t="s">
        <v>272</v>
      </c>
      <c r="D188">
        <v>188</v>
      </c>
      <c r="E188">
        <v>0.20830000000000001</v>
      </c>
      <c r="F188" t="s">
        <v>77</v>
      </c>
    </row>
    <row r="189" spans="1:6">
      <c r="A189" s="7" t="s">
        <v>277</v>
      </c>
      <c r="B189" t="s">
        <v>270</v>
      </c>
      <c r="C189" t="s">
        <v>272</v>
      </c>
      <c r="D189">
        <v>189</v>
      </c>
      <c r="E189">
        <v>0.17849999999999999</v>
      </c>
      <c r="F189" t="s">
        <v>77</v>
      </c>
    </row>
    <row r="190" spans="1:6">
      <c r="A190" s="7" t="s">
        <v>278</v>
      </c>
      <c r="B190" t="s">
        <v>270</v>
      </c>
      <c r="C190" t="s">
        <v>279</v>
      </c>
      <c r="D190">
        <v>190</v>
      </c>
      <c r="E190">
        <v>0.15759999999999999</v>
      </c>
      <c r="F190" t="s">
        <v>77</v>
      </c>
    </row>
    <row r="191" spans="1:6">
      <c r="A191" s="7" t="s">
        <v>280</v>
      </c>
      <c r="B191" t="s">
        <v>270</v>
      </c>
      <c r="C191" t="s">
        <v>279</v>
      </c>
      <c r="D191">
        <v>191</v>
      </c>
      <c r="E191">
        <v>0.14680000000000001</v>
      </c>
      <c r="F191" t="e" vm="1">
        <v>#VALUE!</v>
      </c>
    </row>
    <row r="192" spans="1:6">
      <c r="A192" s="7" t="s">
        <v>281</v>
      </c>
      <c r="B192" t="s">
        <v>270</v>
      </c>
      <c r="C192" t="s">
        <v>282</v>
      </c>
      <c r="D192">
        <v>192</v>
      </c>
      <c r="E192">
        <v>0.1191</v>
      </c>
      <c r="F192" t="s">
        <v>77</v>
      </c>
    </row>
    <row r="193" spans="1:6">
      <c r="A193" s="7" t="s">
        <v>283</v>
      </c>
      <c r="B193" t="s">
        <v>270</v>
      </c>
      <c r="C193" t="s">
        <v>282</v>
      </c>
      <c r="D193">
        <v>193</v>
      </c>
      <c r="E193">
        <v>9.4700000000000006E-2</v>
      </c>
      <c r="F193" t="s">
        <v>77</v>
      </c>
    </row>
  </sheetData>
  <hyperlinks>
    <hyperlink ref="A1" r:id="rId1" display="http://publicadministration.un.org/egovkb/en-us/Data/Country-Information/id/48-Denmark" xr:uid="{430DE781-C029-1A42-A0CF-BD9AE67AEC70}"/>
    <hyperlink ref="A2" r:id="rId2" display="http://publicadministration.un.org/egovkb/en-us/Data/Country-Information/id/57-Estonia" xr:uid="{763D3C40-4C1B-254B-84EE-F15B59B0549F}"/>
    <hyperlink ref="A3" r:id="rId3" display="http://publicadministration.un.org/egovkb/en-us/Data/Country-Information/id/154-Singapore" xr:uid="{B7BC0868-E5BA-BC40-8ECB-34B8E3B1550D}"/>
    <hyperlink ref="A4" r:id="rId4" display="http://publicadministration.un.org/egovkb/en-us/Data/Country-Information/id/138-Republic-of-Korea" xr:uid="{DF17ED76-FDE0-0448-95D7-F59825FCF4B8}"/>
    <hyperlink ref="A5" r:id="rId5" display="http://publicadministration.un.org/egovkb/en-us/Data/Country-Information/id/76-Iceland" xr:uid="{19377650-638E-034C-AF4A-7ADCF1319836}"/>
    <hyperlink ref="A6" r:id="rId6" display="http://publicadministration.un.org/egovkb/en-us/Data/Country-Information/id/149-Saudi-Arabia" xr:uid="{1A8A4594-139D-264C-A58F-194BB7177C95}"/>
    <hyperlink ref="A7" r:id="rId7" display="http://publicadministration.un.org/egovkb/en-us/Data/Country-Information/id/182-United-Kingdom-of-Great-Britain-and-Northern-Ireland" xr:uid="{8F249569-E610-144D-8B0D-A3D41126BC5E}"/>
    <hyperlink ref="A8" r:id="rId8" display="http://publicadministration.un.org/egovkb/en-us/Data/Country-Information/id/9-Australia" xr:uid="{B7365DBD-4CC4-8746-A9D6-D41C0B449569}"/>
    <hyperlink ref="A9" r:id="rId9" display="http://publicadministration.un.org/egovkb/en-us/Data/Country-Information/id/60-Finland" xr:uid="{2438A099-8D65-7043-B93E-F75555445805}"/>
    <hyperlink ref="A10" r:id="rId10" display="http://publicadministration.un.org/egovkb/en-us/Data/Country-Information/id/121-Netherlands" xr:uid="{6D5E67A6-AF72-9140-8AC8-545BD63066F4}"/>
    <hyperlink ref="A11" r:id="rId11" display="http://publicadministration.un.org/egovkb/en-us/Data/Country-Information/id/181-United-Arab-Emirates" xr:uid="{F2F8895C-EEAC-7646-855F-49545093DD05}"/>
    <hyperlink ref="A12" r:id="rId12" display="http://publicadministration.un.org/egovkb/en-us/Data/Country-Information/id/65-Germany" xr:uid="{F818BC41-6478-9D4F-89AD-146C0CC84CAF}"/>
    <hyperlink ref="A13" r:id="rId13" display="http://publicadministration.un.org/egovkb/en-us/Data/Country-Information/id/85-Japan" xr:uid="{A3F6DA99-A87C-7B4C-B8AC-4ACE21CA7B8F}"/>
    <hyperlink ref="A14" r:id="rId14" display="http://publicadministration.un.org/egovkb/en-us/Data/Country-Information/id/165-Sweden" xr:uid="{E7ADB166-D3D0-3A48-9EFD-EFCAC5A3CC42}"/>
    <hyperlink ref="A15" r:id="rId15" display="http://publicadministration.un.org/egovkb/en-us/Data/Country-Information/id/126-Norway" xr:uid="{09963D01-0AF4-EE47-86A2-9152A1DCD433}"/>
    <hyperlink ref="A16" r:id="rId16" display="http://publicadministration.un.org/egovkb/en-us/Data/Country-Information/id/122-New-Zealand" xr:uid="{D259327B-C676-6A49-A9D0-EE901895ADC1}"/>
    <hyperlink ref="A17" r:id="rId17" display="http://publicadministration.un.org/egovkb/en-us/Data/Country-Information/id/160-Spain" xr:uid="{84CD6E54-E7D8-E44F-B47C-A7258896D107}"/>
    <hyperlink ref="A18" r:id="rId18" display="http://publicadministration.un.org/egovkb/en-us/Data/Country-Information/id/13-Bahrain" xr:uid="{63E7A9D3-7CCE-DF40-ACE0-C7450C2311FF}"/>
    <hyperlink ref="A19" r:id="rId19" display="http://publicadministration.un.org/egovkb/en-us/Data/Country-Information/id/184-United-States-of-America" xr:uid="{59ED2B29-4A54-2C4D-B71B-25A8C45F45FE}"/>
    <hyperlink ref="A20" r:id="rId20" display="http://publicadministration.un.org/egovkb/en-us/Data/Country-Information/id/81-Ireland" xr:uid="{CB4B3669-F9CD-F749-A101-69D71ECA762C}"/>
    <hyperlink ref="A21" r:id="rId21" display="http://publicadministration.un.org/egovkb/en-us/Data/Country-Information/id/99-Lithuania" xr:uid="{980D76C8-7E66-F146-AB07-B9F411786967}"/>
    <hyperlink ref="A22" r:id="rId22" display="http://publicadministration.un.org/egovkb/en-us/Data/Country-Information/id/10-Austria" xr:uid="{7D94B030-3293-0642-96FE-8A861ED8F469}"/>
    <hyperlink ref="A23" r:id="rId23" display="http://publicadministration.un.org/egovkb/en-us/Data/Country-Information/id/82-Israel" xr:uid="{481F67D0-8866-F94C-90C6-BEC040B20164}"/>
    <hyperlink ref="A24" r:id="rId24" display="http://publicadministration.un.org/egovkb/en-us/Data/Country-Information/id/87-Kazakhstan" xr:uid="{C8022D90-180A-1948-9FCF-4A92B87F14E3}"/>
    <hyperlink ref="A25" r:id="rId25" display="http://publicadministration.un.org/egovkb/en-us/Data/Country-Information/id/185-Uruguay" xr:uid="{2B9996C2-9228-0D46-8591-E3211E5221A8}"/>
    <hyperlink ref="A26" r:id="rId26" display="http://publicadministration.un.org/egovkb/en-us/Data/Country-Information/id/166-Switzerland" xr:uid="{73A5A267-0343-B84F-8217-E359B1847F0C}"/>
    <hyperlink ref="A27" r:id="rId27" display="http://publicadministration.un.org/egovkb/en-us/Data/Country-Information/id/176-Trkiye" xr:uid="{CC95302B-661C-E849-94F8-B77CD06537BE}"/>
    <hyperlink ref="A28" r:id="rId28" display="http://publicadministration.un.org/egovkb/en-us/Data/Country-Information/id/106-Malta" xr:uid="{9ACD1ED6-7F85-A144-8702-FC604A4364E7}"/>
    <hyperlink ref="A29" r:id="rId29" display="http://publicadministration.un.org/egovkb/en-us/Data/Country-Information/id/93-Latvia" xr:uid="{3D814F33-B3EE-8C4C-82FC-F1A448F4FAE5}"/>
    <hyperlink ref="A30" r:id="rId30" display="http://publicadministration.un.org/egovkb/en-us/Data/Country-Information/id/180-Ukraine" xr:uid="{61F1873F-727E-C344-830F-DEDBB38AC32A}"/>
    <hyperlink ref="A31" r:id="rId31" display="http://publicadministration.un.org/egovkb/en-us/Data/Country-Information/id/35-Chile" xr:uid="{D43E5476-F896-FD45-A5A3-6119B8E278AC}"/>
    <hyperlink ref="A32" r:id="rId32" display="http://publicadministration.un.org/egovkb/en-us/Data/Country-Information/id/42-Croatia" xr:uid="{17AAF4E0-6EDB-1343-BD93-29AA28E95E2F}"/>
    <hyperlink ref="A33" r:id="rId33" display="http://publicadministration.un.org/egovkb/en-us/Data/Country-Information/id/156-Slovenia" xr:uid="{9356BEE6-8DE2-354F-9AD7-01FA9EBE59D9}"/>
    <hyperlink ref="A34" r:id="rId34" display="http://publicadministration.un.org/egovkb/en-us/Data/Country-Information/id/61-France" xr:uid="{FE2073DC-6C0C-D746-B43A-D030E48D9FAA}"/>
    <hyperlink ref="A35" r:id="rId35" display="http://publicadministration.un.org/egovkb/en-us/Data/Country-Information/id/36-China" xr:uid="{B0B2CE0A-BED7-8C4F-8E16-1A66E7435018}"/>
    <hyperlink ref="A36" r:id="rId36" display="http://publicadministration.un.org/egovkb/en-us/Data/Country-Information/id/67-Greece" xr:uid="{B02E3615-904D-9044-A9AC-295EB175B373}"/>
    <hyperlink ref="A37" r:id="rId37" display="http://publicadministration.un.org/egovkb/en-us/Data/Country-Information/id/135-Poland" xr:uid="{531074E7-D918-7D48-B4E1-B4B0A21C0062}"/>
    <hyperlink ref="A38" r:id="rId38" display="http://publicadministration.un.org/egovkb/en-us/Data/Country-Information/id/44-Cyprus" xr:uid="{8570E14B-B778-D14F-82F1-687481A21DAB}"/>
    <hyperlink ref="A39" r:id="rId39" display="http://publicadministration.un.org/egovkb/en-us/Data/Country-Information/id/151-Serbia" xr:uid="{AF140FD3-3192-014F-8941-1CACDDB90AB9}"/>
    <hyperlink ref="A40" r:id="rId40" display="http://publicadministration.un.org/egovkb/en-us/Data/Country-Information/id/159-South-Africa" xr:uid="{ADA0626B-8DC4-B747-B920-8AE40DC66CEC}"/>
    <hyperlink ref="A41" r:id="rId41" display="http://publicadministration.un.org/egovkb/en-us/Data/Country-Information/id/127-Oman" xr:uid="{4155360D-2950-3740-B2FA-DA17AC453D9A}"/>
    <hyperlink ref="A42" r:id="rId42" display="http://publicadministration.un.org/egovkb/en-us/Data/Country-Information/id/7-Argentina" xr:uid="{AEF70E7A-1A9C-2E4A-87A5-AB53820FE30F}"/>
    <hyperlink ref="A43" r:id="rId43" display="http://publicadministration.un.org/egovkb/en-us/Data/Country-Information/id/141-Russian-Federation" xr:uid="{B096A254-1AED-4041-9B33-7CFAE5B1B470}"/>
    <hyperlink ref="A44" r:id="rId44" display="http://publicadministration.un.org/egovkb/en-us/Data/Country-Information/id/98-Liechtenstein" xr:uid="{941EA95F-2755-F84E-AE91-6D519EC1C054}"/>
    <hyperlink ref="A45" r:id="rId45" display="http://publicadministration.un.org/egovkb/en-us/Data/Country-Information/id/100-Luxembourg" xr:uid="{AB9B4D8D-4FC5-4D4E-ADBE-EF042F958A90}"/>
    <hyperlink ref="A46" r:id="rId46" display="http://publicadministration.un.org/egovkb/en-us/Data/Country-Information/id/113-Mongolia" xr:uid="{EFF9EC22-41B3-9F4E-9E1D-1AD712DACC78}"/>
    <hyperlink ref="A47" r:id="rId47" display="http://publicadministration.un.org/egovkb/en-us/Data/Country-Information/id/31-Canada" xr:uid="{2C667257-5D08-774E-895B-4F9CD1DFEF9B}"/>
    <hyperlink ref="A48" r:id="rId48" display="http://publicadministration.un.org/egovkb/en-us/Data/Country-Information/id/8-Armenia" xr:uid="{EA419A76-0EB2-DE43-A641-46E129BDA5AA}"/>
    <hyperlink ref="A49" r:id="rId49" display="http://publicadministration.un.org/egovkb/en-us/Data/Country-Information/id/136-Portugal" xr:uid="{50681E39-4B1F-2641-9B84-CCABAE6F2FDF}"/>
    <hyperlink ref="A50" r:id="rId50" display="http://publicadministration.un.org/egovkb/en-us/Data/Country-Information/id/24-Brazil" xr:uid="{4FDB3F0A-DC4E-074E-B463-41AE345308C7}"/>
    <hyperlink ref="A51" r:id="rId51" display="http://publicadministration.un.org/egovkb/en-us/Data/Country-Information/id/83-Italy" xr:uid="{1228BB84-8EBF-D744-99BA-5EBC005EBBEA}"/>
    <hyperlink ref="A52" r:id="rId52" display="http://publicadministration.un.org/egovkb/en-us/Data/Country-Information/id/169-Thailand" xr:uid="{B1239D64-3767-5044-9017-F6E222E21EF1}"/>
    <hyperlink ref="A53" r:id="rId53" display="http://publicadministration.un.org/egovkb/en-us/Data/Country-Information/id/137-Qatar" xr:uid="{7AB32623-83C1-5143-8E6B-7EFAE30E363D}"/>
    <hyperlink ref="A54" r:id="rId54" display="http://publicadministration.un.org/egovkb/en-us/Data/Country-Information/id/45-Czech-Republic" xr:uid="{B405731A-B04A-624C-A328-0DB4AE40D4DD}"/>
    <hyperlink ref="A55" r:id="rId55" display="http://publicadministration.un.org/egovkb/en-us/Data/Country-Information/id/26-Bulgaria" xr:uid="{962658C0-FC06-4242-AE7D-BFC0C21E09C6}"/>
    <hyperlink ref="A56" r:id="rId56" display="http://publicadministration.un.org/egovkb/en-us/Data/Country-Information/id/17-Belgium" xr:uid="{F22859C6-129B-A940-955B-78572C63B6DB}"/>
    <hyperlink ref="A57" r:id="rId57" display="http://publicadministration.un.org/egovkb/en-us/Data/Country-Information/id/103-Malaysia" xr:uid="{243C4755-01A5-4946-95C9-EFAA2574ECF4}"/>
    <hyperlink ref="A58" r:id="rId58" display="http://publicadministration.un.org/egovkb/en-us/Data/Country-Information/id/133-Peru" xr:uid="{0E28D8BB-BAFD-9541-BDB5-3CC67D634086}"/>
    <hyperlink ref="A59" r:id="rId59" display="http://publicadministration.un.org/egovkb/en-us/Data/Country-Information/id/75-Hungary" xr:uid="{2E49DC56-F562-F343-90AC-A4C55B3694FE}"/>
    <hyperlink ref="A60" r:id="rId60" display="http://publicadministration.un.org/egovkb/en-us/Data/Country-Information/id/155-Slovakia" xr:uid="{77DC9AE2-0B3F-444C-80C9-4023C2838421}"/>
    <hyperlink ref="A61" r:id="rId61" display="http://publicadministration.un.org/egovkb/en-us/Data/Country-Information/id/40-Costa-Rica" xr:uid="{0813E5B2-7B32-7B4E-B795-7711CF5559A7}"/>
    <hyperlink ref="A62" r:id="rId62" display="http://publicadministration.un.org/egovkb/en-us/Data/Country-Information/id/2-Albania" xr:uid="{0A6D1F08-480D-9141-94C7-E5F4D1C43D9C}"/>
    <hyperlink ref="A63" r:id="rId63" display="http://publicadministration.un.org/egovkb/en-us/Data/Country-Information/id/186-Uzbekistan" xr:uid="{F1E26CFD-F915-274E-8F1F-2934770D1B4A}"/>
    <hyperlink ref="A64" r:id="rId64" display="http://publicadministration.un.org/egovkb/en-us/Data/Country-Information/id/78-Indonesia" xr:uid="{37854FBC-53AD-2B47-B7FE-688ADE453175}"/>
    <hyperlink ref="A65" r:id="rId65" display="http://publicadministration.un.org/egovkb/en-us/Data/Country-Information/id/110-Mexico" xr:uid="{97038611-6342-274C-91E1-FBF7D093E513}"/>
    <hyperlink ref="A66" r:id="rId66" display="http://publicadministration.un.org/egovkb/en-us/Data/Country-Information/id/90-Kuwait" xr:uid="{945DFAD9-ABFB-FB47-8261-102418A95C2F}"/>
    <hyperlink ref="A67" r:id="rId67" display="http://publicadministration.un.org/egovkb/en-us/Data/Country-Information/id/52-Ecuador" xr:uid="{D9B01F8D-338A-FE4C-9E12-32E0C162B928}"/>
    <hyperlink ref="A68" r:id="rId68" display="http://publicadministration.un.org/egovkb/en-us/Data/Country-Information/id/37-Colombia" xr:uid="{8F87F4CE-9B0D-3440-9A65-D62B0F33EC0D}"/>
    <hyperlink ref="A69" r:id="rId69" display="http://publicadministration.un.org/egovkb/en-us/Data/Country-Information/id/64-Georgia-Country" xr:uid="{B7073768-85A1-2341-8D9F-77200C3E39D7}"/>
    <hyperlink ref="A70" r:id="rId70" display="http://publicadministration.un.org/egovkb/en-us/Data/Country-Information/id/139-Republic-of-Moldova" xr:uid="{FEED9C30-EA1A-8C42-A164-E25B69B605BE}"/>
    <hyperlink ref="A71" r:id="rId71" display="http://publicadministration.un.org/egovkb/en-us/Data/Country-Information/id/189-Viet-Nam" xr:uid="{92581025-351D-F04D-BFF0-962C96C82D58}"/>
    <hyperlink ref="A72" r:id="rId72" display="http://publicadministration.un.org/egovkb/en-us/Data/Country-Information/id/140-Romania" xr:uid="{C5DE4CE5-8DDB-9D4D-8798-D297ADB59F0B}"/>
    <hyperlink ref="A73" r:id="rId73" display="http://publicadministration.un.org/egovkb/en-us/Data/Country-Information/id/134-Philippines" xr:uid="{079C40B0-554D-8A4A-8357-1C1B43D9A1C9}"/>
    <hyperlink ref="A74" r:id="rId74" display="http://publicadministration.un.org/egovkb/en-us/Data/Country-Information/id/11-Azerbaijan" xr:uid="{88E2A126-5595-174A-89F7-E07720E56543}"/>
    <hyperlink ref="A75" r:id="rId75" display="http://publicadministration.un.org/egovkb/en-us/Data/Country-Information/id/25-Brunei-Darussalam" xr:uid="{C8008DB6-174E-5C46-96E6-139D8FE27BD9}"/>
    <hyperlink ref="A76" r:id="rId76" display="http://publicadministration.un.org/egovkb/en-us/Data/Country-Information/id/109-Mauritius" xr:uid="{CED4F976-5AB1-354B-B935-4F446B3D8AEA}"/>
    <hyperlink ref="A77" r:id="rId77" display="http://publicadministration.un.org/egovkb/en-us/Data/Country-Information/id/16-Belarus" xr:uid="{ACBAF3C8-BCD2-444E-9192-FC0F49AF6359}"/>
    <hyperlink ref="A78" r:id="rId78" display="http://publicadministration.un.org/egovkb/en-us/Data/Country-Information/id/91-Kyrgyzstan" xr:uid="{30641C48-24E2-1445-970E-CE270730A650}"/>
    <hyperlink ref="A79" r:id="rId79" display="http://publicadministration.un.org/egovkb/en-us/Data/Country-Information/id/130-Panama" xr:uid="{016BE44B-E135-7944-A7EB-966923AB8D98}"/>
    <hyperlink ref="A80" r:id="rId80" display="http://publicadministration.un.org/egovkb/en-us/Data/Country-Information/id/132-Paraguay" xr:uid="{38ECC51A-BBEB-9044-9BEF-8B69D79BBB2A}"/>
    <hyperlink ref="A81" r:id="rId81" display="http://publicadministration.un.org/egovkb/en-us/Data/Country-Information/id/114-Montenegro" xr:uid="{440EE4B0-E7F4-B943-801C-95AAB38E6B89}"/>
    <hyperlink ref="A82" r:id="rId82" display="http://publicadministration.un.org/egovkb/en-us/Data/Country-Information/id/112-Monaco" xr:uid="{9CB6AD16-F6DC-5E4F-9A76-03547E351775}"/>
    <hyperlink ref="A83" r:id="rId83" display="http://publicadministration.un.org/egovkb/en-us/Data/Country-Information/id/12-Bahamas" xr:uid="{18E7444A-34CE-6946-9FA4-C40AC0678A2B}"/>
    <hyperlink ref="A84" r:id="rId84" display="http://publicadministration.un.org/egovkb/en-us/Data/Country-Information/id/170-North-Macedonia" xr:uid="{498D8FC7-68AD-2F4B-B150-E38120814FD7}"/>
    <hyperlink ref="A85" r:id="rId85" display="http://publicadministration.un.org/egovkb/en-us/Data/Country-Information/id/51-Dominican-Republic" xr:uid="{CCAFD5CB-BEA8-0541-9B55-C0826799A6D5}"/>
    <hyperlink ref="A86" r:id="rId86" display="http://publicadministration.un.org/egovkb/en-us/Data/Country-Information/id/174-Trinidad-and-Tobago" xr:uid="{1A065591-8E3A-1E40-8D59-1648F414BF5D}"/>
    <hyperlink ref="A87" r:id="rId87" display="http://publicadministration.un.org/egovkb/en-us/Data/Country-Information/id/175-Tunisia" xr:uid="{21A493B3-F608-D74F-BA75-1E9762298718}"/>
    <hyperlink ref="A88" r:id="rId88" display="http://publicadministration.un.org/egovkb/en-us/Data/Country-Information/id/4-Andorra" xr:uid="{3F404ED5-1F89-C042-8D1A-C222CC617DFE}"/>
    <hyperlink ref="A89" r:id="rId89" display="http://publicadministration.un.org/egovkb/en-us/Data/Country-Information/id/86-Jordan" xr:uid="{20B5F041-5F7E-F84F-8FDC-D032FBCAEA05}"/>
    <hyperlink ref="A90" r:id="rId90" display="http://publicadministration.un.org/egovkb/en-us/Data/Country-Information/id/115-Morocco" xr:uid="{48DB79A4-3C6D-254D-A2EB-CBC4969C082E}"/>
    <hyperlink ref="A91" r:id="rId91" display="http://publicadministration.un.org/egovkb/en-us/Data/Country-Information/id/15-Barbados" xr:uid="{F055F72D-D9E4-4C4B-80FD-9AFD146D9D25}"/>
    <hyperlink ref="A92" r:id="rId92" display="http://publicadministration.un.org/egovkb/en-us/Data/Country-Information/id/152-Seychelles" xr:uid="{157AD4FE-CB4B-7C4C-95DF-65F7B72D8A47}"/>
    <hyperlink ref="A93" r:id="rId93" display="http://publicadministration.un.org/egovkb/en-us/Data/Country-Information/id/59-Fiji" xr:uid="{E5021243-C8DB-8F4F-97EF-D7B0F6C3A880}"/>
    <hyperlink ref="A94" r:id="rId94" display="http://publicadministration.un.org/egovkb/en-us/Data/Country-Information/id/104-Maldives" xr:uid="{8DEEDC2D-3BDD-F644-904F-BF66185AF1AD}"/>
    <hyperlink ref="A95" r:id="rId95" display="http://publicadministration.un.org/egovkb/en-us/Data/Country-Information/id/53-Egypt" xr:uid="{91106CDB-97F9-0F4E-9C1D-7D237FFD39C0}"/>
    <hyperlink ref="A96" r:id="rId96" display="http://publicadministration.un.org/egovkb/en-us/Data/Country-Information/id/84-Jamaica" xr:uid="{01E19441-886A-E74F-8E91-4E7264115E01}"/>
    <hyperlink ref="A97" r:id="rId97" display="http://publicadministration.un.org/egovkb/en-us/Data/Country-Information/id/77-India" xr:uid="{1F4566D7-8C0D-5F44-92B4-FEC1667A6A34}"/>
    <hyperlink ref="A98" r:id="rId98" display="http://publicadministration.un.org/egovkb/en-us/Data/Country-Information/id/161-Sri-Lanka" xr:uid="{E6D39DC0-7745-944D-AC06-3059915C7691}"/>
    <hyperlink ref="A99" r:id="rId99" display="http://publicadministration.un.org/egovkb/en-us/Data/Country-Information/id/21-Bolivia" xr:uid="{8089BC6D-7490-8047-9AE0-F690389C7D47}"/>
    <hyperlink ref="A100" r:id="rId100" display="http://publicadministration.un.org/egovkb/en-us/Data/Country-Information/id/14-Bangladesh" xr:uid="{25F738E9-DDD2-5446-BA7A-FFEFDCBD23BE}"/>
    <hyperlink ref="A101" r:id="rId101" display="http://publicadministration.un.org/egovkb/en-us/Data/Country-Information/id/79-Iran-Islamic-Republic-of" xr:uid="{F884D84B-FC66-2044-A859-4E14E01D91E7}"/>
    <hyperlink ref="A102" r:id="rId102" display="http://publicadministration.un.org/egovkb/en-us/Data/Country-Information/id/147-San-Marino" xr:uid="{FBD34C47-93DB-0C47-907B-F0F00FFC708C}"/>
    <hyperlink ref="A103" r:id="rId103" display="http://publicadministration.un.org/egovkb/en-us/Data/Country-Information/id/20-Bhutan" xr:uid="{90D55556-8537-BB46-B9B1-F21E106A919D}"/>
    <hyperlink ref="A104" r:id="rId104" display="http://publicadministration.un.org/egovkb/en-us/Data/Country-Information/id/68-Grenada" xr:uid="{CE78EE3E-2C7A-F447-ABC6-03E83C0984C8}"/>
    <hyperlink ref="A105" r:id="rId105" display="http://publicadministration.un.org/egovkb/en-us/Data/Country-Information/id/6-Antigua-and-Barbuda" xr:uid="{D84D802C-4E54-3941-86D0-F0B41A9CD984}"/>
    <hyperlink ref="A106" r:id="rId106" display="http://publicadministration.un.org/egovkb/en-us/Data/Country-Information/id/163-Suriname" xr:uid="{2D8D1055-7892-2C45-B869-5A3C10E4AFE1}"/>
    <hyperlink ref="A107" r:id="rId107" display="http://publicadministration.un.org/egovkb/en-us/Data/Country-Information/id/22-Bosnia-and-Herzegovina" xr:uid="{E790D62E-5F04-EF47-97D5-0FC5204B7707}"/>
    <hyperlink ref="A108" r:id="rId108" display="http://publicadministration.un.org/egovkb/en-us/Data/Country-Information/id/66-Ghana" xr:uid="{52DCC09B-51A1-5A49-BDD1-B1ACBE9061E3}"/>
    <hyperlink ref="A109" r:id="rId109" display="http://publicadministration.un.org/egovkb/en-us/Data/Country-Information/id/88-Kenya" xr:uid="{6A3364FE-F2F6-D74E-A743-2EBBC43290D9}"/>
    <hyperlink ref="A110" r:id="rId110" display="http://publicadministration.un.org/egovkb/en-us/Data/Country-Information/id/143-Saint-Kitts-and-Nevis" xr:uid="{9EF3FDE2-8AD1-294E-9BFC-B18B2758F3EE}"/>
    <hyperlink ref="A111" r:id="rId111" display="http://publicadministration.un.org/egovkb/en-us/Data/Country-Information/id/32-Cabo-Verde" xr:uid="{B21C6DE3-0C69-AF4D-97B6-20BCBE204E97}"/>
    <hyperlink ref="A112" r:id="rId112" display="http://publicadministration.un.org/egovkb/en-us/Data/Country-Information/id/23-Botswana" xr:uid="{F5FBA386-9A7E-EA4F-BCB6-818A0062D6ED}"/>
    <hyperlink ref="A113" r:id="rId113" display="http://publicadministration.un.org/egovkb/en-us/Data/Country-Information/id/164-Eswatini" xr:uid="{FB0ACA7A-B44A-4D43-AC41-F82EC1E81502}"/>
    <hyperlink ref="A114" r:id="rId114" display="http://publicadministration.un.org/egovkb/en-us/Data/Country-Information/id/118-Namibia" xr:uid="{1BE770D2-C1B1-6A4E-9EDE-2C793EE3DA00}"/>
    <hyperlink ref="A115" r:id="rId115" display="http://publicadministration.un.org/egovkb/en-us/Data/Country-Information/id/54-El-Salvador" xr:uid="{864EB70E-3D4B-414D-ABB4-CF816ED5F6B9}"/>
    <hyperlink ref="A116" r:id="rId116" display="http://publicadministration.un.org/egovkb/en-us/Data/Country-Information/id/3-Algeria" xr:uid="{1138E4AF-5B84-DE47-B465-BB7964B562BE}"/>
    <hyperlink ref="A117" r:id="rId117" display="http://publicadministration.un.org/egovkb/en-us/Data/Country-Information/id/145-Saint-Vincent-and-the-Grenadines" xr:uid="{DE686495-3062-BA4B-B19F-83217BE9563A}"/>
    <hyperlink ref="A118" r:id="rId118" display="http://publicadministration.un.org/egovkb/en-us/Data/Country-Information/id/142-Rwanda" xr:uid="{E0B85366-3C98-DE4F-92CE-12417488A993}"/>
    <hyperlink ref="A119" r:id="rId119" display="http://publicadministration.un.org/egovkb/en-us/Data/Country-Information/id/120-Nepal" xr:uid="{859446DE-E485-C147-AEC1-92EF3FB7970C}"/>
    <hyperlink ref="A120" r:id="rId120" display="http://publicadministration.un.org/egovkb/en-us/Data/Country-Information/id/29-Cambodia" xr:uid="{068FFD3D-0007-144F-9B79-2F05C0C4897A}"/>
    <hyperlink ref="A121" r:id="rId121" display="http://publicadministration.un.org/egovkb/en-us/Data/Country-Information/id/62-Gabon" xr:uid="{234F89ED-C9E1-0E44-B77D-723CEB9C8AFF}"/>
    <hyperlink ref="A122" r:id="rId122" display="http://publicadministration.un.org/egovkb/en-us/Data/Country-Information/id/69-Guatemala" xr:uid="{12C0804C-0FB2-344B-914B-DED7D9CC3324}"/>
    <hyperlink ref="A123" r:id="rId123" display="http://publicadministration.un.org/egovkb/en-us/Data/Country-Information/id/168-Tajikistan" xr:uid="{135A7F7B-3A1F-7241-AABA-3961843295AC}"/>
    <hyperlink ref="A124" r:id="rId124" display="http://publicadministration.un.org/egovkb/en-us/Data/Country-Information/id/41-Cte-dIvoire" xr:uid="{EBC3550E-3691-DB4A-B093-4E56B53B2675}"/>
    <hyperlink ref="A125" r:id="rId125" display="http://publicadministration.un.org/egovkb/en-us/Data/Country-Information/id/97-Libya" xr:uid="{09FF847D-16CF-E94E-A5C5-6DC2DE7DBD4C}"/>
    <hyperlink ref="A126" r:id="rId126" display="http://publicadministration.un.org/egovkb/en-us/Data/Country-Information/id/94-Lebanon" xr:uid="{07958998-5488-DB4D-B804-588415AF8DE7}"/>
    <hyperlink ref="A127" r:id="rId127" display="http://publicadministration.un.org/egovkb/en-us/Data/Country-Information/id/50-Dominica" xr:uid="{1A178497-D8F1-F840-8442-5D30EE513195}"/>
    <hyperlink ref="A128" r:id="rId128" display="http://publicadministration.un.org/egovkb/en-us/Data/Country-Information/id/72-Guyana" xr:uid="{0725DED5-C32C-FB48-A48E-465FAD8BD5A0}"/>
    <hyperlink ref="A129" r:id="rId129" display="http://publicadministration.un.org/egovkb/en-us/Data/Country-Information/id/187-Vanuatu" xr:uid="{F140989D-C429-8E41-A2B7-554372B76BB5}"/>
    <hyperlink ref="A130" r:id="rId130" display="http://publicadministration.un.org/egovkb/en-us/Data/Country-Information/id/191-Zambia" xr:uid="{37A35196-77C4-CC48-B9F6-4EC865360CF2}"/>
    <hyperlink ref="A131" r:id="rId131" display="http://publicadministration.un.org/egovkb/en-us/Data/Country-Information/id/188-Venezuela" xr:uid="{903DADC4-05FE-864B-91FD-5519DC53B301}"/>
    <hyperlink ref="A132" r:id="rId132" display="http://publicadministration.un.org/egovkb/en-us/Data/Country-Information/id/123-Nicaragua" xr:uid="{55B72FAA-B4FE-5340-B491-AF354256579F}"/>
    <hyperlink ref="A133" r:id="rId133" display="http://publicadministration.un.org/egovkb/en-us/Data/Country-Information/id/144-Saint-Lucia" xr:uid="{64E62E8F-1F74-414D-A592-1B990E645703}"/>
    <hyperlink ref="A134" r:id="rId134" display="http://publicadministration.un.org/egovkb/en-us/Data/Country-Information/id/173-Tonga" xr:uid="{88548BC2-84D8-FC42-8DF8-ADE926528C91}"/>
    <hyperlink ref="A135" r:id="rId135" display="http://publicadministration.un.org/egovkb/en-us/Data/Country-Information/id/150-Senegal" xr:uid="{AB6C262F-9945-4747-8746-03EC0EA42816}"/>
    <hyperlink ref="A136" r:id="rId136" display="http://publicadministration.un.org/egovkb/en-us/Data/Country-Information/id/128-Pakistan" xr:uid="{6781D781-858F-6F4F-8C6E-3091F6AECC67}"/>
    <hyperlink ref="A137" r:id="rId137" display="http://publicadministration.un.org/egovkb/en-us/Data/Country-Information/id/129-Palau" xr:uid="{FD08772F-779E-F74B-A1E4-7024CA9EF42B}"/>
    <hyperlink ref="A138" r:id="rId138" display="http://publicadministration.un.org/egovkb/en-us/Data/Country-Information/id/117-Myanmar" xr:uid="{890F07E0-0AE4-7E48-8E08-AAACDD616531}"/>
    <hyperlink ref="A139" r:id="rId139" display="http://publicadministration.un.org/egovkb/en-us/Data/Country-Information/id/43-Cuba" xr:uid="{332C94B9-4F4C-484B-AE2B-A223FCD5D744}"/>
    <hyperlink ref="A140" r:id="rId140" display="http://publicadministration.un.org/egovkb/en-us/Data/Country-Information/id/146-Samoa" xr:uid="{DC951D44-DD1B-3344-A0FE-CDC05F99DBB1}"/>
    <hyperlink ref="A141" r:id="rId141" display="http://publicadministration.un.org/egovkb/en-us/Data/Country-Information/id/18-Belize" xr:uid="{C9E87578-2E4C-EC41-8562-6637D3C4629D}"/>
    <hyperlink ref="A142" r:id="rId142" display="http://publicadministration.un.org/egovkb/en-us/Data/Country-Information/id/74-Honduras" xr:uid="{67C15311-16E6-894C-A5F3-8E41FEFBA1CF}"/>
    <hyperlink ref="A143" r:id="rId143" display="http://publicadministration.un.org/egovkb/en-us/Data/Country-Information/id/107-Marshall-Islands" xr:uid="{581DC0D4-2681-3E4E-9FEB-B3B547CB7220}"/>
    <hyperlink ref="A144" r:id="rId144" display="http://publicadministration.un.org/egovkb/en-us/Data/Country-Information/id/125-Nigeria" xr:uid="{A5117FE1-8F42-B641-8AFC-E2B932E1141A}"/>
    <hyperlink ref="A145" r:id="rId145" display="http://publicadministration.un.org/egovkb/en-us/Data/Country-Information/id/177-Turkmenistan" xr:uid="{012850BA-15AE-A149-8BA8-675E5064E2A4}"/>
    <hyperlink ref="A146" r:id="rId146" display="http://publicadministration.un.org/egovkb/en-us/Data/Country-Information/id/19-Benin" xr:uid="{AD80FA55-F7D7-E145-9708-4D5B0168B638}"/>
    <hyperlink ref="A147" r:id="rId147" display="http://publicadministration.un.org/egovkb/en-us/Data/Country-Information/id/89-Kiribati" xr:uid="{F14B37FD-E837-0347-A2AF-6355C97B9309}"/>
    <hyperlink ref="A148" r:id="rId148" display="http://publicadministration.un.org/egovkb/en-us/Data/Country-Information/id/80-Iraq" xr:uid="{B21724F7-441A-F340-8B3F-00F9AF486FC5}"/>
    <hyperlink ref="A149" r:id="rId149" display="http://publicadministration.un.org/egovkb/en-us/Data/Country-Information/id/192-Zimbabwe" xr:uid="{4D8B922B-6968-904B-91B3-F91FB2942A13}"/>
    <hyperlink ref="A150" r:id="rId150" display="http://publicadministration.un.org/egovkb/en-us/Data/Country-Information/id/179-Uganda" xr:uid="{497A3C51-6E93-9140-A2F2-829F13B9A937}"/>
    <hyperlink ref="A151" r:id="rId151" display="http://publicadministration.un.org/egovkb/en-us/Data/Country-Information/id/119-Nauru" xr:uid="{6B4E71D3-A2F9-A940-B124-5D22C161117D}"/>
    <hyperlink ref="A152" r:id="rId152" display="http://publicadministration.un.org/egovkb/en-us/Data/Country-Information/id/92-Lao-Peoples-Democratic-Republic" xr:uid="{D1477583-9C82-D546-93A9-AE3E9CE17990}"/>
    <hyperlink ref="A153" r:id="rId153" display="http://publicadministration.un.org/egovkb/en-us/Data/Country-Information/id/183-United-Republic-of-Tanzania" xr:uid="{1937011C-8CD5-8A46-B3C1-1591C95F28F2}"/>
    <hyperlink ref="A154" r:id="rId154" display="http://publicadministration.un.org/egovkb/en-us/Data/Country-Information/id/148-Sao-Tome-and-Principe" xr:uid="{7BEAED8B-E789-F642-A078-F1E9EE07754B}"/>
    <hyperlink ref="A155" r:id="rId155" display="http://publicadministration.un.org/egovkb/en-us/Data/Country-Information/id/30-Cameroon" xr:uid="{138268EE-6284-1243-A9E8-0A8CB84E56EF}"/>
    <hyperlink ref="A156" r:id="rId156" display="http://publicadministration.un.org/egovkb/en-us/Data/Country-Information/id/5-Angola" xr:uid="{23C9826A-9DE0-FB44-BF56-CCF2E5EBA171}"/>
    <hyperlink ref="A157" r:id="rId157" display="http://publicadministration.un.org/egovkb/en-us/Data/Country-Information/id/95-Lesotho" xr:uid="{465ADCAD-F11D-D345-A006-FD3D77474E01}"/>
    <hyperlink ref="A158" r:id="rId158" display="http://publicadministration.un.org/egovkb/en-us/Data/Country-Information/id/178-Tuvalu" xr:uid="{D3D48F2E-C090-8245-8DE8-B24E3115FD58}"/>
    <hyperlink ref="A159" r:id="rId159" display="http://publicadministration.un.org/egovkb/en-us/Data/Country-Information/id/171-Timor-Leste" xr:uid="{26FD173C-3575-F34B-9731-9D560067051B}"/>
    <hyperlink ref="A160" r:id="rId160" display="http://publicadministration.un.org/egovkb/en-us/Data/Country-Information/id/70-Guinea" xr:uid="{BA9998FC-AA0F-5B47-B39B-E810660121AE}"/>
    <hyperlink ref="A161" r:id="rId161" display="http://publicadministration.un.org/egovkb/en-us/Data/Country-Information/id/172-Togo" xr:uid="{FA314206-2B35-0C4F-91C7-6E7A3380C66B}"/>
    <hyperlink ref="A162" r:id="rId162" display="http://publicadministration.un.org/egovkb/en-us/Data/Country-Information/id/167-Syrian-Arab-Republic" xr:uid="{FC0AB9D6-71CA-4C44-8213-E3191AAAAA7F}"/>
    <hyperlink ref="A163" r:id="rId163" display="http://publicadministration.un.org/egovkb/en-us/Data/Country-Information/id/102-Malawi" xr:uid="{B66ED8B4-7775-B347-8332-C45B5F10B385}"/>
    <hyperlink ref="A164" r:id="rId164" display="http://publicadministration.un.org/egovkb/en-us/Data/Country-Information/id/157-Solomon-Islands" xr:uid="{AA6EA13F-D46E-7442-9854-7A8EABEE2776}"/>
    <hyperlink ref="A165" r:id="rId165" display="http://publicadministration.un.org/egovkb/en-us/Data/Country-Information/id/108-Mauritania" xr:uid="{0C0F6645-CAA5-EA4D-8171-D23F2E2B1F99}"/>
    <hyperlink ref="A166" r:id="rId166" display="http://publicadministration.un.org/egovkb/en-us/Data/Country-Information/id/39-Congo" xr:uid="{0363C46F-2B7A-D04D-804B-4F5810B490CC}"/>
    <hyperlink ref="A167" r:id="rId167" display="http://publicadministration.un.org/egovkb/en-us/Data/Country-Information/id/111-Micronesia-Federated-States-of" xr:uid="{D2BF40DB-E951-B242-A7CA-6CAB493ACE2F}"/>
    <hyperlink ref="A168" r:id="rId168" display="http://publicadministration.un.org/egovkb/en-us/Data/Country-Information/id/101-Madagascar" xr:uid="{AE8C9BE5-BA31-7947-8D56-99A438AF595A}"/>
    <hyperlink ref="A169" r:id="rId169" display="http://publicadministration.un.org/egovkb/en-us/Data/Country-Information/id/58-Ethiopia" xr:uid="{DF5C3679-5B9E-4845-A74E-CB4423DACA3E}"/>
    <hyperlink ref="A170" r:id="rId170" display="http://publicadministration.un.org/egovkb/en-us/Data/Country-Information/id/71-Guinea-Bissau" xr:uid="{F0BA6E9D-98B4-E64E-9F3C-31D52B68E27E}"/>
    <hyperlink ref="A171" r:id="rId171" display="http://publicadministration.un.org/egovkb/en-us/Data/Country-Information/id/131-Papua-New-Guinea" xr:uid="{2B0BDE5D-27C9-454D-845D-9B2E49BBF5AE}"/>
    <hyperlink ref="A172" r:id="rId172" display="http://publicadministration.un.org/egovkb/en-us/Data/Country-Information/id/153-Sierra-Leone" xr:uid="{0C064D7D-E6EC-9F40-A949-6BDFC8871CB1}"/>
    <hyperlink ref="A173" r:id="rId173" display="http://publicadministration.un.org/egovkb/en-us/Data/Country-Information/id/105-Mali" xr:uid="{AC9EC0C0-AF01-5F43-8A3C-C51311D60024}"/>
    <hyperlink ref="A174" r:id="rId174" display="http://publicadministration.un.org/egovkb/en-us/Data/Country-Information/id/49-Djibouti" xr:uid="{3D7EA66A-B7A1-2F46-B8D9-6A5E56A05944}"/>
    <hyperlink ref="A175" r:id="rId175" display="http://publicadministration.un.org/egovkb/en-us/Data/Country-Information/id/27-Burkina-Faso" xr:uid="{74CDE8B7-21F4-DB43-A1F0-0076909A4786}"/>
    <hyperlink ref="A176" r:id="rId176" display="http://publicadministration.un.org/egovkb/en-us/Data/Country-Information/id/55-Equatorial-Guinea" xr:uid="{DE5E0B19-7F29-2646-AE91-CC3F0AC94EF0}"/>
    <hyperlink ref="A177" r:id="rId177" display="http://publicadministration.un.org/egovkb/en-us/Data/Country-Information/id/116-Mozambique" xr:uid="{BC135E8A-1C44-1247-BDD8-A92808E11290}"/>
    <hyperlink ref="A178" r:id="rId178" display="http://publicadministration.un.org/egovkb/en-us/Data/Country-Information/id/162-Sudan" xr:uid="{4345C605-F366-C74B-A7BC-E78FA0290937}"/>
    <hyperlink ref="A179" r:id="rId179" display="http://publicadministration.un.org/egovkb/en-us/Data/Country-Information/id/47-Democratic-Republic-of-the-Congo" xr:uid="{4058662E-7393-1E4C-BF86-69DD0B741919}"/>
    <hyperlink ref="A180" r:id="rId180" display="http://publicadministration.un.org/egovkb/en-us/Data/Country-Information/id/38-Comoros" xr:uid="{B663A4EA-9EFE-BC43-9A18-E395A5A2FC47}"/>
    <hyperlink ref="A181" r:id="rId181" display="http://publicadministration.un.org/egovkb/en-us/Data/Country-Information/id/63-Gambia" xr:uid="{91D979BD-6EA2-5C44-A3F6-D7C926420E41}"/>
    <hyperlink ref="A182" r:id="rId182" display="http://publicadministration.un.org/egovkb/en-us/Data/Country-Information/id/96-Liberia" xr:uid="{7E617A62-2FF9-EF49-BCB1-5314B90B55F8}"/>
    <hyperlink ref="A183" r:id="rId183" display="http://publicadministration.un.org/egovkb/en-us/Data/Country-Information/id/28-Burundi" xr:uid="{E7E7DD66-2411-384E-A882-F95AE5EB3C04}"/>
    <hyperlink ref="A184" r:id="rId184" display="http://publicadministration.un.org/egovkb/en-us/Data/Country-Information/id/46-Democratic-Peoples-Republic-of-Korea" xr:uid="{63F7221E-E1DD-1341-933B-53ACB4611CC4}"/>
    <hyperlink ref="A185" r:id="rId185" display="http://publicadministration.un.org/egovkb/en-us/Data/Country-Information/id/190-Yemen" xr:uid="{0F51DA4B-6A6D-8948-9E56-1B0EB7733363}"/>
    <hyperlink ref="A186" r:id="rId186" display="http://publicadministration.un.org/egovkb/en-us/Data/Country-Information/id/73-Haiti" xr:uid="{CDDCF348-7DCC-7D40-AEFC-84D4B3BD34F0}"/>
    <hyperlink ref="A187" r:id="rId187" display="http://publicadministration.un.org/egovkb/en-us/Data/Country-Information/id/124-Niger" xr:uid="{C1824D7C-C598-B545-AABB-7D3F1388B70F}"/>
    <hyperlink ref="A188" r:id="rId188" display="http://publicadministration.un.org/egovkb/en-us/Data/Country-Information/id/1-Afghanistan" xr:uid="{0008894A-6015-964E-9456-7B1B63416E25}"/>
    <hyperlink ref="A189" r:id="rId189" display="http://publicadministration.un.org/egovkb/en-us/Data/Country-Information/id/34-Chad" xr:uid="{411949B8-734D-ED4A-A419-61921D772608}"/>
    <hyperlink ref="A190" r:id="rId190" display="http://publicadministration.un.org/egovkb/en-us/Data/Country-Information/id/56-Eritrea" xr:uid="{1284BD65-3358-BD44-8B78-9DD4A8F73489}"/>
    <hyperlink ref="A191" r:id="rId191" display="http://publicadministration.un.org/egovkb/en-us/Data/Country-Information/id/158-Somalia" xr:uid="{6545B074-E2FF-CB42-B62E-58397F922EF2}"/>
    <hyperlink ref="A192" r:id="rId192" display="http://publicadministration.un.org/egovkb/en-us/Data/Country-Information/id/193-South-Sudan" xr:uid="{10555AC6-4FA8-904C-9973-BB70220E0598}"/>
    <hyperlink ref="A193" r:id="rId193" display="http://publicadministration.un.org/egovkb/en-us/Data/Country-Information/id/33-Central-African-Republic" xr:uid="{F7ED9C07-A6C7-0145-900A-D7A369505091}"/>
  </hyperlinks>
  <pageMargins left="0.7" right="0.7" top="0.75" bottom="0.75" header="0.3" footer="0.3"/>
  <drawing r:id="rId19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A2B2-ED93-094B-80EC-120656B9CCF5}">
  <sheetPr codeName="Sheet3"/>
  <dimension ref="A1:AE233"/>
  <sheetViews>
    <sheetView workbookViewId="0">
      <selection activeCell="T1" sqref="T1:U1048576"/>
    </sheetView>
  </sheetViews>
  <sheetFormatPr baseColWidth="10" defaultRowHeight="16"/>
  <cols>
    <col min="4" max="4" width="41.33203125" customWidth="1"/>
    <col min="8" max="8" width="30.6640625" customWidth="1"/>
    <col min="9" max="10" width="20.6640625" customWidth="1"/>
    <col min="11" max="11" width="23" customWidth="1"/>
    <col min="12" max="13" width="10.83203125" customWidth="1"/>
    <col min="14" max="14" width="23.33203125" customWidth="1"/>
    <col min="15" max="15" width="10.83203125" customWidth="1"/>
    <col min="16" max="16" width="38.1640625" customWidth="1"/>
    <col min="17" max="17" width="24" customWidth="1"/>
    <col min="18" max="18" width="10.83203125" customWidth="1"/>
    <col min="19" max="19" width="73.83203125" customWidth="1"/>
    <col min="20" max="20" width="19.83203125" customWidth="1"/>
    <col min="21" max="21" width="17" customWidth="1"/>
    <col min="25" max="25" width="16.6640625" style="30" customWidth="1"/>
    <col min="26" max="27" width="6.6640625" style="6" customWidth="1"/>
  </cols>
  <sheetData>
    <row r="1" spans="1:31">
      <c r="A1" t="s">
        <v>284</v>
      </c>
      <c r="G1" s="36"/>
      <c r="H1" s="36" t="s">
        <v>285</v>
      </c>
      <c r="I1" s="36" t="s">
        <v>286</v>
      </c>
      <c r="J1" s="36"/>
      <c r="K1" s="36" t="s">
        <v>285</v>
      </c>
      <c r="L1" s="36" t="s">
        <v>287</v>
      </c>
      <c r="M1" s="36"/>
      <c r="N1" s="36" t="s">
        <v>285</v>
      </c>
      <c r="O1" s="36" t="s">
        <v>288</v>
      </c>
      <c r="P1" s="36"/>
      <c r="Q1" s="36" t="s">
        <v>285</v>
      </c>
      <c r="R1" s="36" t="s">
        <v>289</v>
      </c>
      <c r="S1" s="36"/>
      <c r="T1" s="36" t="s">
        <v>285</v>
      </c>
      <c r="U1" s="36" t="s">
        <v>290</v>
      </c>
      <c r="Y1" s="11" t="s">
        <v>293</v>
      </c>
      <c r="Z1" s="12" t="s">
        <v>294</v>
      </c>
      <c r="AA1" s="12" t="s">
        <v>294</v>
      </c>
      <c r="AE1" t="s">
        <v>70</v>
      </c>
    </row>
    <row r="2" spans="1:31">
      <c r="A2" t="s">
        <v>70</v>
      </c>
      <c r="E2" s="43" t="s">
        <v>70</v>
      </c>
      <c r="F2" s="8">
        <v>1</v>
      </c>
      <c r="G2" s="8">
        <v>1</v>
      </c>
      <c r="H2" s="38" t="s">
        <v>70</v>
      </c>
      <c r="I2">
        <v>0.98473999999999995</v>
      </c>
      <c r="K2" t="s">
        <v>103</v>
      </c>
      <c r="L2">
        <v>1</v>
      </c>
      <c r="N2" t="s">
        <v>75</v>
      </c>
      <c r="O2">
        <v>1</v>
      </c>
      <c r="Q2" t="s">
        <v>80</v>
      </c>
      <c r="R2">
        <v>1</v>
      </c>
      <c r="T2" t="s">
        <v>83</v>
      </c>
      <c r="U2">
        <v>1</v>
      </c>
      <c r="Y2" s="13" t="s">
        <v>276</v>
      </c>
      <c r="Z2" s="14" t="str">
        <f t="shared" ref="Z2:AA65" si="0">IF(AA2&gt;=0.75,"A",IF(AA2&gt;=0.5,"B",IF(AA2&gt;=0.25,"C","D")))</f>
        <v>A</v>
      </c>
      <c r="AA2" s="14" t="str">
        <f t="shared" si="0"/>
        <v>A</v>
      </c>
      <c r="AB2" s="38" t="s">
        <v>339</v>
      </c>
      <c r="AC2" t="str">
        <f>INDEX(AA$2:AA$199,MATCH(AB2,Y$2:Y$199,0))</f>
        <v>D</v>
      </c>
      <c r="AE2" t="s">
        <v>73</v>
      </c>
    </row>
    <row r="3" spans="1:31">
      <c r="A3" t="s">
        <v>73</v>
      </c>
      <c r="E3" s="43" t="s">
        <v>73</v>
      </c>
      <c r="F3" s="8">
        <v>2</v>
      </c>
      <c r="G3" s="8">
        <v>2</v>
      </c>
      <c r="H3" s="38" t="s">
        <v>73</v>
      </c>
      <c r="I3">
        <v>0.97274000000000005</v>
      </c>
      <c r="K3" t="s">
        <v>85</v>
      </c>
      <c r="L3">
        <v>0.98629999999999995</v>
      </c>
      <c r="N3" t="s">
        <v>70</v>
      </c>
      <c r="O3">
        <v>0.99924000000000002</v>
      </c>
      <c r="Q3" t="s">
        <v>76</v>
      </c>
      <c r="R3">
        <v>0.99531000000000003</v>
      </c>
      <c r="T3" t="s">
        <v>141</v>
      </c>
      <c r="U3">
        <v>0.99883</v>
      </c>
      <c r="Y3" s="15" t="s">
        <v>295</v>
      </c>
      <c r="Z3" s="16" t="str">
        <f t="shared" si="0"/>
        <v>A</v>
      </c>
      <c r="AA3" s="16" t="str">
        <f t="shared" si="0"/>
        <v>A</v>
      </c>
      <c r="AB3" s="38" t="s">
        <v>348</v>
      </c>
      <c r="AC3" t="str">
        <f t="shared" ref="AC3:AC31" si="1">INDEX(AA$2:AA$199,MATCH(AB3,Y$2:Y$199,0))</f>
        <v>D</v>
      </c>
      <c r="AE3" t="s">
        <v>74</v>
      </c>
    </row>
    <row r="4" spans="1:31">
      <c r="A4" t="s">
        <v>74</v>
      </c>
      <c r="E4" s="43" t="s">
        <v>74</v>
      </c>
      <c r="F4" s="8">
        <v>3</v>
      </c>
      <c r="G4" s="8">
        <v>3</v>
      </c>
      <c r="H4" s="38" t="s">
        <v>74</v>
      </c>
      <c r="I4">
        <v>0.96911999999999998</v>
      </c>
      <c r="K4" t="s">
        <v>70</v>
      </c>
      <c r="L4">
        <v>0.98629999999999995</v>
      </c>
      <c r="N4" t="s">
        <v>73</v>
      </c>
      <c r="O4">
        <v>0.99534999999999996</v>
      </c>
      <c r="Q4" t="s">
        <v>81</v>
      </c>
      <c r="R4">
        <v>0.98358999999999996</v>
      </c>
      <c r="T4" t="s">
        <v>76</v>
      </c>
      <c r="U4">
        <v>0.99829000000000001</v>
      </c>
      <c r="Y4" s="15" t="s">
        <v>296</v>
      </c>
      <c r="Z4" s="17" t="str">
        <f t="shared" si="0"/>
        <v>A</v>
      </c>
      <c r="AA4" s="17" t="str">
        <f t="shared" si="0"/>
        <v>A</v>
      </c>
      <c r="AB4" s="38" t="s">
        <v>438</v>
      </c>
      <c r="AC4" t="str">
        <f t="shared" si="1"/>
        <v>D</v>
      </c>
      <c r="AE4" t="s">
        <v>75</v>
      </c>
    </row>
    <row r="5" spans="1:31">
      <c r="A5" t="s">
        <v>75</v>
      </c>
      <c r="E5" s="43" t="s">
        <v>75</v>
      </c>
      <c r="F5" s="8">
        <v>4</v>
      </c>
      <c r="G5" s="8">
        <v>4</v>
      </c>
      <c r="H5" s="38" t="s">
        <v>75</v>
      </c>
      <c r="I5">
        <v>0.96789000000000003</v>
      </c>
      <c r="K5" t="s">
        <v>75</v>
      </c>
      <c r="L5">
        <v>0.97260000000000002</v>
      </c>
      <c r="N5" t="s">
        <v>78</v>
      </c>
      <c r="O5">
        <v>0.98995</v>
      </c>
      <c r="Q5" t="s">
        <v>82</v>
      </c>
      <c r="R5">
        <v>0.96880999999999995</v>
      </c>
      <c r="T5" t="s">
        <v>70</v>
      </c>
      <c r="U5">
        <v>0.99661999999999995</v>
      </c>
      <c r="Y5" s="18" t="s">
        <v>297</v>
      </c>
      <c r="Z5" s="17" t="str">
        <f t="shared" si="0"/>
        <v>A</v>
      </c>
      <c r="AA5" s="17" t="str">
        <f t="shared" si="0"/>
        <v>A</v>
      </c>
      <c r="AB5" s="38" t="s">
        <v>546</v>
      </c>
      <c r="AC5" t="e">
        <f t="shared" si="1"/>
        <v>#N/A</v>
      </c>
      <c r="AE5" t="s">
        <v>76</v>
      </c>
    </row>
    <row r="6" spans="1:31">
      <c r="A6" t="s">
        <v>76</v>
      </c>
      <c r="E6" s="43" t="s">
        <v>76</v>
      </c>
      <c r="F6" s="8">
        <v>5</v>
      </c>
      <c r="G6" s="8">
        <v>5</v>
      </c>
      <c r="H6" s="38" t="s">
        <v>76</v>
      </c>
      <c r="I6">
        <v>0.96706999999999999</v>
      </c>
      <c r="K6" t="s">
        <v>84</v>
      </c>
      <c r="L6">
        <v>0.97260000000000002</v>
      </c>
      <c r="N6" t="s">
        <v>103</v>
      </c>
      <c r="O6">
        <v>0.98536000000000001</v>
      </c>
      <c r="Q6" t="s">
        <v>84</v>
      </c>
      <c r="R6">
        <v>0.96723999999999999</v>
      </c>
      <c r="T6" t="s">
        <v>127</v>
      </c>
      <c r="U6">
        <v>0.99634</v>
      </c>
      <c r="Y6" s="18" t="s">
        <v>298</v>
      </c>
      <c r="Z6" s="17" t="str">
        <f t="shared" si="0"/>
        <v>A</v>
      </c>
      <c r="AA6" s="17" t="str">
        <f t="shared" si="0"/>
        <v>A</v>
      </c>
      <c r="AB6" s="38" t="s">
        <v>367</v>
      </c>
      <c r="AC6" t="str">
        <f t="shared" si="1"/>
        <v>D</v>
      </c>
      <c r="AE6" t="s">
        <v>78</v>
      </c>
    </row>
    <row r="7" spans="1:31">
      <c r="A7" t="s">
        <v>78</v>
      </c>
      <c r="E7" s="43" t="s">
        <v>78</v>
      </c>
      <c r="F7" s="8">
        <v>6</v>
      </c>
      <c r="G7" s="8">
        <v>6</v>
      </c>
      <c r="H7" s="38" t="s">
        <v>78</v>
      </c>
      <c r="I7">
        <v>0.96021999999999996</v>
      </c>
      <c r="K7" t="s">
        <v>79</v>
      </c>
      <c r="L7">
        <v>0.97260000000000002</v>
      </c>
      <c r="N7" t="s">
        <v>74</v>
      </c>
      <c r="O7">
        <v>0.98306000000000004</v>
      </c>
      <c r="Q7" t="s">
        <v>88</v>
      </c>
      <c r="R7">
        <v>0.96152000000000004</v>
      </c>
      <c r="T7" t="s">
        <v>75</v>
      </c>
      <c r="U7">
        <v>0.99170000000000003</v>
      </c>
      <c r="Y7" s="15" t="s">
        <v>299</v>
      </c>
      <c r="Z7" s="17" t="str">
        <f t="shared" si="0"/>
        <v>A</v>
      </c>
      <c r="AA7" s="17" t="str">
        <f t="shared" si="0"/>
        <v>A</v>
      </c>
      <c r="AB7" s="38" t="s">
        <v>434</v>
      </c>
      <c r="AC7" t="str">
        <f t="shared" si="1"/>
        <v>D</v>
      </c>
      <c r="AE7" t="s">
        <v>79</v>
      </c>
    </row>
    <row r="8" spans="1:31">
      <c r="A8" t="s">
        <v>79</v>
      </c>
      <c r="E8" s="43" t="s">
        <v>79</v>
      </c>
      <c r="F8" s="8">
        <v>7</v>
      </c>
      <c r="G8" s="8">
        <v>7</v>
      </c>
      <c r="H8" s="38" t="s">
        <v>79</v>
      </c>
      <c r="I8">
        <v>0.95772999999999997</v>
      </c>
      <c r="K8" t="s">
        <v>73</v>
      </c>
      <c r="L8">
        <v>0.95889999999999997</v>
      </c>
      <c r="N8" t="s">
        <v>79</v>
      </c>
      <c r="O8">
        <v>0.95348999999999995</v>
      </c>
      <c r="Q8" t="s">
        <v>70</v>
      </c>
      <c r="R8">
        <v>0.95840999999999998</v>
      </c>
      <c r="T8" t="s">
        <v>118</v>
      </c>
      <c r="U8">
        <v>0.99063999999999997</v>
      </c>
      <c r="Y8" s="15" t="s">
        <v>300</v>
      </c>
      <c r="Z8" s="17" t="str">
        <f t="shared" si="0"/>
        <v>A</v>
      </c>
      <c r="AA8" s="17" t="str">
        <f t="shared" si="0"/>
        <v>A</v>
      </c>
      <c r="AB8" s="38" t="s">
        <v>79</v>
      </c>
      <c r="AC8" t="e">
        <f>INDEX(AA$2:AA$199,MATCH(AB8,Y$2:Y$199,0))</f>
        <v>#N/A</v>
      </c>
      <c r="AE8" t="s">
        <v>80</v>
      </c>
    </row>
    <row r="9" spans="1:31">
      <c r="A9" t="s">
        <v>80</v>
      </c>
      <c r="E9" s="43" t="s">
        <v>80</v>
      </c>
      <c r="F9" s="8">
        <v>8</v>
      </c>
      <c r="G9" s="8">
        <v>8</v>
      </c>
      <c r="H9" s="38" t="s">
        <v>80</v>
      </c>
      <c r="I9">
        <v>0.9577</v>
      </c>
      <c r="K9" t="s">
        <v>76</v>
      </c>
      <c r="L9">
        <v>0.95889999999999997</v>
      </c>
      <c r="N9" t="s">
        <v>88</v>
      </c>
      <c r="O9">
        <v>0.94530000000000003</v>
      </c>
      <c r="Q9" t="s">
        <v>73</v>
      </c>
      <c r="R9">
        <v>0.94972000000000001</v>
      </c>
      <c r="T9" t="s">
        <v>119</v>
      </c>
      <c r="U9">
        <v>0.98875999999999997</v>
      </c>
      <c r="Y9" s="15" t="s">
        <v>301</v>
      </c>
      <c r="Z9" s="17" t="str">
        <f t="shared" si="0"/>
        <v>A</v>
      </c>
      <c r="AA9" s="17" t="str">
        <f t="shared" si="0"/>
        <v>A</v>
      </c>
      <c r="AB9" s="38" t="s">
        <v>302</v>
      </c>
      <c r="AC9" t="str">
        <f t="shared" si="1"/>
        <v>A</v>
      </c>
      <c r="AE9" t="s">
        <v>81</v>
      </c>
    </row>
    <row r="10" spans="1:31">
      <c r="A10" t="s">
        <v>81</v>
      </c>
      <c r="E10" s="43" t="s">
        <v>81</v>
      </c>
      <c r="F10" s="8">
        <v>9</v>
      </c>
      <c r="G10" s="8">
        <v>9</v>
      </c>
      <c r="H10" s="38" t="s">
        <v>81</v>
      </c>
      <c r="I10">
        <v>0.95745999999999998</v>
      </c>
      <c r="K10" t="s">
        <v>78</v>
      </c>
      <c r="L10">
        <v>0.95889999999999997</v>
      </c>
      <c r="N10" t="s">
        <v>85</v>
      </c>
      <c r="O10">
        <v>0.94274000000000002</v>
      </c>
      <c r="Q10" t="s">
        <v>79</v>
      </c>
      <c r="R10">
        <v>0.94498000000000004</v>
      </c>
      <c r="T10" t="s">
        <v>74</v>
      </c>
      <c r="U10">
        <v>0.98806000000000005</v>
      </c>
      <c r="Y10" s="15" t="s">
        <v>302</v>
      </c>
      <c r="Z10" s="17" t="str">
        <f t="shared" si="0"/>
        <v>A</v>
      </c>
      <c r="AA10" s="17" t="str">
        <f t="shared" si="0"/>
        <v>A</v>
      </c>
      <c r="AB10" s="38" t="s">
        <v>351</v>
      </c>
      <c r="AC10" t="str">
        <f t="shared" si="1"/>
        <v>D</v>
      </c>
      <c r="AE10" t="s">
        <v>82</v>
      </c>
    </row>
    <row r="11" spans="1:31">
      <c r="A11" t="s">
        <v>82</v>
      </c>
      <c r="E11" s="43" t="s">
        <v>82</v>
      </c>
      <c r="F11" s="8">
        <v>10</v>
      </c>
      <c r="G11" s="8">
        <v>10</v>
      </c>
      <c r="H11" s="38" t="s">
        <v>82</v>
      </c>
      <c r="I11">
        <v>0.95384000000000002</v>
      </c>
      <c r="K11" t="s">
        <v>74</v>
      </c>
      <c r="L11">
        <v>0.95889999999999997</v>
      </c>
      <c r="N11" t="s">
        <v>96</v>
      </c>
      <c r="O11">
        <v>0.93903000000000003</v>
      </c>
      <c r="Q11" t="s">
        <v>83</v>
      </c>
      <c r="R11">
        <v>0.94355</v>
      </c>
      <c r="T11" t="s">
        <v>90</v>
      </c>
      <c r="U11">
        <v>0.98773</v>
      </c>
      <c r="Y11" s="15" t="s">
        <v>94</v>
      </c>
      <c r="Z11" s="17" t="str">
        <f t="shared" si="0"/>
        <v>A</v>
      </c>
      <c r="AA11" s="17" t="str">
        <f t="shared" si="0"/>
        <v>A</v>
      </c>
      <c r="AB11" s="38" t="s">
        <v>411</v>
      </c>
      <c r="AC11" t="str">
        <f t="shared" si="1"/>
        <v>D</v>
      </c>
      <c r="AE11" t="s">
        <v>83</v>
      </c>
    </row>
    <row r="12" spans="1:31">
      <c r="A12" t="s">
        <v>83</v>
      </c>
      <c r="E12" s="43" t="s">
        <v>83</v>
      </c>
      <c r="F12" s="8">
        <v>11</v>
      </c>
      <c r="G12" s="8">
        <v>11</v>
      </c>
      <c r="H12" s="38" t="s">
        <v>83</v>
      </c>
      <c r="I12">
        <v>0.95328000000000002</v>
      </c>
      <c r="K12" t="s">
        <v>91</v>
      </c>
      <c r="L12">
        <v>0.94520000000000004</v>
      </c>
      <c r="N12" t="s">
        <v>108</v>
      </c>
      <c r="O12">
        <v>0.92576000000000003</v>
      </c>
      <c r="Q12" t="s">
        <v>74</v>
      </c>
      <c r="R12">
        <v>0.93615000000000004</v>
      </c>
      <c r="T12" t="s">
        <v>150</v>
      </c>
      <c r="U12">
        <v>0.98680000000000001</v>
      </c>
      <c r="Y12" s="15" t="s">
        <v>303</v>
      </c>
      <c r="Z12" s="17" t="str">
        <f t="shared" si="0"/>
        <v>A</v>
      </c>
      <c r="AA12" s="17" t="str">
        <f t="shared" si="0"/>
        <v>A</v>
      </c>
      <c r="AB12" s="38" t="s">
        <v>465</v>
      </c>
      <c r="AC12" t="str">
        <f t="shared" si="1"/>
        <v>D</v>
      </c>
      <c r="AE12" t="s">
        <v>84</v>
      </c>
    </row>
    <row r="13" spans="1:31">
      <c r="A13" t="s">
        <v>84</v>
      </c>
      <c r="E13" s="43" t="s">
        <v>84</v>
      </c>
      <c r="F13" s="8">
        <v>12</v>
      </c>
      <c r="G13" s="8">
        <v>12</v>
      </c>
      <c r="H13" s="38" t="s">
        <v>84</v>
      </c>
      <c r="I13">
        <v>0.93820999999999999</v>
      </c>
      <c r="K13" t="s">
        <v>82</v>
      </c>
      <c r="L13">
        <v>0.93149999999999999</v>
      </c>
      <c r="N13" t="s">
        <v>84</v>
      </c>
      <c r="O13">
        <v>0.92383999999999999</v>
      </c>
      <c r="Q13" t="s">
        <v>115</v>
      </c>
      <c r="R13">
        <v>0.93298000000000003</v>
      </c>
      <c r="T13" t="s">
        <v>86</v>
      </c>
      <c r="U13">
        <v>0.98678999999999994</v>
      </c>
      <c r="Y13" s="15" t="s">
        <v>304</v>
      </c>
      <c r="Z13" s="17" t="str">
        <f t="shared" si="0"/>
        <v>A</v>
      </c>
      <c r="AA13" s="17" t="str">
        <f t="shared" si="0"/>
        <v>A</v>
      </c>
      <c r="AB13" s="38" t="s">
        <v>355</v>
      </c>
      <c r="AC13" t="str">
        <f t="shared" si="1"/>
        <v>D</v>
      </c>
      <c r="AE13" t="s">
        <v>85</v>
      </c>
    </row>
    <row r="14" spans="1:31">
      <c r="A14" t="s">
        <v>85</v>
      </c>
      <c r="E14" s="43" t="s">
        <v>85</v>
      </c>
      <c r="F14" s="8">
        <v>13</v>
      </c>
      <c r="G14" s="8">
        <v>13</v>
      </c>
      <c r="H14" s="38" t="s">
        <v>85</v>
      </c>
      <c r="I14">
        <v>0.93510000000000004</v>
      </c>
      <c r="K14" t="s">
        <v>88</v>
      </c>
      <c r="L14">
        <v>0.93149999999999999</v>
      </c>
      <c r="N14" t="s">
        <v>292</v>
      </c>
      <c r="O14">
        <v>0.92252999999999996</v>
      </c>
      <c r="Q14" t="s">
        <v>86</v>
      </c>
      <c r="R14">
        <v>0.92745</v>
      </c>
      <c r="T14" t="s">
        <v>131</v>
      </c>
      <c r="U14">
        <v>0.98617999999999995</v>
      </c>
      <c r="Y14" s="15" t="s">
        <v>305</v>
      </c>
      <c r="Z14" s="17" t="str">
        <f t="shared" si="0"/>
        <v>A</v>
      </c>
      <c r="AA14" s="17" t="str">
        <f t="shared" si="0"/>
        <v>A</v>
      </c>
      <c r="AB14" s="38" t="s">
        <v>376</v>
      </c>
      <c r="AC14" t="str">
        <f t="shared" si="1"/>
        <v>D</v>
      </c>
      <c r="AE14" t="s">
        <v>86</v>
      </c>
    </row>
    <row r="15" spans="1:31">
      <c r="A15" t="s">
        <v>86</v>
      </c>
      <c r="E15" s="43" t="s">
        <v>86</v>
      </c>
      <c r="F15" s="8">
        <v>14</v>
      </c>
      <c r="G15" s="8">
        <v>14</v>
      </c>
      <c r="H15" s="38" t="s">
        <v>86</v>
      </c>
      <c r="I15">
        <v>0.93262</v>
      </c>
      <c r="K15" t="s">
        <v>108</v>
      </c>
      <c r="L15">
        <v>0.93149999999999999</v>
      </c>
      <c r="N15" t="s">
        <v>80</v>
      </c>
      <c r="O15">
        <v>0.92218999999999995</v>
      </c>
      <c r="Q15" t="s">
        <v>109</v>
      </c>
      <c r="R15">
        <v>0.92190000000000005</v>
      </c>
      <c r="T15" t="s">
        <v>78</v>
      </c>
      <c r="U15">
        <v>0.98411000000000004</v>
      </c>
      <c r="Y15" s="15" t="s">
        <v>306</v>
      </c>
      <c r="Z15" s="17" t="str">
        <f t="shared" si="0"/>
        <v>A</v>
      </c>
      <c r="AA15" s="17" t="str">
        <f t="shared" si="0"/>
        <v>A</v>
      </c>
      <c r="AB15" s="38" t="s">
        <v>451</v>
      </c>
      <c r="AC15" t="str">
        <f t="shared" si="1"/>
        <v>D</v>
      </c>
      <c r="AE15" t="s">
        <v>87</v>
      </c>
    </row>
    <row r="16" spans="1:31">
      <c r="A16" t="s">
        <v>87</v>
      </c>
      <c r="E16" s="43" t="s">
        <v>87</v>
      </c>
      <c r="F16" s="8">
        <v>15</v>
      </c>
      <c r="G16" s="8">
        <v>15</v>
      </c>
      <c r="H16" s="38" t="s">
        <v>87</v>
      </c>
      <c r="I16">
        <v>0.93152999999999997</v>
      </c>
      <c r="K16" t="s">
        <v>92</v>
      </c>
      <c r="L16">
        <v>0.91779999999999995</v>
      </c>
      <c r="N16" t="s">
        <v>82</v>
      </c>
      <c r="O16">
        <v>0.92118</v>
      </c>
      <c r="Q16" t="s">
        <v>292</v>
      </c>
      <c r="R16">
        <v>0.91922999999999999</v>
      </c>
      <c r="T16" t="s">
        <v>94</v>
      </c>
      <c r="U16">
        <v>0.98096000000000005</v>
      </c>
      <c r="Y16" s="18" t="s">
        <v>307</v>
      </c>
      <c r="Z16" s="17" t="str">
        <f t="shared" si="0"/>
        <v>A</v>
      </c>
      <c r="AA16" s="17" t="str">
        <f t="shared" si="0"/>
        <v>A</v>
      </c>
      <c r="AB16" s="38" t="s">
        <v>416</v>
      </c>
      <c r="AC16" t="str">
        <f t="shared" si="1"/>
        <v>D</v>
      </c>
      <c r="AE16" t="s">
        <v>88</v>
      </c>
    </row>
    <row r="17" spans="1:31">
      <c r="A17" t="s">
        <v>88</v>
      </c>
      <c r="E17" s="43" t="s">
        <v>88</v>
      </c>
      <c r="F17" s="8">
        <v>16</v>
      </c>
      <c r="G17" s="8">
        <v>16</v>
      </c>
      <c r="H17" s="38" t="s">
        <v>88</v>
      </c>
      <c r="I17">
        <v>0.92654000000000003</v>
      </c>
      <c r="K17" t="s">
        <v>121</v>
      </c>
      <c r="L17">
        <v>0.91779999999999995</v>
      </c>
      <c r="N17" t="s">
        <v>83</v>
      </c>
      <c r="O17">
        <v>0.91627000000000003</v>
      </c>
      <c r="Q17" t="s">
        <v>87</v>
      </c>
      <c r="R17">
        <v>0.91747999999999996</v>
      </c>
      <c r="T17" t="s">
        <v>81</v>
      </c>
      <c r="U17">
        <v>0.97909000000000002</v>
      </c>
      <c r="Y17" s="18" t="s">
        <v>308</v>
      </c>
      <c r="Z17" s="17" t="str">
        <f t="shared" si="0"/>
        <v>A</v>
      </c>
      <c r="AA17" s="17" t="str">
        <f t="shared" si="0"/>
        <v>A</v>
      </c>
      <c r="AB17" s="38" t="s">
        <v>412</v>
      </c>
      <c r="AC17" t="str">
        <f t="shared" si="1"/>
        <v>D</v>
      </c>
      <c r="AE17" t="s">
        <v>89</v>
      </c>
    </row>
    <row r="18" spans="1:31">
      <c r="A18" t="s">
        <v>89</v>
      </c>
      <c r="E18" s="43" t="s">
        <v>89</v>
      </c>
      <c r="F18" s="8">
        <v>17</v>
      </c>
      <c r="G18" s="8">
        <v>17</v>
      </c>
      <c r="H18" s="38" t="s">
        <v>89</v>
      </c>
      <c r="I18">
        <v>0.92059999999999997</v>
      </c>
      <c r="K18" t="s">
        <v>105</v>
      </c>
      <c r="L18">
        <v>0.91779999999999995</v>
      </c>
      <c r="N18" t="s">
        <v>91</v>
      </c>
      <c r="O18">
        <v>0.91357999999999995</v>
      </c>
      <c r="Q18" t="s">
        <v>75</v>
      </c>
      <c r="R18">
        <v>0.91198000000000001</v>
      </c>
      <c r="T18" t="s">
        <v>95</v>
      </c>
      <c r="U18">
        <v>0.97633000000000003</v>
      </c>
      <c r="W18" s="38" t="s">
        <v>70</v>
      </c>
      <c r="Y18" s="15" t="s">
        <v>309</v>
      </c>
      <c r="Z18" s="17" t="str">
        <f t="shared" si="0"/>
        <v>A</v>
      </c>
      <c r="AA18" s="17" t="str">
        <f t="shared" si="0"/>
        <v>A</v>
      </c>
      <c r="AB18" s="38" t="s">
        <v>444</v>
      </c>
      <c r="AC18" t="str">
        <f t="shared" si="1"/>
        <v>D</v>
      </c>
      <c r="AE18" t="s">
        <v>90</v>
      </c>
    </row>
    <row r="19" spans="1:31">
      <c r="A19" t="s">
        <v>90</v>
      </c>
      <c r="E19" s="43" t="s">
        <v>90</v>
      </c>
      <c r="F19" s="8">
        <v>18</v>
      </c>
      <c r="G19" s="8">
        <v>18</v>
      </c>
      <c r="H19" s="38" t="s">
        <v>90</v>
      </c>
      <c r="I19">
        <v>0.91957999999999995</v>
      </c>
      <c r="K19" t="s">
        <v>90</v>
      </c>
      <c r="L19">
        <v>0.90410000000000001</v>
      </c>
      <c r="N19" t="s">
        <v>87</v>
      </c>
      <c r="O19">
        <v>0.91171999999999997</v>
      </c>
      <c r="Q19" t="s">
        <v>85</v>
      </c>
      <c r="R19">
        <v>0.91169999999999995</v>
      </c>
      <c r="T19" t="s">
        <v>79</v>
      </c>
      <c r="U19">
        <v>0.97467000000000004</v>
      </c>
      <c r="W19" s="37" t="s">
        <v>339</v>
      </c>
      <c r="Y19" s="15" t="s">
        <v>310</v>
      </c>
      <c r="Z19" s="17" t="str">
        <f t="shared" si="0"/>
        <v>A</v>
      </c>
      <c r="AA19" s="17" t="str">
        <f t="shared" si="0"/>
        <v>A</v>
      </c>
      <c r="AB19" s="38" t="s">
        <v>305</v>
      </c>
      <c r="AC19" t="str">
        <f t="shared" si="1"/>
        <v>A</v>
      </c>
      <c r="AE19" t="s">
        <v>91</v>
      </c>
    </row>
    <row r="20" spans="1:31">
      <c r="A20" t="s">
        <v>91</v>
      </c>
      <c r="E20" s="43" t="s">
        <v>91</v>
      </c>
      <c r="F20" s="8">
        <v>19</v>
      </c>
      <c r="G20" s="8">
        <v>19</v>
      </c>
      <c r="H20" s="38" t="s">
        <v>91</v>
      </c>
      <c r="I20">
        <v>0.91944999999999999</v>
      </c>
      <c r="K20" t="s">
        <v>81</v>
      </c>
      <c r="L20">
        <v>0.89039999999999997</v>
      </c>
      <c r="N20" t="s">
        <v>81</v>
      </c>
      <c r="O20">
        <v>0.90973000000000004</v>
      </c>
      <c r="Q20" t="s">
        <v>78</v>
      </c>
      <c r="R20">
        <v>0.90666000000000002</v>
      </c>
      <c r="T20" t="s">
        <v>101</v>
      </c>
      <c r="U20">
        <v>0.97465999999999997</v>
      </c>
      <c r="Y20" s="15" t="s">
        <v>311</v>
      </c>
      <c r="Z20" s="17" t="str">
        <f t="shared" si="0"/>
        <v>A</v>
      </c>
      <c r="AA20" s="17" t="str">
        <f t="shared" si="0"/>
        <v>A</v>
      </c>
      <c r="AB20" s="38" t="s">
        <v>467</v>
      </c>
      <c r="AC20" t="str">
        <f t="shared" si="1"/>
        <v>D</v>
      </c>
      <c r="AE20" t="s">
        <v>92</v>
      </c>
    </row>
    <row r="21" spans="1:31">
      <c r="A21" t="s">
        <v>92</v>
      </c>
      <c r="E21" s="44" t="s">
        <v>92</v>
      </c>
      <c r="F21" s="8">
        <v>20</v>
      </c>
      <c r="G21" s="8">
        <v>20</v>
      </c>
      <c r="H21" t="s">
        <v>92</v>
      </c>
      <c r="I21">
        <v>0.91376999999999997</v>
      </c>
      <c r="K21" t="s">
        <v>112</v>
      </c>
      <c r="L21">
        <v>0.89039999999999997</v>
      </c>
      <c r="N21" t="s">
        <v>76</v>
      </c>
      <c r="O21">
        <v>0.90754999999999997</v>
      </c>
      <c r="Q21" t="s">
        <v>92</v>
      </c>
      <c r="R21">
        <v>0.90459999999999996</v>
      </c>
      <c r="T21" t="s">
        <v>73</v>
      </c>
      <c r="U21">
        <v>0.97309000000000001</v>
      </c>
      <c r="Y21" s="15" t="s">
        <v>312</v>
      </c>
      <c r="Z21" s="17" t="str">
        <f t="shared" si="0"/>
        <v>A</v>
      </c>
      <c r="AA21" s="17" t="str">
        <f t="shared" si="0"/>
        <v>D</v>
      </c>
      <c r="AC21" t="e">
        <f t="shared" si="1"/>
        <v>#N/A</v>
      </c>
      <c r="AE21" t="s">
        <v>93</v>
      </c>
    </row>
    <row r="22" spans="1:31">
      <c r="A22" t="s">
        <v>93</v>
      </c>
      <c r="E22" s="44" t="s">
        <v>93</v>
      </c>
      <c r="F22" s="8">
        <v>21</v>
      </c>
      <c r="G22" s="8">
        <v>21</v>
      </c>
      <c r="H22" t="s">
        <v>93</v>
      </c>
      <c r="I22">
        <v>0.91103999999999996</v>
      </c>
      <c r="K22" t="s">
        <v>142</v>
      </c>
      <c r="L22">
        <v>0.87670000000000003</v>
      </c>
      <c r="N22" t="s">
        <v>124</v>
      </c>
      <c r="O22">
        <v>0.90630999999999995</v>
      </c>
      <c r="Q22" t="s">
        <v>98</v>
      </c>
      <c r="R22">
        <v>0.90264</v>
      </c>
      <c r="T22" t="s">
        <v>82</v>
      </c>
      <c r="U22">
        <v>0.97150999999999998</v>
      </c>
      <c r="Y22" s="15" t="s">
        <v>313</v>
      </c>
      <c r="Z22" s="17" t="str">
        <f t="shared" si="0"/>
        <v>A</v>
      </c>
      <c r="AA22" s="17" t="str">
        <f t="shared" si="0"/>
        <v>D</v>
      </c>
      <c r="AC22" t="e">
        <f t="shared" si="1"/>
        <v>#N/A</v>
      </c>
      <c r="AE22" t="s">
        <v>94</v>
      </c>
    </row>
    <row r="23" spans="1:31">
      <c r="A23" t="s">
        <v>94</v>
      </c>
      <c r="E23" s="44" t="s">
        <v>94</v>
      </c>
      <c r="F23" s="8">
        <v>22</v>
      </c>
      <c r="G23" s="8">
        <v>22</v>
      </c>
      <c r="H23" t="s">
        <v>94</v>
      </c>
      <c r="I23">
        <v>0.90652999999999995</v>
      </c>
      <c r="K23" t="s">
        <v>87</v>
      </c>
      <c r="L23">
        <v>0.86299999999999999</v>
      </c>
      <c r="N23" t="s">
        <v>89</v>
      </c>
      <c r="O23">
        <v>0.90542</v>
      </c>
      <c r="Q23" t="s">
        <v>94</v>
      </c>
      <c r="R23">
        <v>0.90027999999999997</v>
      </c>
      <c r="T23" t="s">
        <v>114</v>
      </c>
      <c r="U23">
        <v>0.96738999999999997</v>
      </c>
      <c r="Y23" s="15" t="s">
        <v>314</v>
      </c>
      <c r="Z23" s="17" t="str">
        <f t="shared" si="0"/>
        <v>A</v>
      </c>
      <c r="AA23" s="17" t="str">
        <f t="shared" si="0"/>
        <v>D</v>
      </c>
      <c r="AC23" t="e">
        <f t="shared" si="1"/>
        <v>#N/A</v>
      </c>
      <c r="AE23" t="s">
        <v>95</v>
      </c>
    </row>
    <row r="24" spans="1:31">
      <c r="A24" t="s">
        <v>95</v>
      </c>
      <c r="E24" s="44" t="s">
        <v>95</v>
      </c>
      <c r="F24" s="8">
        <v>23</v>
      </c>
      <c r="G24" s="8">
        <v>23</v>
      </c>
      <c r="H24" t="s">
        <v>95</v>
      </c>
      <c r="I24">
        <v>0.90142999999999995</v>
      </c>
      <c r="K24" t="s">
        <v>80</v>
      </c>
      <c r="L24">
        <v>0.86299999999999999</v>
      </c>
      <c r="N24" t="s">
        <v>90</v>
      </c>
      <c r="O24">
        <v>0.90305000000000002</v>
      </c>
      <c r="Q24" t="s">
        <v>89</v>
      </c>
      <c r="R24">
        <v>0.89610000000000001</v>
      </c>
      <c r="T24" t="s">
        <v>102</v>
      </c>
      <c r="U24">
        <v>0.96597</v>
      </c>
      <c r="Y24" s="18" t="s">
        <v>315</v>
      </c>
      <c r="Z24" s="17" t="str">
        <f t="shared" si="0"/>
        <v>A</v>
      </c>
      <c r="AA24" s="17" t="str">
        <f t="shared" si="0"/>
        <v>D</v>
      </c>
      <c r="AC24" t="e">
        <f t="shared" si="1"/>
        <v>#N/A</v>
      </c>
      <c r="AE24" t="s">
        <v>96</v>
      </c>
    </row>
    <row r="25" spans="1:31">
      <c r="A25" t="s">
        <v>96</v>
      </c>
      <c r="E25" s="44" t="s">
        <v>96</v>
      </c>
      <c r="F25" s="8">
        <v>24</v>
      </c>
      <c r="G25" s="8">
        <v>24</v>
      </c>
      <c r="H25" t="s">
        <v>96</v>
      </c>
      <c r="I25">
        <v>0.90093000000000001</v>
      </c>
      <c r="K25" t="s">
        <v>124</v>
      </c>
      <c r="L25">
        <v>0.86299999999999999</v>
      </c>
      <c r="N25" t="s">
        <v>113</v>
      </c>
      <c r="O25">
        <v>0.88721000000000005</v>
      </c>
      <c r="Q25" t="s">
        <v>93</v>
      </c>
      <c r="R25">
        <v>0.88612999999999997</v>
      </c>
      <c r="T25" t="s">
        <v>87</v>
      </c>
      <c r="U25">
        <v>0.96538999999999997</v>
      </c>
      <c r="Y25" s="15" t="s">
        <v>316</v>
      </c>
      <c r="Z25" s="17" t="str">
        <f t="shared" si="0"/>
        <v>A</v>
      </c>
      <c r="AA25" s="17" t="str">
        <f t="shared" si="0"/>
        <v>D</v>
      </c>
      <c r="AC25" t="e">
        <f t="shared" si="1"/>
        <v>#N/A</v>
      </c>
      <c r="AE25" t="s">
        <v>97</v>
      </c>
    </row>
    <row r="26" spans="1:31">
      <c r="A26" t="s">
        <v>97</v>
      </c>
      <c r="E26" s="44" t="s">
        <v>97</v>
      </c>
      <c r="F26" s="8">
        <v>25</v>
      </c>
      <c r="G26" s="8">
        <v>25</v>
      </c>
      <c r="H26" t="s">
        <v>97</v>
      </c>
      <c r="I26">
        <v>0.90059</v>
      </c>
      <c r="K26" t="s">
        <v>292</v>
      </c>
      <c r="L26">
        <v>0.86299999999999999</v>
      </c>
      <c r="N26" t="s">
        <v>142</v>
      </c>
      <c r="O26">
        <v>0.88507000000000002</v>
      </c>
      <c r="Q26" t="s">
        <v>91</v>
      </c>
      <c r="R26">
        <v>0.88424000000000003</v>
      </c>
      <c r="T26" t="s">
        <v>204</v>
      </c>
      <c r="U26">
        <v>0.96389999999999998</v>
      </c>
      <c r="Y26" s="18" t="s">
        <v>317</v>
      </c>
      <c r="Z26" s="17" t="str">
        <f t="shared" si="0"/>
        <v>A</v>
      </c>
      <c r="AA26" s="17" t="str">
        <f t="shared" si="0"/>
        <v>D</v>
      </c>
      <c r="AC26" t="e">
        <f t="shared" si="1"/>
        <v>#N/A</v>
      </c>
      <c r="AE26" t="s">
        <v>98</v>
      </c>
    </row>
    <row r="27" spans="1:31">
      <c r="A27" t="s">
        <v>98</v>
      </c>
      <c r="E27" s="44" t="s">
        <v>98</v>
      </c>
      <c r="F27" s="8">
        <v>26</v>
      </c>
      <c r="G27" s="8">
        <v>26</v>
      </c>
      <c r="H27" t="s">
        <v>98</v>
      </c>
      <c r="I27">
        <v>0.90034999999999998</v>
      </c>
      <c r="K27" t="s">
        <v>97</v>
      </c>
      <c r="L27">
        <v>0.86299999999999999</v>
      </c>
      <c r="N27" t="s">
        <v>93</v>
      </c>
      <c r="O27">
        <v>0.88390000000000002</v>
      </c>
      <c r="Q27" t="s">
        <v>102</v>
      </c>
      <c r="R27">
        <v>0.88046999999999997</v>
      </c>
      <c r="T27" t="s">
        <v>93</v>
      </c>
      <c r="U27">
        <v>0.96309</v>
      </c>
      <c r="Y27" s="13" t="s">
        <v>318</v>
      </c>
      <c r="Z27" s="17" t="str">
        <f t="shared" si="0"/>
        <v>A</v>
      </c>
      <c r="AA27" s="17" t="str">
        <f t="shared" si="0"/>
        <v>D</v>
      </c>
      <c r="AC27" t="e">
        <f t="shared" si="1"/>
        <v>#N/A</v>
      </c>
      <c r="AE27" t="s">
        <v>292</v>
      </c>
    </row>
    <row r="28" spans="1:31">
      <c r="A28" t="s">
        <v>99</v>
      </c>
      <c r="G28" s="8">
        <v>27</v>
      </c>
      <c r="H28" t="s">
        <v>292</v>
      </c>
      <c r="I28">
        <v>0.89131000000000005</v>
      </c>
      <c r="K28" t="s">
        <v>96</v>
      </c>
      <c r="L28">
        <v>0.84930000000000005</v>
      </c>
      <c r="N28" t="s">
        <v>86</v>
      </c>
      <c r="O28">
        <v>0.88361000000000001</v>
      </c>
      <c r="Q28" t="s">
        <v>97</v>
      </c>
      <c r="R28">
        <v>0.87487999999999999</v>
      </c>
      <c r="T28" t="s">
        <v>91</v>
      </c>
      <c r="U28">
        <v>0.96052000000000004</v>
      </c>
      <c r="Y28" s="15" t="s">
        <v>319</v>
      </c>
      <c r="Z28" s="17" t="str">
        <f t="shared" si="0"/>
        <v>A</v>
      </c>
      <c r="AA28" s="17" t="str">
        <f t="shared" si="0"/>
        <v>D</v>
      </c>
      <c r="AC28" t="e">
        <f t="shared" si="1"/>
        <v>#N/A</v>
      </c>
      <c r="AE28" t="s">
        <v>101</v>
      </c>
    </row>
    <row r="29" spans="1:31">
      <c r="A29" t="s">
        <v>101</v>
      </c>
      <c r="G29" s="8">
        <v>28</v>
      </c>
      <c r="H29" t="s">
        <v>101</v>
      </c>
      <c r="I29">
        <v>0.88859999999999995</v>
      </c>
      <c r="K29" t="s">
        <v>122</v>
      </c>
      <c r="L29">
        <v>0.84930000000000005</v>
      </c>
      <c r="N29" t="s">
        <v>97</v>
      </c>
      <c r="O29">
        <v>0.88321000000000005</v>
      </c>
      <c r="Q29" t="s">
        <v>95</v>
      </c>
      <c r="R29">
        <v>0.87390000000000001</v>
      </c>
      <c r="T29" t="s">
        <v>110</v>
      </c>
      <c r="U29">
        <v>0.96033999999999997</v>
      </c>
      <c r="Y29" s="15" t="s">
        <v>320</v>
      </c>
      <c r="Z29" s="17" t="str">
        <f t="shared" si="0"/>
        <v>A</v>
      </c>
      <c r="AA29" s="17" t="str">
        <f t="shared" si="0"/>
        <v>D</v>
      </c>
      <c r="AC29" t="e">
        <f t="shared" si="1"/>
        <v>#N/A</v>
      </c>
      <c r="AE29" t="s">
        <v>102</v>
      </c>
    </row>
    <row r="30" spans="1:31">
      <c r="A30" t="s">
        <v>102</v>
      </c>
      <c r="G30" s="8">
        <v>29</v>
      </c>
      <c r="H30" t="s">
        <v>102</v>
      </c>
      <c r="I30">
        <v>0.88522000000000001</v>
      </c>
      <c r="K30" t="s">
        <v>93</v>
      </c>
      <c r="L30">
        <v>0.83560000000000001</v>
      </c>
      <c r="N30" t="s">
        <v>92</v>
      </c>
      <c r="O30">
        <v>0.87678</v>
      </c>
      <c r="Q30" t="s">
        <v>121</v>
      </c>
      <c r="R30">
        <v>0.87248999999999999</v>
      </c>
      <c r="T30" t="s">
        <v>89</v>
      </c>
      <c r="U30">
        <v>0.96031</v>
      </c>
      <c r="Y30" s="15" t="s">
        <v>321</v>
      </c>
      <c r="Z30" s="17" t="str">
        <f t="shared" si="0"/>
        <v>A</v>
      </c>
      <c r="AA30" s="17" t="str">
        <f t="shared" si="0"/>
        <v>D</v>
      </c>
      <c r="AC30" t="e">
        <f t="shared" si="1"/>
        <v>#N/A</v>
      </c>
      <c r="AE30" t="s">
        <v>103</v>
      </c>
    </row>
    <row r="31" spans="1:31">
      <c r="A31" t="s">
        <v>103</v>
      </c>
      <c r="G31" s="8">
        <v>30</v>
      </c>
      <c r="H31" t="s">
        <v>103</v>
      </c>
      <c r="I31">
        <v>0.88407000000000002</v>
      </c>
      <c r="K31" t="s">
        <v>104</v>
      </c>
      <c r="L31">
        <v>0.83560000000000001</v>
      </c>
      <c r="N31" t="s">
        <v>101</v>
      </c>
      <c r="O31">
        <v>0.87492000000000003</v>
      </c>
      <c r="Q31" t="s">
        <v>134</v>
      </c>
      <c r="R31">
        <v>0.87029999999999996</v>
      </c>
      <c r="T31" t="s">
        <v>92</v>
      </c>
      <c r="U31">
        <v>0.95987</v>
      </c>
      <c r="Y31" s="15" t="s">
        <v>322</v>
      </c>
      <c r="Z31" s="17" t="str">
        <f t="shared" si="0"/>
        <v>A</v>
      </c>
      <c r="AA31" s="17" t="str">
        <f t="shared" si="0"/>
        <v>D</v>
      </c>
      <c r="AC31" t="e">
        <f t="shared" si="1"/>
        <v>#N/A</v>
      </c>
      <c r="AE31" t="s">
        <v>104</v>
      </c>
    </row>
    <row r="32" spans="1:31">
      <c r="A32" t="s">
        <v>104</v>
      </c>
      <c r="G32" s="8">
        <v>31</v>
      </c>
      <c r="H32" t="s">
        <v>104</v>
      </c>
      <c r="I32">
        <v>0.88266</v>
      </c>
      <c r="K32" t="s">
        <v>113</v>
      </c>
      <c r="L32">
        <v>0.83560000000000001</v>
      </c>
      <c r="N32" t="s">
        <v>105</v>
      </c>
      <c r="O32">
        <v>0.87346999999999997</v>
      </c>
      <c r="Q32" t="s">
        <v>111</v>
      </c>
      <c r="R32">
        <v>0.86980000000000002</v>
      </c>
      <c r="T32" t="s">
        <v>98</v>
      </c>
      <c r="U32">
        <v>0.95757000000000003</v>
      </c>
      <c r="Y32" s="15" t="s">
        <v>323</v>
      </c>
      <c r="Z32" s="17" t="str">
        <f t="shared" si="0"/>
        <v>A</v>
      </c>
      <c r="AA32" s="17" t="str">
        <f t="shared" si="0"/>
        <v>D</v>
      </c>
      <c r="AC32" t="e" cm="1">
        <f t="array" ref="AC32">INDEX(AA32:AA229,MATCH(AB32,Y32:Y229),0)</f>
        <v>#N/A</v>
      </c>
      <c r="AE32" t="s">
        <v>105</v>
      </c>
    </row>
    <row r="33" spans="1:31">
      <c r="A33" t="s">
        <v>105</v>
      </c>
      <c r="G33" s="8">
        <v>32</v>
      </c>
      <c r="H33" t="s">
        <v>105</v>
      </c>
      <c r="I33">
        <v>0.88175000000000003</v>
      </c>
      <c r="K33" t="s">
        <v>98</v>
      </c>
      <c r="L33">
        <v>0.82189999999999996</v>
      </c>
      <c r="N33" t="s">
        <v>106</v>
      </c>
      <c r="O33">
        <v>0.86395999999999995</v>
      </c>
      <c r="Q33" t="s">
        <v>90</v>
      </c>
      <c r="R33">
        <v>0.86804000000000003</v>
      </c>
      <c r="T33" t="s">
        <v>116</v>
      </c>
      <c r="U33">
        <v>0.95118000000000003</v>
      </c>
      <c r="Y33" s="18" t="s">
        <v>324</v>
      </c>
      <c r="Z33" s="17" t="str">
        <f t="shared" si="0"/>
        <v>A</v>
      </c>
      <c r="AA33" s="17" t="str">
        <f t="shared" si="0"/>
        <v>D</v>
      </c>
      <c r="AC33" t="e" cm="1">
        <f t="array" ref="AC33">INDEX(AA33:AA230,MATCH(AB33,Y33:Y230),0)</f>
        <v>#N/A</v>
      </c>
      <c r="AE33" t="s">
        <v>106</v>
      </c>
    </row>
    <row r="34" spans="1:31">
      <c r="A34" t="s">
        <v>106</v>
      </c>
      <c r="G34" s="9">
        <v>33</v>
      </c>
      <c r="H34" s="10" t="s">
        <v>106</v>
      </c>
      <c r="I34" s="10">
        <v>0.87588999999999995</v>
      </c>
      <c r="J34" s="10"/>
      <c r="K34" s="10" t="s">
        <v>89</v>
      </c>
      <c r="L34" s="10">
        <v>0.80820000000000003</v>
      </c>
      <c r="M34" s="10"/>
      <c r="N34" s="10" t="s">
        <v>104</v>
      </c>
      <c r="O34" s="10">
        <v>0.86119000000000001</v>
      </c>
      <c r="P34" s="10"/>
      <c r="Q34" s="10" t="s">
        <v>144</v>
      </c>
      <c r="R34" s="10">
        <v>0.86538999999999999</v>
      </c>
      <c r="S34" s="10"/>
      <c r="T34" s="10" t="s">
        <v>80</v>
      </c>
      <c r="U34" s="10">
        <v>0.95091999999999999</v>
      </c>
      <c r="Y34" s="18" t="s">
        <v>325</v>
      </c>
      <c r="Z34" s="17" t="str">
        <f t="shared" si="0"/>
        <v>A</v>
      </c>
      <c r="AA34" s="17" t="str">
        <f t="shared" si="0"/>
        <v>D</v>
      </c>
      <c r="AC34" t="e" cm="1">
        <f t="array" ref="AC34">INDEX(AA34:AA231,MATCH(AB34,Y34:Y231),0)</f>
        <v>#N/A</v>
      </c>
      <c r="AE34" t="s">
        <v>108</v>
      </c>
    </row>
    <row r="35" spans="1:31">
      <c r="A35" t="s">
        <v>107</v>
      </c>
      <c r="G35" s="8">
        <v>34</v>
      </c>
      <c r="H35" t="s">
        <v>107</v>
      </c>
      <c r="I35">
        <v>0.87441999999999998</v>
      </c>
      <c r="K35" t="s">
        <v>107</v>
      </c>
      <c r="L35">
        <v>0.80820000000000003</v>
      </c>
      <c r="N35" t="s">
        <v>121</v>
      </c>
      <c r="O35">
        <v>0.85516000000000003</v>
      </c>
      <c r="Q35" t="s">
        <v>107</v>
      </c>
      <c r="R35">
        <v>0.85645000000000004</v>
      </c>
      <c r="T35" t="s">
        <v>85</v>
      </c>
      <c r="U35">
        <v>0.95091000000000003</v>
      </c>
      <c r="Y35" s="13" t="s">
        <v>326</v>
      </c>
      <c r="Z35" s="17" t="str">
        <f t="shared" si="0"/>
        <v>A</v>
      </c>
      <c r="AA35" s="17" t="str">
        <f t="shared" si="0"/>
        <v>D</v>
      </c>
      <c r="AC35" t="e" cm="1">
        <f t="array" ref="AC35">INDEX(AA35:AA232,MATCH(AB35,Y35:Y232),0)</f>
        <v>#N/A</v>
      </c>
      <c r="AE35" t="s">
        <v>121</v>
      </c>
    </row>
    <row r="36" spans="1:31">
      <c r="A36" t="s">
        <v>108</v>
      </c>
      <c r="G36" s="8">
        <v>35</v>
      </c>
      <c r="H36" t="s">
        <v>108</v>
      </c>
      <c r="I36">
        <v>0.87183999999999995</v>
      </c>
      <c r="K36" t="s">
        <v>139</v>
      </c>
      <c r="L36">
        <v>0.79449999999999998</v>
      </c>
      <c r="N36" t="s">
        <v>95</v>
      </c>
      <c r="O36">
        <v>0.85411999999999999</v>
      </c>
      <c r="Q36" t="s">
        <v>122</v>
      </c>
      <c r="R36">
        <v>0.85609999999999997</v>
      </c>
      <c r="T36" t="s">
        <v>180</v>
      </c>
      <c r="U36">
        <v>0.94911999999999996</v>
      </c>
      <c r="Y36" s="15" t="s">
        <v>327</v>
      </c>
      <c r="Z36" s="17" t="str">
        <f t="shared" si="0"/>
        <v>A</v>
      </c>
      <c r="AA36" s="17" t="str">
        <f t="shared" si="0"/>
        <v>D</v>
      </c>
      <c r="AC36" t="e" cm="1">
        <f t="array" ref="AC36">INDEX(AA36:AA233,MATCH(AB36,Y36:Y233),0)</f>
        <v>#N/A</v>
      </c>
      <c r="AE36" t="s">
        <v>112</v>
      </c>
    </row>
    <row r="37" spans="1:31">
      <c r="A37" t="s">
        <v>109</v>
      </c>
      <c r="G37" s="8">
        <v>36</v>
      </c>
      <c r="H37" t="s">
        <v>109</v>
      </c>
      <c r="I37">
        <v>0.86736999999999997</v>
      </c>
      <c r="K37" t="s">
        <v>86</v>
      </c>
      <c r="L37">
        <v>0.79449999999999998</v>
      </c>
      <c r="N37" t="s">
        <v>112</v>
      </c>
      <c r="O37">
        <v>0.85397000000000001</v>
      </c>
      <c r="Q37" t="s">
        <v>105</v>
      </c>
      <c r="R37">
        <v>0.85375999999999996</v>
      </c>
      <c r="T37" t="s">
        <v>104</v>
      </c>
      <c r="U37">
        <v>0.94552999999999998</v>
      </c>
      <c r="Y37" s="18" t="s">
        <v>328</v>
      </c>
      <c r="Z37" s="17" t="str">
        <f t="shared" si="0"/>
        <v>A</v>
      </c>
      <c r="AA37" s="17" t="str">
        <f t="shared" si="0"/>
        <v>D</v>
      </c>
      <c r="AC37" t="e" cm="1">
        <f t="array" ref="AC37">INDEX(AA37:AA234,MATCH(AB37,Y37:Y234),0)</f>
        <v>#N/A</v>
      </c>
      <c r="AE37" t="s">
        <v>142</v>
      </c>
    </row>
    <row r="38" spans="1:31">
      <c r="A38" t="s">
        <v>110</v>
      </c>
      <c r="G38" s="8">
        <v>37</v>
      </c>
      <c r="H38" t="s">
        <v>110</v>
      </c>
      <c r="I38">
        <v>0.86480000000000001</v>
      </c>
      <c r="K38" t="s">
        <v>102</v>
      </c>
      <c r="L38">
        <v>0.78080000000000005</v>
      </c>
      <c r="N38" t="s">
        <v>107</v>
      </c>
      <c r="O38">
        <v>0.84399999999999997</v>
      </c>
      <c r="Q38" t="s">
        <v>106</v>
      </c>
      <c r="R38">
        <v>0.85297999999999996</v>
      </c>
      <c r="T38" t="s">
        <v>97</v>
      </c>
      <c r="U38">
        <v>0.94374000000000002</v>
      </c>
      <c r="Y38" s="15" t="s">
        <v>329</v>
      </c>
      <c r="Z38" s="17" t="str">
        <f t="shared" si="0"/>
        <v>A</v>
      </c>
      <c r="AA38" s="17" t="str">
        <f t="shared" si="0"/>
        <v>D</v>
      </c>
      <c r="AC38" t="e" cm="1">
        <f t="array" ref="AC38">INDEX(AA38:AA235,MATCH(AB38,Y38:Y235),0)</f>
        <v>#N/A</v>
      </c>
      <c r="AE38" t="s">
        <v>124</v>
      </c>
    </row>
    <row r="39" spans="1:31">
      <c r="A39" t="s">
        <v>111</v>
      </c>
      <c r="G39" s="8">
        <v>38</v>
      </c>
      <c r="H39" t="s">
        <v>111</v>
      </c>
      <c r="I39">
        <v>0.86187000000000002</v>
      </c>
      <c r="K39" t="s">
        <v>120</v>
      </c>
      <c r="L39">
        <v>0.78080000000000005</v>
      </c>
      <c r="N39" t="s">
        <v>98</v>
      </c>
      <c r="O39">
        <v>0.84079999999999999</v>
      </c>
      <c r="Q39" t="s">
        <v>128</v>
      </c>
      <c r="R39">
        <v>0.85082000000000002</v>
      </c>
      <c r="T39" t="s">
        <v>126</v>
      </c>
      <c r="U39">
        <v>0.94101000000000001</v>
      </c>
      <c r="Y39" s="15" t="s">
        <v>330</v>
      </c>
      <c r="Z39" s="17" t="str">
        <f t="shared" si="0"/>
        <v>A</v>
      </c>
      <c r="AA39" s="17" t="str">
        <f t="shared" si="0"/>
        <v>D</v>
      </c>
      <c r="AC39" t="e" cm="1">
        <f t="array" ref="AC39">INDEX(AA39:AA236,MATCH(AB39,Y39:Y236),0)</f>
        <v>#N/A</v>
      </c>
      <c r="AE39" t="s">
        <v>122</v>
      </c>
    </row>
    <row r="40" spans="1:31">
      <c r="A40" t="s">
        <v>112</v>
      </c>
      <c r="G40" s="8">
        <v>39</v>
      </c>
      <c r="H40" t="s">
        <v>112</v>
      </c>
      <c r="I40">
        <v>0.86184000000000005</v>
      </c>
      <c r="K40" t="s">
        <v>94</v>
      </c>
      <c r="L40">
        <v>0.78080000000000005</v>
      </c>
      <c r="N40" t="s">
        <v>94</v>
      </c>
      <c r="O40">
        <v>0.83828999999999998</v>
      </c>
      <c r="Q40" t="s">
        <v>130</v>
      </c>
      <c r="R40">
        <v>0.84416000000000002</v>
      </c>
      <c r="T40" t="s">
        <v>120</v>
      </c>
      <c r="U40">
        <v>0.93740999999999997</v>
      </c>
      <c r="Y40" s="15" t="s">
        <v>331</v>
      </c>
      <c r="Z40" s="17" t="str">
        <f t="shared" si="0"/>
        <v>A</v>
      </c>
      <c r="AA40" s="17" t="str">
        <f t="shared" si="0"/>
        <v>D</v>
      </c>
      <c r="AC40" t="e" cm="1">
        <f t="array" ref="AC40">INDEX(AA40:AA237,MATCH(AB40,Y40:Y237),0)</f>
        <v>#N/A</v>
      </c>
      <c r="AE40" t="s">
        <v>113</v>
      </c>
    </row>
    <row r="41" spans="1:31">
      <c r="A41" t="s">
        <v>113</v>
      </c>
      <c r="G41" s="8">
        <v>40</v>
      </c>
      <c r="H41" t="s">
        <v>113</v>
      </c>
      <c r="I41">
        <v>0.86162000000000005</v>
      </c>
      <c r="K41" t="s">
        <v>106</v>
      </c>
      <c r="L41">
        <v>0.78080000000000005</v>
      </c>
      <c r="N41" t="s">
        <v>132</v>
      </c>
      <c r="O41">
        <v>0.8377</v>
      </c>
      <c r="Q41" t="s">
        <v>125</v>
      </c>
      <c r="R41">
        <v>0.84262000000000004</v>
      </c>
      <c r="T41" t="s">
        <v>84</v>
      </c>
      <c r="U41">
        <v>0.92359000000000002</v>
      </c>
      <c r="Y41" s="18" t="s">
        <v>332</v>
      </c>
      <c r="Z41" s="17" t="str">
        <f t="shared" si="0"/>
        <v>A</v>
      </c>
      <c r="AA41" s="17" t="str">
        <f t="shared" si="0"/>
        <v>D</v>
      </c>
      <c r="AC41" t="e" cm="1">
        <f t="array" ref="AC41">INDEX(AA41:AA238,MATCH(AB41,Y41:Y238),0)</f>
        <v>#N/A</v>
      </c>
      <c r="AE41" t="s">
        <v>115</v>
      </c>
    </row>
    <row r="42" spans="1:31">
      <c r="A42" t="s">
        <v>114</v>
      </c>
      <c r="G42" s="8">
        <v>41</v>
      </c>
      <c r="H42" t="s">
        <v>114</v>
      </c>
      <c r="I42">
        <v>0.85758999999999996</v>
      </c>
      <c r="K42" t="s">
        <v>83</v>
      </c>
      <c r="L42">
        <v>0.78080000000000005</v>
      </c>
      <c r="N42" t="s">
        <v>120</v>
      </c>
      <c r="O42">
        <v>0.82218999999999998</v>
      </c>
      <c r="Q42" t="s">
        <v>104</v>
      </c>
      <c r="R42">
        <v>0.84128999999999998</v>
      </c>
      <c r="T42" t="s">
        <v>96</v>
      </c>
      <c r="U42">
        <v>0.92352999999999996</v>
      </c>
      <c r="Y42" s="15" t="s">
        <v>333</v>
      </c>
      <c r="Z42" s="17" t="str">
        <f t="shared" si="0"/>
        <v>A</v>
      </c>
      <c r="AA42" s="17" t="str">
        <f t="shared" si="0"/>
        <v>D</v>
      </c>
      <c r="AC42" t="e" cm="1">
        <f t="array" ref="AC42">INDEX(AA42:AA239,MATCH(AB42,Y42:Y239),0)</f>
        <v>#N/A</v>
      </c>
      <c r="AE42" t="s">
        <v>109</v>
      </c>
    </row>
    <row r="43" spans="1:31">
      <c r="A43" t="s">
        <v>115</v>
      </c>
      <c r="G43" s="8">
        <v>42</v>
      </c>
      <c r="H43" t="s">
        <v>115</v>
      </c>
      <c r="I43">
        <v>0.85733000000000004</v>
      </c>
      <c r="K43" t="s">
        <v>132</v>
      </c>
      <c r="L43">
        <v>0.75339999999999996</v>
      </c>
      <c r="N43" t="s">
        <v>111</v>
      </c>
      <c r="O43">
        <v>0.82164999999999999</v>
      </c>
      <c r="Q43" t="s">
        <v>96</v>
      </c>
      <c r="R43">
        <v>0.84028999999999998</v>
      </c>
      <c r="T43" t="s">
        <v>166</v>
      </c>
      <c r="U43">
        <v>0.92306999999999995</v>
      </c>
      <c r="Y43" s="15" t="s">
        <v>334</v>
      </c>
      <c r="Z43" s="17" t="str">
        <f t="shared" si="0"/>
        <v>A</v>
      </c>
      <c r="AA43" s="17" t="str">
        <f t="shared" si="0"/>
        <v>D</v>
      </c>
      <c r="AC43" t="e" cm="1">
        <f t="array" ref="AC43">INDEX(AA43:AA240,MATCH(AB43,Y43:Y240),0)</f>
        <v>#N/A</v>
      </c>
      <c r="AE43" t="s">
        <v>134</v>
      </c>
    </row>
    <row r="44" spans="1:31">
      <c r="A44" t="s">
        <v>116</v>
      </c>
      <c r="G44" s="8">
        <v>43</v>
      </c>
      <c r="H44" t="s">
        <v>116</v>
      </c>
      <c r="I44">
        <v>0.85324999999999995</v>
      </c>
      <c r="K44" t="s">
        <v>110</v>
      </c>
      <c r="L44">
        <v>0.75339999999999996</v>
      </c>
      <c r="N44" t="s">
        <v>197</v>
      </c>
      <c r="O44">
        <v>0.82064999999999999</v>
      </c>
      <c r="Q44" t="s">
        <v>123</v>
      </c>
      <c r="R44">
        <v>0.83887999999999996</v>
      </c>
      <c r="T44" t="s">
        <v>158</v>
      </c>
      <c r="U44">
        <v>0.92291000000000001</v>
      </c>
      <c r="Y44" s="15" t="s">
        <v>335</v>
      </c>
      <c r="Z44" s="17" t="str">
        <f t="shared" si="0"/>
        <v>A</v>
      </c>
      <c r="AA44" s="17" t="str">
        <f t="shared" si="0"/>
        <v>D</v>
      </c>
      <c r="AC44" t="e" cm="1">
        <f t="array" ref="AC44">INDEX(AA44:AA241,MATCH(AB44,Y44:Y241),0)</f>
        <v>#N/A</v>
      </c>
      <c r="AE44" t="s">
        <v>111</v>
      </c>
    </row>
    <row r="45" spans="1:31">
      <c r="A45" t="s">
        <v>118</v>
      </c>
      <c r="G45" s="8">
        <v>44</v>
      </c>
      <c r="H45" t="s">
        <v>118</v>
      </c>
      <c r="I45">
        <v>0.85284000000000004</v>
      </c>
      <c r="K45" t="s">
        <v>126</v>
      </c>
      <c r="L45">
        <v>0.75339999999999996</v>
      </c>
      <c r="N45" t="s">
        <v>175</v>
      </c>
      <c r="O45">
        <v>0.81842000000000004</v>
      </c>
      <c r="Q45" t="s">
        <v>116</v>
      </c>
      <c r="R45">
        <v>0.83194000000000001</v>
      </c>
      <c r="T45" t="s">
        <v>107</v>
      </c>
      <c r="U45">
        <v>0.92281000000000002</v>
      </c>
      <c r="Y45" s="18" t="s">
        <v>336</v>
      </c>
      <c r="Z45" s="17" t="str">
        <f t="shared" si="0"/>
        <v>A</v>
      </c>
      <c r="AA45" s="17" t="str">
        <f t="shared" si="0"/>
        <v>D</v>
      </c>
      <c r="AC45" t="e" cm="1">
        <f t="array" ref="AC45">INDEX(AA45:AA242,MATCH(AB45,Y45:Y242),0)</f>
        <v>#N/A</v>
      </c>
      <c r="AE45" t="s">
        <v>144</v>
      </c>
    </row>
    <row r="46" spans="1:31">
      <c r="A46" t="s">
        <v>119</v>
      </c>
      <c r="G46" s="8">
        <v>45</v>
      </c>
      <c r="H46" t="s">
        <v>119</v>
      </c>
      <c r="I46">
        <v>0.84658</v>
      </c>
      <c r="K46" t="s">
        <v>197</v>
      </c>
      <c r="L46">
        <v>0.75339999999999996</v>
      </c>
      <c r="N46" t="s">
        <v>109</v>
      </c>
      <c r="O46">
        <v>0.81452999999999998</v>
      </c>
      <c r="Q46" t="s">
        <v>110</v>
      </c>
      <c r="R46">
        <v>0.83038999999999996</v>
      </c>
      <c r="T46" t="s">
        <v>112</v>
      </c>
      <c r="U46">
        <v>0.92205999999999999</v>
      </c>
      <c r="Y46" s="15" t="s">
        <v>337</v>
      </c>
      <c r="Z46" s="17" t="str">
        <f t="shared" si="0"/>
        <v>A</v>
      </c>
      <c r="AA46" s="17" t="str">
        <f t="shared" si="0"/>
        <v>D</v>
      </c>
      <c r="AC46" t="e" cm="1">
        <f t="array" ref="AC46">INDEX(AA46:AA243,MATCH(AB46,Y46:Y243),0)</f>
        <v>#N/A</v>
      </c>
      <c r="AE46" t="s">
        <v>141</v>
      </c>
    </row>
    <row r="47" spans="1:31">
      <c r="A47" t="s">
        <v>120</v>
      </c>
      <c r="G47" s="8">
        <v>46</v>
      </c>
      <c r="H47" t="s">
        <v>120</v>
      </c>
      <c r="I47">
        <v>0.84569000000000005</v>
      </c>
      <c r="K47" t="s">
        <v>101</v>
      </c>
      <c r="L47">
        <v>0.73970000000000002</v>
      </c>
      <c r="N47" t="s">
        <v>137</v>
      </c>
      <c r="O47">
        <v>0.81440999999999997</v>
      </c>
      <c r="Q47" t="s">
        <v>118</v>
      </c>
      <c r="R47">
        <v>0.82630999999999999</v>
      </c>
      <c r="T47" t="s">
        <v>128</v>
      </c>
      <c r="U47">
        <v>0.92042999999999997</v>
      </c>
      <c r="Y47" s="15" t="s">
        <v>338</v>
      </c>
      <c r="Z47" s="17" t="str">
        <f t="shared" si="0"/>
        <v>A</v>
      </c>
      <c r="AA47" s="17" t="str">
        <f t="shared" si="0"/>
        <v>D</v>
      </c>
      <c r="AC47" t="e" cm="1">
        <f t="array" ref="AC47">INDEX(AA47:AA244,MATCH(AB47,Y47:Y244),0)</f>
        <v>#N/A</v>
      </c>
      <c r="AE47" t="s">
        <v>127</v>
      </c>
    </row>
    <row r="48" spans="1:31">
      <c r="A48" t="s">
        <v>121</v>
      </c>
      <c r="G48" s="8">
        <v>47</v>
      </c>
      <c r="H48" t="s">
        <v>121</v>
      </c>
      <c r="I48">
        <v>0.84516000000000002</v>
      </c>
      <c r="K48" t="s">
        <v>140</v>
      </c>
      <c r="L48">
        <v>0.73970000000000002</v>
      </c>
      <c r="N48" t="s">
        <v>102</v>
      </c>
      <c r="O48">
        <v>0.80915000000000004</v>
      </c>
      <c r="Q48" t="s">
        <v>103</v>
      </c>
      <c r="R48">
        <v>0.82401999999999997</v>
      </c>
      <c r="T48" t="s">
        <v>105</v>
      </c>
      <c r="U48">
        <v>0.91798999999999997</v>
      </c>
      <c r="Y48" s="15" t="s">
        <v>339</v>
      </c>
      <c r="Z48" s="17" t="str">
        <f t="shared" si="0"/>
        <v>A</v>
      </c>
      <c r="AA48" s="17" t="str">
        <f t="shared" si="0"/>
        <v>D</v>
      </c>
      <c r="AC48" t="e" cm="1">
        <f t="array" ref="AC48">INDEX(AA48:AA245,MATCH(AB48,Y48:Y245),0)</f>
        <v>#N/A</v>
      </c>
      <c r="AE48" t="s">
        <v>118</v>
      </c>
    </row>
    <row r="49" spans="1:31">
      <c r="A49" t="s">
        <v>122</v>
      </c>
      <c r="G49" s="8">
        <v>48</v>
      </c>
      <c r="H49" t="s">
        <v>122</v>
      </c>
      <c r="I49">
        <v>0.84216999999999997</v>
      </c>
      <c r="K49" t="s">
        <v>143</v>
      </c>
      <c r="L49">
        <v>0.73970000000000002</v>
      </c>
      <c r="N49" t="s">
        <v>114</v>
      </c>
      <c r="O49">
        <v>0.80774000000000001</v>
      </c>
      <c r="Q49" t="s">
        <v>101</v>
      </c>
      <c r="R49">
        <v>0.81620000000000004</v>
      </c>
      <c r="T49" t="s">
        <v>159</v>
      </c>
      <c r="U49">
        <v>0.91710999999999998</v>
      </c>
      <c r="Y49" s="15" t="s">
        <v>340</v>
      </c>
      <c r="Z49" s="17" t="str">
        <f t="shared" si="0"/>
        <v>A</v>
      </c>
      <c r="AA49" s="17" t="str">
        <f t="shared" si="0"/>
        <v>D</v>
      </c>
      <c r="AC49" t="e" cm="1">
        <f t="array" ref="AC49">INDEX(AA49:AA246,MATCH(AB49,Y49:Y246),0)</f>
        <v>#N/A</v>
      </c>
      <c r="AE49" t="s">
        <v>119</v>
      </c>
    </row>
    <row r="50" spans="1:31">
      <c r="A50" t="s">
        <v>123</v>
      </c>
      <c r="G50" s="8">
        <v>49</v>
      </c>
      <c r="H50" t="s">
        <v>123</v>
      </c>
      <c r="I50">
        <v>0.84153</v>
      </c>
      <c r="K50" t="s">
        <v>137</v>
      </c>
      <c r="L50">
        <v>0.72599999999999998</v>
      </c>
      <c r="N50" t="s">
        <v>148</v>
      </c>
      <c r="O50">
        <v>0.80542999999999998</v>
      </c>
      <c r="Q50" t="s">
        <v>137</v>
      </c>
      <c r="R50">
        <v>0.81059000000000003</v>
      </c>
      <c r="T50" t="s">
        <v>129</v>
      </c>
      <c r="U50">
        <v>0.91707000000000005</v>
      </c>
      <c r="Y50" s="15" t="s">
        <v>341</v>
      </c>
      <c r="Z50" s="17" t="str">
        <f t="shared" si="0"/>
        <v>A</v>
      </c>
      <c r="AA50" s="17" t="str">
        <f t="shared" si="0"/>
        <v>D</v>
      </c>
      <c r="AC50" t="e" cm="1">
        <f t="array" ref="AC50">INDEX(AA50:AA247,MATCH(AB50,Y50:Y247),0)</f>
        <v>#N/A</v>
      </c>
      <c r="AE50" t="s">
        <v>150</v>
      </c>
    </row>
    <row r="51" spans="1:31">
      <c r="A51" t="s">
        <v>124</v>
      </c>
      <c r="G51" s="8">
        <v>50</v>
      </c>
      <c r="H51" t="s">
        <v>124</v>
      </c>
      <c r="I51">
        <v>0.84026000000000001</v>
      </c>
      <c r="K51" t="s">
        <v>148</v>
      </c>
      <c r="L51">
        <v>0.72599999999999998</v>
      </c>
      <c r="N51" t="s">
        <v>110</v>
      </c>
      <c r="O51">
        <v>0.80371000000000004</v>
      </c>
      <c r="Q51" t="s">
        <v>112</v>
      </c>
      <c r="R51">
        <v>0.80940999999999996</v>
      </c>
      <c r="T51" t="s">
        <v>151</v>
      </c>
      <c r="U51">
        <v>0.91586000000000001</v>
      </c>
      <c r="Y51" s="15" t="s">
        <v>342</v>
      </c>
      <c r="Z51" s="17" t="str">
        <f t="shared" si="0"/>
        <v>A</v>
      </c>
      <c r="AA51" s="17" t="str">
        <f t="shared" si="0"/>
        <v>D</v>
      </c>
      <c r="AC51" t="e" cm="1">
        <f t="array" ref="AC51">INDEX(AA51:AA248,MATCH(AB51,Y51:Y248),0)</f>
        <v>#N/A</v>
      </c>
      <c r="AE51" t="s">
        <v>131</v>
      </c>
    </row>
    <row r="52" spans="1:31">
      <c r="A52" t="s">
        <v>125</v>
      </c>
      <c r="G52" s="8">
        <v>51</v>
      </c>
      <c r="H52" t="s">
        <v>125</v>
      </c>
      <c r="I52">
        <v>0.83557000000000003</v>
      </c>
      <c r="K52" t="s">
        <v>145</v>
      </c>
      <c r="L52">
        <v>0.72599999999999998</v>
      </c>
      <c r="N52" t="s">
        <v>139</v>
      </c>
      <c r="O52">
        <v>0.80345999999999995</v>
      </c>
      <c r="Q52" t="s">
        <v>124</v>
      </c>
      <c r="R52">
        <v>0.80767999999999995</v>
      </c>
      <c r="T52" t="s">
        <v>152</v>
      </c>
      <c r="U52">
        <v>0.91561000000000003</v>
      </c>
      <c r="Y52" s="15" t="s">
        <v>343</v>
      </c>
      <c r="Z52" s="17" t="str">
        <f t="shared" si="0"/>
        <v>A</v>
      </c>
      <c r="AA52" s="17" t="str">
        <f t="shared" si="0"/>
        <v>D</v>
      </c>
      <c r="AC52" t="e" cm="1">
        <f t="array" ref="AC52">INDEX(AA52:AA249,MATCH(AB52,Y52:Y249),0)</f>
        <v>#N/A</v>
      </c>
      <c r="AE52" t="s">
        <v>114</v>
      </c>
    </row>
    <row r="53" spans="1:31">
      <c r="A53" t="s">
        <v>126</v>
      </c>
      <c r="G53" s="8">
        <v>52</v>
      </c>
      <c r="H53" t="s">
        <v>126</v>
      </c>
      <c r="I53">
        <v>0.83509999999999995</v>
      </c>
      <c r="K53" t="s">
        <v>136</v>
      </c>
      <c r="L53">
        <v>0.72599999999999998</v>
      </c>
      <c r="N53" t="s">
        <v>115</v>
      </c>
      <c r="O53">
        <v>0.79649000000000003</v>
      </c>
      <c r="Q53" t="s">
        <v>126</v>
      </c>
      <c r="R53">
        <v>0.80320000000000003</v>
      </c>
      <c r="T53" t="s">
        <v>106</v>
      </c>
      <c r="U53">
        <v>0.91071999999999997</v>
      </c>
      <c r="Y53" s="15" t="s">
        <v>344</v>
      </c>
      <c r="Z53" s="17" t="str">
        <f t="shared" si="0"/>
        <v>A</v>
      </c>
      <c r="AA53" s="17" t="str">
        <f t="shared" si="0"/>
        <v>D</v>
      </c>
      <c r="AC53" t="e" cm="1">
        <f t="array" ref="AC53">INDEX(AA53:AA250,MATCH(AB53,Y53:Y250),0)</f>
        <v>#N/A</v>
      </c>
      <c r="AE53" t="s">
        <v>204</v>
      </c>
    </row>
    <row r="54" spans="1:31">
      <c r="A54" t="s">
        <v>127</v>
      </c>
      <c r="G54" s="8">
        <v>53</v>
      </c>
      <c r="H54" t="s">
        <v>127</v>
      </c>
      <c r="I54">
        <v>0.82438</v>
      </c>
      <c r="K54" t="s">
        <v>95</v>
      </c>
      <c r="L54">
        <v>0.6986</v>
      </c>
      <c r="N54" t="s">
        <v>122</v>
      </c>
      <c r="O54">
        <v>0.79220000000000002</v>
      </c>
      <c r="Q54" t="s">
        <v>113</v>
      </c>
      <c r="R54">
        <v>0.80257000000000001</v>
      </c>
      <c r="T54" t="s">
        <v>144</v>
      </c>
      <c r="U54">
        <v>0.90712999999999999</v>
      </c>
      <c r="Y54" s="15" t="s">
        <v>345</v>
      </c>
      <c r="Z54" s="17" t="str">
        <f t="shared" si="0"/>
        <v>A</v>
      </c>
      <c r="AA54" s="17" t="str">
        <f t="shared" si="0"/>
        <v>D</v>
      </c>
      <c r="AC54" t="e" cm="1">
        <f t="array" ref="AC54">INDEX(AA54:AA251,MATCH(AB54,Y54:Y251),0)</f>
        <v>#N/A</v>
      </c>
      <c r="AE54" t="s">
        <v>110</v>
      </c>
    </row>
    <row r="55" spans="1:31">
      <c r="A55" t="s">
        <v>128</v>
      </c>
      <c r="G55" s="8">
        <v>54</v>
      </c>
      <c r="H55" t="s">
        <v>128</v>
      </c>
      <c r="I55">
        <v>0.82394000000000001</v>
      </c>
      <c r="K55" t="s">
        <v>131</v>
      </c>
      <c r="L55">
        <v>0.6986</v>
      </c>
      <c r="N55" t="s">
        <v>123</v>
      </c>
      <c r="O55">
        <v>0.78774999999999995</v>
      </c>
      <c r="Q55" t="s">
        <v>135</v>
      </c>
      <c r="R55">
        <v>0.79823</v>
      </c>
      <c r="T55" t="s">
        <v>125</v>
      </c>
      <c r="U55">
        <v>0.90166999999999997</v>
      </c>
      <c r="Y55" s="13" t="s">
        <v>346</v>
      </c>
      <c r="Z55" s="17" t="str">
        <f t="shared" si="0"/>
        <v>A</v>
      </c>
      <c r="AA55" s="17" t="str">
        <f t="shared" si="0"/>
        <v>D</v>
      </c>
      <c r="AC55" t="e" cm="1">
        <f t="array" ref="AC55">INDEX(AA55:AA252,MATCH(AB55,Y55:Y252),0)</f>
        <v>#N/A</v>
      </c>
      <c r="AE55" t="s">
        <v>116</v>
      </c>
    </row>
    <row r="56" spans="1:31">
      <c r="A56" t="s">
        <v>129</v>
      </c>
      <c r="G56" s="8">
        <v>55</v>
      </c>
      <c r="H56" t="s">
        <v>129</v>
      </c>
      <c r="I56">
        <v>0.81452999999999998</v>
      </c>
      <c r="K56" t="s">
        <v>111</v>
      </c>
      <c r="L56">
        <v>0.6986</v>
      </c>
      <c r="N56" t="s">
        <v>187</v>
      </c>
      <c r="O56">
        <v>0.77703999999999995</v>
      </c>
      <c r="Q56" t="s">
        <v>114</v>
      </c>
      <c r="R56">
        <v>0.79766999999999999</v>
      </c>
      <c r="T56" t="s">
        <v>108</v>
      </c>
      <c r="U56">
        <v>0.89954000000000001</v>
      </c>
      <c r="Y56" s="13" t="s">
        <v>347</v>
      </c>
      <c r="Z56" s="17" t="str">
        <f t="shared" si="0"/>
        <v>A</v>
      </c>
      <c r="AA56" s="17" t="str">
        <f t="shared" si="0"/>
        <v>D</v>
      </c>
      <c r="AC56" t="e" cm="1">
        <f t="array" ref="AC56">INDEX(AA56:AA253,MATCH(AB56,Y56:Y253),0)</f>
        <v>#N/A</v>
      </c>
    </row>
    <row r="57" spans="1:31">
      <c r="A57" t="s">
        <v>130</v>
      </c>
      <c r="G57" s="8">
        <v>56</v>
      </c>
      <c r="H57" t="s">
        <v>130</v>
      </c>
      <c r="I57">
        <v>0.81211999999999995</v>
      </c>
      <c r="K57" t="s">
        <v>138</v>
      </c>
      <c r="L57">
        <v>0.6986</v>
      </c>
      <c r="N57" t="s">
        <v>116</v>
      </c>
      <c r="O57">
        <v>0.77659999999999996</v>
      </c>
      <c r="Q57" t="s">
        <v>119</v>
      </c>
      <c r="R57">
        <v>0.79547999999999996</v>
      </c>
      <c r="T57" t="s">
        <v>179</v>
      </c>
      <c r="U57">
        <v>0.89868999999999999</v>
      </c>
      <c r="Y57" s="15" t="s">
        <v>348</v>
      </c>
      <c r="Z57" s="17" t="str">
        <f t="shared" si="0"/>
        <v>A</v>
      </c>
      <c r="AA57" s="17" t="str">
        <f t="shared" si="0"/>
        <v>D</v>
      </c>
      <c r="AC57" t="e" cm="1">
        <f t="array" ref="AC57">INDEX(AA57:AA254,MATCH(AB57,Y57:Y254),0)</f>
        <v>#N/A</v>
      </c>
    </row>
    <row r="58" spans="1:31">
      <c r="A58" t="s">
        <v>131</v>
      </c>
      <c r="G58" s="8">
        <v>57</v>
      </c>
      <c r="H58" t="s">
        <v>131</v>
      </c>
      <c r="I58">
        <v>0.81113999999999997</v>
      </c>
      <c r="K58" t="s">
        <v>135</v>
      </c>
      <c r="L58">
        <v>0.6986</v>
      </c>
      <c r="N58" t="s">
        <v>129</v>
      </c>
      <c r="O58">
        <v>0.77271000000000001</v>
      </c>
      <c r="Q58" t="s">
        <v>108</v>
      </c>
      <c r="R58">
        <v>0.79022999999999999</v>
      </c>
      <c r="T58" t="s">
        <v>135</v>
      </c>
      <c r="U58">
        <v>0.89851000000000003</v>
      </c>
      <c r="Y58" s="15" t="s">
        <v>192</v>
      </c>
      <c r="Z58" s="17" t="str">
        <f t="shared" si="0"/>
        <v>A</v>
      </c>
      <c r="AA58" s="17" t="str">
        <f t="shared" si="0"/>
        <v>D</v>
      </c>
      <c r="AC58" t="e" cm="1">
        <f t="array" ref="AC58">INDEX(AA58:AA255,MATCH(AB58,Y58:Y255),0)</f>
        <v>#N/A</v>
      </c>
    </row>
    <row r="59" spans="1:31">
      <c r="A59" t="s">
        <v>132</v>
      </c>
      <c r="G59" s="8">
        <v>58</v>
      </c>
      <c r="H59" t="s">
        <v>132</v>
      </c>
      <c r="I59">
        <v>0.80700000000000005</v>
      </c>
      <c r="K59" t="s">
        <v>147</v>
      </c>
      <c r="L59">
        <v>0.68489999999999995</v>
      </c>
      <c r="N59" t="s">
        <v>127</v>
      </c>
      <c r="O59">
        <v>0.76549</v>
      </c>
      <c r="Q59" t="s">
        <v>136</v>
      </c>
      <c r="R59">
        <v>0.78766000000000003</v>
      </c>
      <c r="T59" t="s">
        <v>123</v>
      </c>
      <c r="U59">
        <v>0.89790999999999999</v>
      </c>
      <c r="Y59" s="15" t="s">
        <v>349</v>
      </c>
      <c r="Z59" s="17" t="str">
        <f t="shared" si="0"/>
        <v>A</v>
      </c>
      <c r="AA59" s="17" t="str">
        <f t="shared" si="0"/>
        <v>D</v>
      </c>
      <c r="AC59" t="e" cm="1">
        <f t="array" ref="AC59">INDEX(AA59:AA256,MATCH(AB59,Y59:Y256),0)</f>
        <v>#N/A</v>
      </c>
    </row>
    <row r="60" spans="1:31">
      <c r="A60" t="s">
        <v>134</v>
      </c>
      <c r="G60" s="8">
        <v>59</v>
      </c>
      <c r="H60" t="s">
        <v>134</v>
      </c>
      <c r="I60">
        <v>0.80430000000000001</v>
      </c>
      <c r="K60" t="s">
        <v>129</v>
      </c>
      <c r="L60">
        <v>0.67120000000000002</v>
      </c>
      <c r="N60" t="s">
        <v>138</v>
      </c>
      <c r="O60">
        <v>0.76483999999999996</v>
      </c>
      <c r="Q60" t="s">
        <v>169</v>
      </c>
      <c r="R60">
        <v>0.78449999999999998</v>
      </c>
      <c r="T60" t="s">
        <v>113</v>
      </c>
      <c r="U60">
        <v>0.89512000000000003</v>
      </c>
      <c r="Y60" s="15" t="s">
        <v>350</v>
      </c>
      <c r="Z60" s="17" t="str">
        <f t="shared" si="0"/>
        <v>A</v>
      </c>
      <c r="AA60" s="17" t="str">
        <f t="shared" si="0"/>
        <v>D</v>
      </c>
      <c r="AC60" t="e" cm="1">
        <f t="array" ref="AC60">INDEX(AA60:AA257,MATCH(AB60,Y60:Y257),0)</f>
        <v>#N/A</v>
      </c>
    </row>
    <row r="61" spans="1:31">
      <c r="A61" t="s">
        <v>135</v>
      </c>
      <c r="G61" s="8">
        <v>60</v>
      </c>
      <c r="H61" t="s">
        <v>135</v>
      </c>
      <c r="I61">
        <v>0.80213999999999996</v>
      </c>
      <c r="K61" t="s">
        <v>109</v>
      </c>
      <c r="L61">
        <v>0.67120000000000002</v>
      </c>
      <c r="N61" t="s">
        <v>140</v>
      </c>
      <c r="O61">
        <v>0.76366000000000001</v>
      </c>
      <c r="Q61" t="s">
        <v>225</v>
      </c>
      <c r="R61">
        <v>0.78356000000000003</v>
      </c>
      <c r="T61" t="s">
        <v>111</v>
      </c>
      <c r="U61">
        <v>0.89405999999999997</v>
      </c>
      <c r="Y61" s="15" t="s">
        <v>351</v>
      </c>
      <c r="Z61" s="17" t="str">
        <f t="shared" si="0"/>
        <v>A</v>
      </c>
      <c r="AA61" s="17" t="str">
        <f t="shared" si="0"/>
        <v>D</v>
      </c>
      <c r="AC61" t="e" cm="1">
        <f t="array" ref="AC61">INDEX(AA61:AA258,MATCH(AB61,Y61:Y258),0)</f>
        <v>#N/A</v>
      </c>
    </row>
    <row r="62" spans="1:31">
      <c r="A62" t="s">
        <v>136</v>
      </c>
      <c r="G62" s="8">
        <v>61</v>
      </c>
      <c r="H62" t="s">
        <v>136</v>
      </c>
      <c r="I62">
        <v>0.80088999999999999</v>
      </c>
      <c r="K62" t="s">
        <v>125</v>
      </c>
      <c r="L62">
        <v>0.65749999999999997</v>
      </c>
      <c r="N62" t="s">
        <v>125</v>
      </c>
      <c r="O62">
        <v>0.76239000000000001</v>
      </c>
      <c r="Q62" t="s">
        <v>143</v>
      </c>
      <c r="R62">
        <v>0.77930999999999995</v>
      </c>
      <c r="T62" t="s">
        <v>136</v>
      </c>
      <c r="U62">
        <v>0.89327000000000001</v>
      </c>
      <c r="Y62" s="15" t="s">
        <v>107</v>
      </c>
      <c r="Z62" s="17" t="str">
        <f t="shared" si="0"/>
        <v>A</v>
      </c>
      <c r="AA62" s="17" t="str">
        <f t="shared" si="0"/>
        <v>D</v>
      </c>
      <c r="AC62" t="e" cm="1">
        <f t="array" ref="AC62">INDEX(AA62:AA259,MATCH(AB62,Y62:Y259),0)</f>
        <v>#N/A</v>
      </c>
    </row>
    <row r="63" spans="1:31">
      <c r="A63" t="s">
        <v>137</v>
      </c>
      <c r="G63" s="8">
        <v>62</v>
      </c>
      <c r="H63" t="s">
        <v>137</v>
      </c>
      <c r="I63">
        <v>0.8</v>
      </c>
      <c r="K63" t="s">
        <v>118</v>
      </c>
      <c r="L63">
        <v>0.65749999999999997</v>
      </c>
      <c r="N63" t="s">
        <v>126</v>
      </c>
      <c r="O63">
        <v>0.76105</v>
      </c>
      <c r="Q63" t="s">
        <v>145</v>
      </c>
      <c r="R63">
        <v>0.77764</v>
      </c>
      <c r="T63" t="s">
        <v>147</v>
      </c>
      <c r="U63">
        <v>0.89224000000000003</v>
      </c>
      <c r="Y63" s="18" t="s">
        <v>352</v>
      </c>
      <c r="Z63" s="17" t="str">
        <f t="shared" si="0"/>
        <v>A</v>
      </c>
      <c r="AA63" s="17" t="str">
        <f t="shared" si="0"/>
        <v>D</v>
      </c>
      <c r="AC63" t="e" cm="1">
        <f t="array" ref="AC63">INDEX(AA63:AA260,MATCH(AB63,Y63:Y260),0)</f>
        <v>#N/A</v>
      </c>
    </row>
    <row r="64" spans="1:31">
      <c r="A64" t="s">
        <v>138</v>
      </c>
      <c r="G64" s="8">
        <v>63</v>
      </c>
      <c r="H64" t="s">
        <v>138</v>
      </c>
      <c r="I64">
        <v>0.79990000000000006</v>
      </c>
      <c r="K64" t="s">
        <v>163</v>
      </c>
      <c r="L64">
        <v>0.65749999999999997</v>
      </c>
      <c r="N64" t="s">
        <v>167</v>
      </c>
      <c r="O64">
        <v>0.75905</v>
      </c>
      <c r="Q64" t="s">
        <v>120</v>
      </c>
      <c r="R64">
        <v>0.77747999999999995</v>
      </c>
      <c r="T64" t="s">
        <v>170</v>
      </c>
      <c r="U64">
        <v>0.89126000000000005</v>
      </c>
      <c r="Y64" s="18" t="s">
        <v>353</v>
      </c>
      <c r="Z64" s="17" t="str">
        <f t="shared" si="0"/>
        <v>A</v>
      </c>
      <c r="AA64" s="17" t="str">
        <f t="shared" si="0"/>
        <v>D</v>
      </c>
      <c r="AC64" t="e" cm="1">
        <f t="array" ref="AC64">INDEX(AA64:AA261,MATCH(AB64,Y64:Y261),0)</f>
        <v>#N/A</v>
      </c>
    </row>
    <row r="65" spans="1:29">
      <c r="A65" t="s">
        <v>139</v>
      </c>
      <c r="G65" s="8">
        <v>64</v>
      </c>
      <c r="H65" t="s">
        <v>139</v>
      </c>
      <c r="I65">
        <v>0.79910999999999999</v>
      </c>
      <c r="K65" t="s">
        <v>114</v>
      </c>
      <c r="L65">
        <v>0.65749999999999997</v>
      </c>
      <c r="N65" t="s">
        <v>119</v>
      </c>
      <c r="O65">
        <v>0.75553999999999999</v>
      </c>
      <c r="Q65" t="s">
        <v>142</v>
      </c>
      <c r="R65">
        <v>0.77149999999999996</v>
      </c>
      <c r="T65" t="s">
        <v>168</v>
      </c>
      <c r="U65">
        <v>0.88273000000000001</v>
      </c>
      <c r="Y65" s="15" t="s">
        <v>354</v>
      </c>
      <c r="Z65" s="17" t="str">
        <f t="shared" si="0"/>
        <v>A</v>
      </c>
      <c r="AA65" s="17" t="str">
        <f t="shared" si="0"/>
        <v>D</v>
      </c>
      <c r="AC65" t="e" cm="1">
        <f t="array" ref="AC65">INDEX(AA65:AA262,MATCH(AB65,Y65:Y262),0)</f>
        <v>#N/A</v>
      </c>
    </row>
    <row r="66" spans="1:29">
      <c r="A66" t="s">
        <v>140</v>
      </c>
      <c r="G66" s="8">
        <v>65</v>
      </c>
      <c r="H66" t="s">
        <v>140</v>
      </c>
      <c r="I66">
        <v>0.78498999999999997</v>
      </c>
      <c r="K66" t="s">
        <v>175</v>
      </c>
      <c r="L66">
        <v>0.65749999999999997</v>
      </c>
      <c r="N66" t="s">
        <v>143</v>
      </c>
      <c r="O66">
        <v>0.75209999999999999</v>
      </c>
      <c r="Q66" t="s">
        <v>140</v>
      </c>
      <c r="R66">
        <v>0.76027</v>
      </c>
      <c r="T66" t="s">
        <v>155</v>
      </c>
      <c r="U66">
        <v>0.88153999999999999</v>
      </c>
      <c r="Y66" s="13" t="s">
        <v>355</v>
      </c>
      <c r="Z66" s="17" t="str">
        <f t="shared" ref="Z66:AA129" si="2">IF(AA66&gt;=0.75,"A",IF(AA66&gt;=0.5,"B",IF(AA66&gt;=0.25,"C","D")))</f>
        <v>A</v>
      </c>
      <c r="AA66" s="17" t="str">
        <f t="shared" si="2"/>
        <v>D</v>
      </c>
      <c r="AC66" t="e" cm="1">
        <f t="array" ref="AC66">INDEX(AA66:AA263,MATCH(AB66,Y66:Y263),0)</f>
        <v>#N/A</v>
      </c>
    </row>
    <row r="67" spans="1:29">
      <c r="A67" t="s">
        <v>141</v>
      </c>
      <c r="G67" s="8">
        <v>66</v>
      </c>
      <c r="H67" t="s">
        <v>141</v>
      </c>
      <c r="I67">
        <v>0.78120000000000001</v>
      </c>
      <c r="K67" t="s">
        <v>123</v>
      </c>
      <c r="L67">
        <v>0.64380000000000004</v>
      </c>
      <c r="N67" t="s">
        <v>118</v>
      </c>
      <c r="O67">
        <v>0.74156999999999995</v>
      </c>
      <c r="Q67" t="s">
        <v>138</v>
      </c>
      <c r="R67">
        <v>0.75800999999999996</v>
      </c>
      <c r="T67" t="s">
        <v>122</v>
      </c>
      <c r="U67">
        <v>0.87824000000000002</v>
      </c>
      <c r="Y67" s="15" t="s">
        <v>356</v>
      </c>
      <c r="Z67" s="17" t="str">
        <f t="shared" si="2"/>
        <v>A</v>
      </c>
      <c r="AA67" s="17" t="str">
        <f t="shared" si="2"/>
        <v>D</v>
      </c>
      <c r="AC67" t="e" cm="1">
        <f t="array" ref="AC67">INDEX(AA67:AA264,MATCH(AB67,Y67:Y264),0)</f>
        <v>#N/A</v>
      </c>
    </row>
    <row r="68" spans="1:29">
      <c r="A68" t="s">
        <v>142</v>
      </c>
      <c r="G68" s="8">
        <v>67</v>
      </c>
      <c r="H68" t="s">
        <v>142</v>
      </c>
      <c r="I68">
        <v>0.77997000000000005</v>
      </c>
      <c r="K68" t="s">
        <v>116</v>
      </c>
      <c r="L68">
        <v>0.64380000000000004</v>
      </c>
      <c r="N68" t="s">
        <v>149</v>
      </c>
      <c r="O68">
        <v>0.73863000000000001</v>
      </c>
      <c r="Q68" t="s">
        <v>182</v>
      </c>
      <c r="R68">
        <v>0.75500999999999996</v>
      </c>
      <c r="T68" t="s">
        <v>146</v>
      </c>
      <c r="U68">
        <v>0.87797000000000003</v>
      </c>
      <c r="Y68" s="15" t="s">
        <v>357</v>
      </c>
      <c r="Z68" s="17" t="str">
        <f t="shared" si="2"/>
        <v>A</v>
      </c>
      <c r="AA68" s="17" t="str">
        <f t="shared" si="2"/>
        <v>D</v>
      </c>
      <c r="AC68" t="e" cm="1">
        <f t="array" ref="AC68">INDEX(AA68:AA265,MATCH(AB68,Y68:Y265),0)</f>
        <v>#N/A</v>
      </c>
    </row>
    <row r="69" spans="1:29">
      <c r="A69" t="s">
        <v>143</v>
      </c>
      <c r="G69" s="8">
        <v>68</v>
      </c>
      <c r="H69" t="s">
        <v>143</v>
      </c>
      <c r="I69">
        <v>0.77929999999999999</v>
      </c>
      <c r="K69" t="s">
        <v>119</v>
      </c>
      <c r="L69">
        <v>0.63009999999999999</v>
      </c>
      <c r="N69" t="s">
        <v>178</v>
      </c>
      <c r="O69">
        <v>0.73743999999999998</v>
      </c>
      <c r="Q69" t="s">
        <v>129</v>
      </c>
      <c r="R69">
        <v>0.75378000000000001</v>
      </c>
      <c r="T69" t="s">
        <v>138</v>
      </c>
      <c r="U69">
        <v>0.87687000000000004</v>
      </c>
      <c r="Y69" s="15" t="s">
        <v>358</v>
      </c>
      <c r="Z69" s="17" t="str">
        <f t="shared" si="2"/>
        <v>A</v>
      </c>
      <c r="AA69" s="17" t="str">
        <f t="shared" si="2"/>
        <v>D</v>
      </c>
      <c r="AC69" t="e" cm="1">
        <f t="array" ref="AC69">INDEX(AA69:AA266,MATCH(AB69,Y69:Y266),0)</f>
        <v>#N/A</v>
      </c>
    </row>
    <row r="70" spans="1:29">
      <c r="A70" t="s">
        <v>144</v>
      </c>
      <c r="G70" s="8">
        <v>69</v>
      </c>
      <c r="H70" t="s">
        <v>144</v>
      </c>
      <c r="I70">
        <v>0.77922999999999998</v>
      </c>
      <c r="K70" t="s">
        <v>115</v>
      </c>
      <c r="L70">
        <v>0.63009999999999999</v>
      </c>
      <c r="N70" t="s">
        <v>131</v>
      </c>
      <c r="O70">
        <v>0.72796000000000005</v>
      </c>
      <c r="Q70" t="s">
        <v>217</v>
      </c>
      <c r="R70">
        <v>0.75202999999999998</v>
      </c>
      <c r="T70" t="s">
        <v>88</v>
      </c>
      <c r="U70">
        <v>0.87280999999999997</v>
      </c>
      <c r="Y70" s="15" t="s">
        <v>359</v>
      </c>
      <c r="Z70" s="17" t="str">
        <f t="shared" si="2"/>
        <v>A</v>
      </c>
      <c r="AA70" s="17" t="str">
        <f t="shared" si="2"/>
        <v>D</v>
      </c>
      <c r="AC70" t="e" cm="1">
        <f t="array" ref="AC70">INDEX(AA70:AA267,MATCH(AB70,Y70:Y267),0)</f>
        <v>#N/A</v>
      </c>
    </row>
    <row r="71" spans="1:29">
      <c r="A71" t="s">
        <v>145</v>
      </c>
      <c r="G71" s="8">
        <v>70</v>
      </c>
      <c r="H71" t="s">
        <v>145</v>
      </c>
      <c r="I71">
        <v>0.77195000000000003</v>
      </c>
      <c r="K71" t="s">
        <v>167</v>
      </c>
      <c r="L71">
        <v>0.61639999999999995</v>
      </c>
      <c r="N71" t="s">
        <v>145</v>
      </c>
      <c r="O71">
        <v>0.72636000000000001</v>
      </c>
      <c r="Q71" t="s">
        <v>159</v>
      </c>
      <c r="R71">
        <v>0.75149999999999995</v>
      </c>
      <c r="T71" t="s">
        <v>184</v>
      </c>
      <c r="U71">
        <v>0.87141000000000002</v>
      </c>
      <c r="Y71" s="18" t="s">
        <v>360</v>
      </c>
      <c r="Z71" s="17" t="str">
        <f t="shared" si="2"/>
        <v>A</v>
      </c>
      <c r="AA71" s="17" t="str">
        <f t="shared" si="2"/>
        <v>D</v>
      </c>
      <c r="AC71" t="e" cm="1">
        <f t="array" ref="AC71">INDEX(AA71:AA268,MATCH(AB71,Y71:Y268),0)</f>
        <v>#N/A</v>
      </c>
    </row>
    <row r="72" spans="1:29">
      <c r="A72" t="s">
        <v>146</v>
      </c>
      <c r="G72" s="8">
        <v>71</v>
      </c>
      <c r="H72" t="s">
        <v>146</v>
      </c>
      <c r="I72">
        <v>0.77092000000000005</v>
      </c>
      <c r="K72" t="s">
        <v>178</v>
      </c>
      <c r="L72">
        <v>0.61639999999999995</v>
      </c>
      <c r="N72" t="s">
        <v>130</v>
      </c>
      <c r="O72">
        <v>0.72243999999999997</v>
      </c>
      <c r="Q72" t="s">
        <v>214</v>
      </c>
      <c r="R72">
        <v>0.74877000000000005</v>
      </c>
      <c r="T72" t="s">
        <v>130</v>
      </c>
      <c r="U72">
        <v>0.86983999999999995</v>
      </c>
      <c r="Y72" s="18" t="s">
        <v>361</v>
      </c>
      <c r="Z72" s="17" t="str">
        <f t="shared" si="2"/>
        <v>A</v>
      </c>
      <c r="AA72" s="17" t="str">
        <f t="shared" si="2"/>
        <v>D</v>
      </c>
      <c r="AC72" t="e" cm="1">
        <f t="array" ref="AC72">INDEX(AA72:AA269,MATCH(AB72,Y72:Y269),0)</f>
        <v>#N/A</v>
      </c>
    </row>
    <row r="73" spans="1:29">
      <c r="A73" t="s">
        <v>147</v>
      </c>
      <c r="G73" s="8">
        <v>72</v>
      </c>
      <c r="H73" t="s">
        <v>147</v>
      </c>
      <c r="I73">
        <v>0.76363999999999999</v>
      </c>
      <c r="K73" t="s">
        <v>157</v>
      </c>
      <c r="L73">
        <v>0.60270000000000001</v>
      </c>
      <c r="N73" t="s">
        <v>136</v>
      </c>
      <c r="O73">
        <v>0.72169000000000005</v>
      </c>
      <c r="Q73" t="s">
        <v>132</v>
      </c>
      <c r="R73">
        <v>0.74690000000000001</v>
      </c>
      <c r="T73" t="s">
        <v>188</v>
      </c>
      <c r="U73">
        <v>0.86745000000000005</v>
      </c>
      <c r="Y73" s="18" t="s">
        <v>362</v>
      </c>
      <c r="Z73" s="17" t="str">
        <f t="shared" si="2"/>
        <v>A</v>
      </c>
      <c r="AA73" s="17" t="str">
        <f t="shared" si="2"/>
        <v>D</v>
      </c>
      <c r="AC73" t="e" cm="1">
        <f t="array" ref="AC73">INDEX(AA73:AA270,MATCH(AB73,Y73:Y270),0)</f>
        <v>#N/A</v>
      </c>
    </row>
    <row r="74" spans="1:29">
      <c r="A74" t="s">
        <v>148</v>
      </c>
      <c r="G74" s="8">
        <v>73</v>
      </c>
      <c r="H74" t="s">
        <v>148</v>
      </c>
      <c r="I74">
        <v>0.76212000000000002</v>
      </c>
      <c r="K74" t="s">
        <v>146</v>
      </c>
      <c r="L74">
        <v>0.60270000000000001</v>
      </c>
      <c r="N74" t="s">
        <v>134</v>
      </c>
      <c r="O74">
        <v>0.71436999999999995</v>
      </c>
      <c r="Q74" t="s">
        <v>151</v>
      </c>
      <c r="R74">
        <v>0.74563999999999997</v>
      </c>
      <c r="T74" t="s">
        <v>109</v>
      </c>
      <c r="U74">
        <v>0.86568000000000001</v>
      </c>
      <c r="Y74" s="18" t="s">
        <v>363</v>
      </c>
      <c r="Z74" s="17" t="str">
        <f t="shared" si="2"/>
        <v>A</v>
      </c>
      <c r="AA74" s="17" t="str">
        <f t="shared" si="2"/>
        <v>D</v>
      </c>
      <c r="AC74" t="e" cm="1">
        <f t="array" ref="AC74">INDEX(AA74:AA271,MATCH(AB74,Y74:Y271),0)</f>
        <v>#N/A</v>
      </c>
    </row>
    <row r="75" spans="1:29">
      <c r="A75" t="s">
        <v>149</v>
      </c>
      <c r="G75" s="8">
        <v>74</v>
      </c>
      <c r="H75" t="s">
        <v>149</v>
      </c>
      <c r="I75">
        <v>0.76073000000000002</v>
      </c>
      <c r="K75" t="s">
        <v>173</v>
      </c>
      <c r="L75">
        <v>0.58899999999999997</v>
      </c>
      <c r="N75" t="s">
        <v>135</v>
      </c>
      <c r="O75">
        <v>0.70969000000000004</v>
      </c>
      <c r="Q75" t="s">
        <v>147</v>
      </c>
      <c r="R75">
        <v>0.74392000000000003</v>
      </c>
      <c r="T75" t="s">
        <v>160</v>
      </c>
      <c r="U75">
        <v>0.86521999999999999</v>
      </c>
      <c r="Y75" s="15" t="s">
        <v>364</v>
      </c>
      <c r="Z75" s="17" t="str">
        <f t="shared" si="2"/>
        <v>A</v>
      </c>
      <c r="AA75" s="17" t="str">
        <f t="shared" si="2"/>
        <v>D</v>
      </c>
      <c r="AC75" t="e" cm="1">
        <f t="array" ref="AC75">INDEX(AA75:AA272,MATCH(AB75,Y75:Y272),0)</f>
        <v>#N/A</v>
      </c>
    </row>
    <row r="76" spans="1:29">
      <c r="A76" t="s">
        <v>150</v>
      </c>
      <c r="G76" s="8">
        <v>75</v>
      </c>
      <c r="H76" t="s">
        <v>150</v>
      </c>
      <c r="I76">
        <v>0.75536000000000003</v>
      </c>
      <c r="K76" t="s">
        <v>128</v>
      </c>
      <c r="L76">
        <v>0.58899999999999997</v>
      </c>
      <c r="N76" t="s">
        <v>146</v>
      </c>
      <c r="O76">
        <v>0.70811000000000002</v>
      </c>
      <c r="Q76" t="s">
        <v>152</v>
      </c>
      <c r="R76">
        <v>0.74187999999999998</v>
      </c>
      <c r="T76" t="s">
        <v>190</v>
      </c>
      <c r="U76">
        <v>0.86495</v>
      </c>
      <c r="Y76" s="18" t="s">
        <v>365</v>
      </c>
      <c r="Z76" s="17" t="str">
        <f t="shared" si="2"/>
        <v>A</v>
      </c>
      <c r="AA76" s="17" t="str">
        <f t="shared" si="2"/>
        <v>D</v>
      </c>
      <c r="AC76" t="e" cm="1">
        <f t="array" ref="AC76">INDEX(AA76:AA273,MATCH(AB76,Y76:Y273),0)</f>
        <v>#N/A</v>
      </c>
    </row>
    <row r="77" spans="1:29">
      <c r="A77" t="s">
        <v>151</v>
      </c>
      <c r="G77" s="8">
        <v>76</v>
      </c>
      <c r="H77" t="s">
        <v>151</v>
      </c>
      <c r="I77">
        <v>0.75061</v>
      </c>
      <c r="K77" t="s">
        <v>162</v>
      </c>
      <c r="L77">
        <v>0.57530000000000003</v>
      </c>
      <c r="N77" t="s">
        <v>216</v>
      </c>
      <c r="O77">
        <v>0.70416999999999996</v>
      </c>
      <c r="Q77" t="s">
        <v>171</v>
      </c>
      <c r="R77">
        <v>0.74131000000000002</v>
      </c>
      <c r="T77" t="s">
        <v>139</v>
      </c>
      <c r="U77">
        <v>0.86448000000000003</v>
      </c>
      <c r="Y77" s="15" t="s">
        <v>366</v>
      </c>
      <c r="Z77" s="17" t="str">
        <f t="shared" si="2"/>
        <v>A</v>
      </c>
      <c r="AA77" s="17" t="str">
        <f t="shared" si="2"/>
        <v>D</v>
      </c>
      <c r="AC77" t="e" cm="1">
        <f t="array" ref="AC77">INDEX(AA77:AA274,MATCH(AB77,Y77:Y274),0)</f>
        <v>#N/A</v>
      </c>
    </row>
    <row r="78" spans="1:29">
      <c r="A78" t="s">
        <v>152</v>
      </c>
      <c r="G78" s="8">
        <v>77</v>
      </c>
      <c r="H78" t="s">
        <v>152</v>
      </c>
      <c r="I78">
        <v>0.74448999999999999</v>
      </c>
      <c r="K78" t="s">
        <v>144</v>
      </c>
      <c r="L78">
        <v>0.56159999999999999</v>
      </c>
      <c r="N78" t="s">
        <v>128</v>
      </c>
      <c r="O78">
        <v>0.70062999999999998</v>
      </c>
      <c r="Q78" t="s">
        <v>160</v>
      </c>
      <c r="R78">
        <v>0.73762000000000005</v>
      </c>
      <c r="T78" t="s">
        <v>156</v>
      </c>
      <c r="U78">
        <v>0.85229999999999995</v>
      </c>
      <c r="Y78" s="18" t="s">
        <v>367</v>
      </c>
      <c r="Z78" s="17" t="str">
        <f t="shared" si="2"/>
        <v>A</v>
      </c>
      <c r="AA78" s="17" t="str">
        <f t="shared" si="2"/>
        <v>D</v>
      </c>
      <c r="AC78" t="e" cm="1">
        <f t="array" ref="AC78">INDEX(AA78:AA275,MATCH(AB78,Y78:Y275),0)</f>
        <v>#N/A</v>
      </c>
    </row>
    <row r="79" spans="1:29">
      <c r="A79" t="s">
        <v>155</v>
      </c>
      <c r="G79" s="8">
        <v>78</v>
      </c>
      <c r="H79" t="s">
        <v>155</v>
      </c>
      <c r="I79">
        <v>0.73160000000000003</v>
      </c>
      <c r="K79" t="s">
        <v>166</v>
      </c>
      <c r="L79">
        <v>0.54790000000000005</v>
      </c>
      <c r="N79" t="s">
        <v>173</v>
      </c>
      <c r="O79">
        <v>0.70016</v>
      </c>
      <c r="Q79" t="s">
        <v>139</v>
      </c>
      <c r="R79">
        <v>0.72933999999999999</v>
      </c>
      <c r="T79" t="s">
        <v>103</v>
      </c>
      <c r="U79">
        <v>0.84277999999999997</v>
      </c>
      <c r="Y79" s="15" t="s">
        <v>368</v>
      </c>
      <c r="Z79" s="17" t="str">
        <f t="shared" si="2"/>
        <v>A</v>
      </c>
      <c r="AA79" s="17" t="str">
        <f t="shared" si="2"/>
        <v>D</v>
      </c>
      <c r="AC79" t="e" cm="1">
        <f t="array" ref="AC79">INDEX(AA79:AA276,MATCH(AB79,Y79:Y276),0)</f>
        <v>#N/A</v>
      </c>
    </row>
    <row r="80" spans="1:29">
      <c r="A80" t="s">
        <v>156</v>
      </c>
      <c r="G80" s="8">
        <v>79</v>
      </c>
      <c r="H80" t="s">
        <v>156</v>
      </c>
      <c r="I80">
        <v>0.72980999999999996</v>
      </c>
      <c r="K80" t="s">
        <v>185</v>
      </c>
      <c r="L80">
        <v>0.54790000000000005</v>
      </c>
      <c r="N80" t="s">
        <v>189</v>
      </c>
      <c r="O80">
        <v>0.68916999999999995</v>
      </c>
      <c r="Q80" t="s">
        <v>146</v>
      </c>
      <c r="R80">
        <v>0.72665000000000002</v>
      </c>
      <c r="T80" t="s">
        <v>115</v>
      </c>
      <c r="U80">
        <v>0.84253999999999996</v>
      </c>
      <c r="Y80" s="15" t="s">
        <v>369</v>
      </c>
      <c r="Z80" s="17" t="str">
        <f t="shared" si="2"/>
        <v>A</v>
      </c>
      <c r="AA80" s="17" t="str">
        <f t="shared" si="2"/>
        <v>D</v>
      </c>
      <c r="AC80" t="e" cm="1">
        <f t="array" ref="AC80">INDEX(AA80:AA277,MATCH(AB80,Y80:Y277),0)</f>
        <v>#N/A</v>
      </c>
    </row>
    <row r="81" spans="1:29">
      <c r="A81" t="s">
        <v>157</v>
      </c>
      <c r="G81" s="8">
        <v>80</v>
      </c>
      <c r="H81" t="s">
        <v>157</v>
      </c>
      <c r="I81">
        <v>0.72506999999999999</v>
      </c>
      <c r="K81" t="s">
        <v>189</v>
      </c>
      <c r="L81">
        <v>0.54790000000000005</v>
      </c>
      <c r="N81" t="s">
        <v>157</v>
      </c>
      <c r="O81">
        <v>0.67115000000000002</v>
      </c>
      <c r="Q81" t="s">
        <v>148</v>
      </c>
      <c r="R81">
        <v>0.72555999999999998</v>
      </c>
      <c r="T81" t="s">
        <v>132</v>
      </c>
      <c r="U81">
        <v>0.83638000000000001</v>
      </c>
      <c r="Y81" s="15" t="s">
        <v>370</v>
      </c>
      <c r="Z81" s="17" t="str">
        <f t="shared" si="2"/>
        <v>A</v>
      </c>
      <c r="AA81" s="17" t="str">
        <f t="shared" si="2"/>
        <v>D</v>
      </c>
      <c r="AC81" t="e" cm="1">
        <f t="array" ref="AC81">INDEX(AA81:AA278,MATCH(AB81,Y81:Y278),0)</f>
        <v>#N/A</v>
      </c>
    </row>
    <row r="82" spans="1:29">
      <c r="A82" t="s">
        <v>158</v>
      </c>
      <c r="G82" s="8">
        <v>81</v>
      </c>
      <c r="H82" t="s">
        <v>158</v>
      </c>
      <c r="I82">
        <v>0.72111000000000003</v>
      </c>
      <c r="K82" t="s">
        <v>134</v>
      </c>
      <c r="L82">
        <v>0.54790000000000005</v>
      </c>
      <c r="N82" t="s">
        <v>162</v>
      </c>
      <c r="O82">
        <v>0.66415000000000002</v>
      </c>
      <c r="Q82" t="s">
        <v>149</v>
      </c>
      <c r="R82">
        <v>0.72328999999999999</v>
      </c>
      <c r="T82" t="s">
        <v>165</v>
      </c>
      <c r="U82">
        <v>0.83565999999999996</v>
      </c>
      <c r="Y82" s="15" t="s">
        <v>371</v>
      </c>
      <c r="Z82" s="17" t="str">
        <f t="shared" si="2"/>
        <v>A</v>
      </c>
      <c r="AA82" s="17" t="str">
        <f t="shared" si="2"/>
        <v>D</v>
      </c>
      <c r="AC82" t="e" cm="1">
        <f t="array" ref="AC82">INDEX(AA82:AA279,MATCH(AB82,Y82:Y279),0)</f>
        <v>#N/A</v>
      </c>
    </row>
    <row r="83" spans="1:29">
      <c r="A83" t="s">
        <v>159</v>
      </c>
      <c r="G83" s="8">
        <v>82</v>
      </c>
      <c r="H83" t="s">
        <v>159</v>
      </c>
      <c r="I83">
        <v>0.71747000000000005</v>
      </c>
      <c r="K83" t="s">
        <v>186</v>
      </c>
      <c r="L83">
        <v>0.53420000000000001</v>
      </c>
      <c r="N83" t="s">
        <v>147</v>
      </c>
      <c r="O83">
        <v>0.65476999999999996</v>
      </c>
      <c r="Q83" t="s">
        <v>188</v>
      </c>
      <c r="R83">
        <v>0.72021000000000002</v>
      </c>
      <c r="T83" t="s">
        <v>292</v>
      </c>
      <c r="U83">
        <v>0.83221000000000001</v>
      </c>
      <c r="Y83" s="18" t="s">
        <v>372</v>
      </c>
      <c r="Z83" s="17" t="str">
        <f t="shared" si="2"/>
        <v>A</v>
      </c>
      <c r="AA83" s="17" t="str">
        <f t="shared" si="2"/>
        <v>D</v>
      </c>
      <c r="AC83" t="e" cm="1">
        <f t="array" ref="AC83">INDEX(AA83:AA280,MATCH(AB83,Y83:Y280),0)</f>
        <v>#N/A</v>
      </c>
    </row>
    <row r="84" spans="1:29">
      <c r="A84" t="s">
        <v>160</v>
      </c>
      <c r="G84" s="8">
        <v>83</v>
      </c>
      <c r="H84" t="s">
        <v>160</v>
      </c>
      <c r="I84">
        <v>0.71433999999999997</v>
      </c>
      <c r="K84" t="s">
        <v>187</v>
      </c>
      <c r="L84">
        <v>0.52049999999999996</v>
      </c>
      <c r="N84" t="s">
        <v>201</v>
      </c>
      <c r="O84">
        <v>0.65378999999999998</v>
      </c>
      <c r="Q84" t="s">
        <v>131</v>
      </c>
      <c r="R84">
        <v>0.71921000000000002</v>
      </c>
      <c r="T84" t="s">
        <v>140</v>
      </c>
      <c r="U84">
        <v>0.83101000000000003</v>
      </c>
      <c r="Y84" s="13" t="s">
        <v>373</v>
      </c>
      <c r="Z84" s="17" t="str">
        <f t="shared" si="2"/>
        <v>A</v>
      </c>
      <c r="AA84" s="17" t="str">
        <f t="shared" si="2"/>
        <v>D</v>
      </c>
      <c r="AC84" t="e" cm="1">
        <f t="array" ref="AC84">INDEX(AA84:AA281,MATCH(AB84,Y84:Y281),0)</f>
        <v>#N/A</v>
      </c>
    </row>
    <row r="85" spans="1:29">
      <c r="A85" t="s">
        <v>162</v>
      </c>
      <c r="G85" s="8">
        <v>84</v>
      </c>
      <c r="H85" t="s">
        <v>162</v>
      </c>
      <c r="I85">
        <v>0.70704</v>
      </c>
      <c r="K85" t="s">
        <v>156</v>
      </c>
      <c r="L85">
        <v>0.52049999999999996</v>
      </c>
      <c r="N85" t="s">
        <v>156</v>
      </c>
      <c r="O85">
        <v>0.65049000000000001</v>
      </c>
      <c r="Q85" t="s">
        <v>158</v>
      </c>
      <c r="R85">
        <v>0.71904000000000001</v>
      </c>
      <c r="T85" t="s">
        <v>134</v>
      </c>
      <c r="U85">
        <v>0.82821</v>
      </c>
      <c r="Y85" s="18" t="s">
        <v>374</v>
      </c>
      <c r="Z85" s="17" t="str">
        <f t="shared" si="2"/>
        <v>A</v>
      </c>
      <c r="AA85" s="17" t="str">
        <f t="shared" si="2"/>
        <v>D</v>
      </c>
      <c r="AC85" t="e" cm="1">
        <f t="array" ref="AC85">INDEX(AA85:AA282,MATCH(AB85,Y85:Y282),0)</f>
        <v>#N/A</v>
      </c>
    </row>
    <row r="86" spans="1:29">
      <c r="A86" t="s">
        <v>163</v>
      </c>
      <c r="G86" s="8">
        <v>85</v>
      </c>
      <c r="H86" t="s">
        <v>163</v>
      </c>
      <c r="I86">
        <v>0.70126999999999995</v>
      </c>
      <c r="K86" t="s">
        <v>158</v>
      </c>
      <c r="L86">
        <v>0.50680000000000003</v>
      </c>
      <c r="N86" t="s">
        <v>163</v>
      </c>
      <c r="O86">
        <v>0.64046999999999998</v>
      </c>
      <c r="Q86" t="s">
        <v>163</v>
      </c>
      <c r="R86">
        <v>0.71889999999999998</v>
      </c>
      <c r="T86" t="s">
        <v>200</v>
      </c>
      <c r="U86">
        <v>0.82630000000000003</v>
      </c>
      <c r="Y86" s="15" t="s">
        <v>375</v>
      </c>
      <c r="Z86" s="17" t="str">
        <f t="shared" si="2"/>
        <v>A</v>
      </c>
      <c r="AA86" s="17" t="str">
        <f t="shared" si="2"/>
        <v>D</v>
      </c>
      <c r="AC86" t="e" cm="1">
        <f t="array" ref="AC86">INDEX(AA86:AA283,MATCH(AB86,Y86:Y283),0)</f>
        <v>#N/A</v>
      </c>
    </row>
    <row r="87" spans="1:29">
      <c r="A87" t="s">
        <v>164</v>
      </c>
      <c r="G87" s="8">
        <v>86</v>
      </c>
      <c r="H87" t="s">
        <v>164</v>
      </c>
      <c r="I87">
        <v>0.69725999999999999</v>
      </c>
      <c r="K87" t="s">
        <v>130</v>
      </c>
      <c r="L87">
        <v>0.50680000000000003</v>
      </c>
      <c r="N87" t="s">
        <v>141</v>
      </c>
      <c r="O87">
        <v>0.63654999999999995</v>
      </c>
      <c r="Q87" t="s">
        <v>183</v>
      </c>
      <c r="R87">
        <v>0.71757000000000004</v>
      </c>
      <c r="T87" t="s">
        <v>149</v>
      </c>
      <c r="U87">
        <v>0.82033999999999996</v>
      </c>
      <c r="Y87" s="15" t="s">
        <v>376</v>
      </c>
      <c r="Z87" s="17" t="str">
        <f t="shared" si="2"/>
        <v>A</v>
      </c>
      <c r="AA87" s="17" t="str">
        <f t="shared" si="2"/>
        <v>D</v>
      </c>
      <c r="AC87" t="e" cm="1">
        <f t="array" ref="AC87">INDEX(AA87:AA284,MATCH(AB87,Y87:Y284),0)</f>
        <v>#N/A</v>
      </c>
    </row>
    <row r="88" spans="1:29">
      <c r="A88" t="s">
        <v>165</v>
      </c>
      <c r="G88" s="8">
        <v>87</v>
      </c>
      <c r="H88" t="s">
        <v>165</v>
      </c>
      <c r="I88">
        <v>0.69347999999999999</v>
      </c>
      <c r="K88" t="s">
        <v>243</v>
      </c>
      <c r="L88">
        <v>0.50680000000000003</v>
      </c>
      <c r="N88" t="s">
        <v>172</v>
      </c>
      <c r="O88">
        <v>0.62200999999999995</v>
      </c>
      <c r="Q88" t="s">
        <v>164</v>
      </c>
      <c r="R88">
        <v>0.71738999999999997</v>
      </c>
      <c r="T88" t="s">
        <v>181</v>
      </c>
      <c r="U88">
        <v>0.81694999999999995</v>
      </c>
      <c r="Y88" s="15" t="s">
        <v>377</v>
      </c>
      <c r="Z88" s="17" t="str">
        <f t="shared" si="2"/>
        <v>A</v>
      </c>
      <c r="AA88" s="17" t="str">
        <f t="shared" si="2"/>
        <v>D</v>
      </c>
      <c r="AC88" t="e" cm="1">
        <f t="array" ref="AC88">INDEX(AA88:AA285,MATCH(AB88,Y88:Y285),0)</f>
        <v>#N/A</v>
      </c>
    </row>
    <row r="89" spans="1:29">
      <c r="A89" t="s">
        <v>166</v>
      </c>
      <c r="G89" s="8">
        <v>88</v>
      </c>
      <c r="H89" t="s">
        <v>166</v>
      </c>
      <c r="I89">
        <v>0.68930999999999998</v>
      </c>
      <c r="K89" t="s">
        <v>216</v>
      </c>
      <c r="L89">
        <v>0.49320000000000003</v>
      </c>
      <c r="N89" t="s">
        <v>186</v>
      </c>
      <c r="O89">
        <v>0.60836999999999997</v>
      </c>
      <c r="Q89" t="s">
        <v>220</v>
      </c>
      <c r="R89">
        <v>0.71480999999999995</v>
      </c>
      <c r="T89" t="s">
        <v>195</v>
      </c>
      <c r="U89">
        <v>0.81289999999999996</v>
      </c>
      <c r="Y89" s="15" t="s">
        <v>378</v>
      </c>
      <c r="Z89" s="17" t="str">
        <f t="shared" si="2"/>
        <v>A</v>
      </c>
      <c r="AA89" s="17" t="str">
        <f t="shared" si="2"/>
        <v>D</v>
      </c>
      <c r="AC89" t="e" cm="1">
        <f t="array" ref="AC89">INDEX(AA89:AA286,MATCH(AB89,Y89:Y286),0)</f>
        <v>#N/A</v>
      </c>
    </row>
    <row r="90" spans="1:29">
      <c r="A90" t="s">
        <v>167</v>
      </c>
      <c r="G90" s="8">
        <v>89</v>
      </c>
      <c r="H90" t="s">
        <v>167</v>
      </c>
      <c r="I90">
        <v>0.68493000000000004</v>
      </c>
      <c r="K90" t="s">
        <v>149</v>
      </c>
      <c r="L90">
        <v>0.49320000000000003</v>
      </c>
      <c r="N90" t="s">
        <v>155</v>
      </c>
      <c r="O90">
        <v>0.60723000000000005</v>
      </c>
      <c r="Q90" t="s">
        <v>211</v>
      </c>
      <c r="R90">
        <v>0.71148999999999996</v>
      </c>
      <c r="T90" t="s">
        <v>145</v>
      </c>
      <c r="U90">
        <v>0.81179999999999997</v>
      </c>
      <c r="Y90" s="15" t="s">
        <v>379</v>
      </c>
      <c r="Z90" s="17" t="str">
        <f t="shared" si="2"/>
        <v>A</v>
      </c>
      <c r="AA90" s="17" t="str">
        <f t="shared" si="2"/>
        <v>D</v>
      </c>
      <c r="AC90" t="e" cm="1">
        <f t="array" ref="AC90">INDEX(AA90:AA287,MATCH(AB90,Y90:Y287),0)</f>
        <v>#N/A</v>
      </c>
    </row>
    <row r="91" spans="1:29">
      <c r="A91" t="s">
        <v>168</v>
      </c>
      <c r="G91" s="8">
        <v>90</v>
      </c>
      <c r="H91" t="s">
        <v>168</v>
      </c>
      <c r="I91">
        <v>0.68411</v>
      </c>
      <c r="K91" t="s">
        <v>152</v>
      </c>
      <c r="L91">
        <v>0.49320000000000003</v>
      </c>
      <c r="N91" t="s">
        <v>232</v>
      </c>
      <c r="O91">
        <v>0.60690999999999995</v>
      </c>
      <c r="Q91" t="s">
        <v>127</v>
      </c>
      <c r="R91">
        <v>0.71135000000000004</v>
      </c>
      <c r="T91" t="s">
        <v>121</v>
      </c>
      <c r="U91">
        <v>0.80781999999999998</v>
      </c>
      <c r="Y91" s="15" t="s">
        <v>380</v>
      </c>
      <c r="Z91" s="17" t="str">
        <f t="shared" si="2"/>
        <v>A</v>
      </c>
      <c r="AA91" s="17" t="str">
        <f t="shared" si="2"/>
        <v>D</v>
      </c>
      <c r="AC91" t="e" cm="1">
        <f t="array" ref="AC91">INDEX(AA91:AA288,MATCH(AB91,Y91:Y288),0)</f>
        <v>#N/A</v>
      </c>
    </row>
    <row r="92" spans="1:29">
      <c r="A92" t="s">
        <v>169</v>
      </c>
      <c r="G92" s="8">
        <v>91</v>
      </c>
      <c r="H92" t="s">
        <v>169</v>
      </c>
      <c r="I92">
        <v>0.68149999999999999</v>
      </c>
      <c r="K92" t="s">
        <v>181</v>
      </c>
      <c r="L92">
        <v>0.49320000000000003</v>
      </c>
      <c r="N92" t="s">
        <v>164</v>
      </c>
      <c r="O92">
        <v>0.59989000000000003</v>
      </c>
      <c r="Q92" t="s">
        <v>157</v>
      </c>
      <c r="R92">
        <v>0.70931999999999995</v>
      </c>
      <c r="T92" t="s">
        <v>124</v>
      </c>
      <c r="U92">
        <v>0.80684999999999996</v>
      </c>
      <c r="Y92" s="18" t="s">
        <v>381</v>
      </c>
      <c r="Z92" s="17" t="str">
        <f t="shared" si="2"/>
        <v>A</v>
      </c>
      <c r="AA92" s="17" t="str">
        <f t="shared" si="2"/>
        <v>D</v>
      </c>
      <c r="AC92" t="e" cm="1">
        <f t="array" ref="AC92">INDEX(AA92:AA289,MATCH(AB92,Y92:Y289),0)</f>
        <v>#N/A</v>
      </c>
    </row>
    <row r="93" spans="1:29">
      <c r="A93" t="s">
        <v>170</v>
      </c>
      <c r="G93" s="8">
        <v>92</v>
      </c>
      <c r="H93" t="s">
        <v>170</v>
      </c>
      <c r="I93">
        <v>0.67732999999999999</v>
      </c>
      <c r="K93" t="s">
        <v>172</v>
      </c>
      <c r="L93">
        <v>0.47949999999999998</v>
      </c>
      <c r="N93" t="s">
        <v>177</v>
      </c>
      <c r="O93">
        <v>0.59869000000000006</v>
      </c>
      <c r="Q93" t="s">
        <v>141</v>
      </c>
      <c r="R93">
        <v>0.70830000000000004</v>
      </c>
      <c r="T93" t="s">
        <v>143</v>
      </c>
      <c r="U93">
        <v>0.80654000000000003</v>
      </c>
      <c r="Y93" s="15" t="s">
        <v>382</v>
      </c>
      <c r="Z93" s="17" t="str">
        <f t="shared" si="2"/>
        <v>A</v>
      </c>
      <c r="AA93" s="17" t="str">
        <f t="shared" si="2"/>
        <v>D</v>
      </c>
      <c r="AC93" t="e" cm="1">
        <f t="array" ref="AC93">INDEX(AA93:AA290,MATCH(AB93,Y93:Y290),0)</f>
        <v>#N/A</v>
      </c>
    </row>
    <row r="94" spans="1:29">
      <c r="A94" t="s">
        <v>171</v>
      </c>
      <c r="G94" s="8">
        <v>93</v>
      </c>
      <c r="H94" t="s">
        <v>171</v>
      </c>
      <c r="I94">
        <v>0.67544000000000004</v>
      </c>
      <c r="K94" t="s">
        <v>127</v>
      </c>
      <c r="L94">
        <v>0.47949999999999998</v>
      </c>
      <c r="N94" t="s">
        <v>165</v>
      </c>
      <c r="O94">
        <v>0.59506999999999999</v>
      </c>
      <c r="Q94" t="s">
        <v>155</v>
      </c>
      <c r="R94">
        <v>0.70609999999999995</v>
      </c>
      <c r="T94" t="s">
        <v>157</v>
      </c>
      <c r="U94">
        <v>0.79468000000000005</v>
      </c>
      <c r="Y94" s="15" t="s">
        <v>383</v>
      </c>
      <c r="Z94" s="17" t="str">
        <f t="shared" si="2"/>
        <v>A</v>
      </c>
      <c r="AA94" s="17" t="str">
        <f t="shared" si="2"/>
        <v>D</v>
      </c>
      <c r="AC94" t="e" cm="1">
        <f t="array" ref="AC94">INDEX(AA94:AA291,MATCH(AB94,Y94:Y291),0)</f>
        <v>#N/A</v>
      </c>
    </row>
    <row r="95" spans="1:29">
      <c r="A95" t="s">
        <v>172</v>
      </c>
      <c r="G95" s="8">
        <v>94</v>
      </c>
      <c r="H95" t="s">
        <v>172</v>
      </c>
      <c r="I95">
        <v>0.67452999999999996</v>
      </c>
      <c r="K95" t="s">
        <v>155</v>
      </c>
      <c r="L95">
        <v>0.46579999999999999</v>
      </c>
      <c r="N95" t="s">
        <v>151</v>
      </c>
      <c r="O95">
        <v>0.59031999999999996</v>
      </c>
      <c r="Q95" t="s">
        <v>174</v>
      </c>
      <c r="R95">
        <v>0.70599999999999996</v>
      </c>
      <c r="T95" t="s">
        <v>183</v>
      </c>
      <c r="U95">
        <v>0.79425999999999997</v>
      </c>
      <c r="Y95" s="15" t="s">
        <v>384</v>
      </c>
      <c r="Z95" s="17" t="str">
        <f t="shared" si="2"/>
        <v>A</v>
      </c>
      <c r="AA95" s="17" t="str">
        <f t="shared" si="2"/>
        <v>D</v>
      </c>
      <c r="AC95" t="e" cm="1">
        <f t="array" ref="AC95">INDEX(AA95:AA292,MATCH(AB95,Y95:Y292),0)</f>
        <v>#N/A</v>
      </c>
    </row>
    <row r="96" spans="1:29">
      <c r="A96" t="s">
        <v>173</v>
      </c>
      <c r="G96" s="8">
        <v>95</v>
      </c>
      <c r="H96" t="s">
        <v>173</v>
      </c>
      <c r="I96">
        <v>0.66993999999999998</v>
      </c>
      <c r="K96" t="s">
        <v>206</v>
      </c>
      <c r="L96">
        <v>0.46579999999999999</v>
      </c>
      <c r="N96" t="s">
        <v>181</v>
      </c>
      <c r="O96">
        <v>0.58862000000000003</v>
      </c>
      <c r="Q96" t="s">
        <v>162</v>
      </c>
      <c r="R96">
        <v>0.70233000000000001</v>
      </c>
      <c r="T96" t="s">
        <v>176</v>
      </c>
      <c r="U96">
        <v>0.79359000000000002</v>
      </c>
      <c r="Y96" s="18" t="s">
        <v>385</v>
      </c>
      <c r="Z96" s="17" t="str">
        <f t="shared" si="2"/>
        <v>A</v>
      </c>
      <c r="AA96" s="17" t="str">
        <f t="shared" si="2"/>
        <v>D</v>
      </c>
      <c r="AC96" t="e" cm="1">
        <f t="array" ref="AC96">INDEX(AA96:AA293,MATCH(AB96,Y96:Y293),0)</f>
        <v>#N/A</v>
      </c>
    </row>
    <row r="97" spans="1:29">
      <c r="A97" t="s">
        <v>174</v>
      </c>
      <c r="G97" s="8">
        <v>96</v>
      </c>
      <c r="H97" t="s">
        <v>174</v>
      </c>
      <c r="I97">
        <v>0.66776999999999997</v>
      </c>
      <c r="K97" t="s">
        <v>150</v>
      </c>
      <c r="L97">
        <v>0.46579999999999999</v>
      </c>
      <c r="N97" t="s">
        <v>150</v>
      </c>
      <c r="O97">
        <v>0.58020000000000005</v>
      </c>
      <c r="Q97" t="s">
        <v>150</v>
      </c>
      <c r="R97">
        <v>0.69908999999999999</v>
      </c>
      <c r="T97" t="s">
        <v>172</v>
      </c>
      <c r="U97">
        <v>0.78856000000000004</v>
      </c>
      <c r="Y97" s="15" t="s">
        <v>386</v>
      </c>
      <c r="Z97" s="17" t="str">
        <f t="shared" si="2"/>
        <v>A</v>
      </c>
      <c r="AA97" s="17" t="str">
        <f t="shared" si="2"/>
        <v>D</v>
      </c>
      <c r="AC97" t="e" cm="1">
        <f t="array" ref="AC97">INDEX(AA97:AA294,MATCH(AB97,Y97:Y294),0)</f>
        <v>#N/A</v>
      </c>
    </row>
    <row r="98" spans="1:29">
      <c r="A98" t="s">
        <v>175</v>
      </c>
      <c r="G98" s="8">
        <v>97</v>
      </c>
      <c r="H98" t="s">
        <v>175</v>
      </c>
      <c r="I98">
        <v>0.66776000000000002</v>
      </c>
      <c r="K98" t="s">
        <v>201</v>
      </c>
      <c r="L98">
        <v>0.46579999999999999</v>
      </c>
      <c r="N98" t="s">
        <v>152</v>
      </c>
      <c r="O98">
        <v>0.57598000000000005</v>
      </c>
      <c r="Q98" t="s">
        <v>196</v>
      </c>
      <c r="R98">
        <v>0.69557000000000002</v>
      </c>
      <c r="T98" t="s">
        <v>192</v>
      </c>
      <c r="U98">
        <v>0.78510999999999997</v>
      </c>
      <c r="Y98" s="15" t="s">
        <v>387</v>
      </c>
      <c r="Z98" s="17" t="str">
        <f t="shared" si="2"/>
        <v>A</v>
      </c>
      <c r="AA98" s="17" t="str">
        <f t="shared" si="2"/>
        <v>D</v>
      </c>
      <c r="AC98" t="e" cm="1">
        <f t="array" ref="AC98">INDEX(AA98:AA295,MATCH(AB98,Y98:Y295),0)</f>
        <v>#N/A</v>
      </c>
    </row>
    <row r="99" spans="1:29">
      <c r="A99" t="s">
        <v>176</v>
      </c>
      <c r="G99" s="8">
        <v>98</v>
      </c>
      <c r="H99" t="s">
        <v>176</v>
      </c>
      <c r="I99">
        <v>0.66668000000000005</v>
      </c>
      <c r="K99" t="s">
        <v>209</v>
      </c>
      <c r="L99">
        <v>0.46579999999999999</v>
      </c>
      <c r="N99" t="s">
        <v>174</v>
      </c>
      <c r="O99">
        <v>0.56772</v>
      </c>
      <c r="Q99" t="s">
        <v>179</v>
      </c>
      <c r="R99">
        <v>0.69316</v>
      </c>
      <c r="T99" t="s">
        <v>185</v>
      </c>
      <c r="U99">
        <v>0.77627999999999997</v>
      </c>
      <c r="Y99" s="15" t="s">
        <v>388</v>
      </c>
      <c r="Z99" s="17" t="str">
        <f t="shared" si="2"/>
        <v>A</v>
      </c>
      <c r="AA99" s="17" t="str">
        <f t="shared" si="2"/>
        <v>D</v>
      </c>
      <c r="AC99" t="e" cm="1">
        <f t="array" ref="AC99">INDEX(AA99:AA296,MATCH(AB99,Y99:Y296),0)</f>
        <v>#N/A</v>
      </c>
    </row>
    <row r="100" spans="1:29">
      <c r="A100" t="s">
        <v>177</v>
      </c>
      <c r="G100" s="8">
        <v>99</v>
      </c>
      <c r="H100" t="s">
        <v>177</v>
      </c>
      <c r="I100">
        <v>0.66508</v>
      </c>
      <c r="K100" t="s">
        <v>246</v>
      </c>
      <c r="L100">
        <v>0.4521</v>
      </c>
      <c r="N100" t="s">
        <v>144</v>
      </c>
      <c r="O100">
        <v>0.56521999999999994</v>
      </c>
      <c r="Q100" t="s">
        <v>177</v>
      </c>
      <c r="R100">
        <v>0.68764999999999998</v>
      </c>
      <c r="T100" t="s">
        <v>137</v>
      </c>
      <c r="U100">
        <v>0.77497000000000005</v>
      </c>
      <c r="Y100" s="15" t="s">
        <v>389</v>
      </c>
      <c r="Z100" s="17" t="str">
        <f t="shared" si="2"/>
        <v>A</v>
      </c>
      <c r="AA100" s="17" t="str">
        <f t="shared" si="2"/>
        <v>D</v>
      </c>
      <c r="AC100" t="e" cm="1">
        <f t="array" ref="AC100">INDEX(AA100:AA297,MATCH(AB100,Y100:Y297),0)</f>
        <v>#N/A</v>
      </c>
    </row>
    <row r="101" spans="1:29">
      <c r="A101" t="s">
        <v>178</v>
      </c>
      <c r="G101" s="8">
        <v>100</v>
      </c>
      <c r="H101" t="s">
        <v>178</v>
      </c>
      <c r="I101">
        <v>0.65695999999999999</v>
      </c>
      <c r="K101" t="s">
        <v>244</v>
      </c>
      <c r="L101">
        <v>0.4521</v>
      </c>
      <c r="N101" t="s">
        <v>168</v>
      </c>
      <c r="O101">
        <v>0.56184000000000001</v>
      </c>
      <c r="Q101" t="s">
        <v>156</v>
      </c>
      <c r="R101">
        <v>0.68662999999999996</v>
      </c>
      <c r="T101" t="s">
        <v>164</v>
      </c>
      <c r="U101">
        <v>0.77454000000000001</v>
      </c>
      <c r="Y101" s="18" t="s">
        <v>390</v>
      </c>
      <c r="Z101" s="17" t="str">
        <f t="shared" si="2"/>
        <v>A</v>
      </c>
      <c r="AA101" s="17" t="str">
        <f t="shared" si="2"/>
        <v>D</v>
      </c>
      <c r="AC101" t="e" cm="1">
        <f t="array" ref="AC101">INDEX(AA101:AA298,MATCH(AB101,Y101:Y298),0)</f>
        <v>#N/A</v>
      </c>
    </row>
    <row r="102" spans="1:29">
      <c r="A102" t="s">
        <v>179</v>
      </c>
      <c r="G102" s="8">
        <v>101</v>
      </c>
      <c r="H102" t="s">
        <v>179</v>
      </c>
      <c r="I102">
        <v>0.65639000000000003</v>
      </c>
      <c r="K102" t="s">
        <v>165</v>
      </c>
      <c r="L102">
        <v>0.4521</v>
      </c>
      <c r="N102" t="s">
        <v>176</v>
      </c>
      <c r="O102">
        <v>0.54937000000000002</v>
      </c>
      <c r="Q102" t="s">
        <v>170</v>
      </c>
      <c r="R102">
        <v>0.67688000000000004</v>
      </c>
      <c r="T102" t="s">
        <v>198</v>
      </c>
      <c r="U102">
        <v>0.76529000000000003</v>
      </c>
      <c r="Y102" s="18" t="s">
        <v>204</v>
      </c>
      <c r="Z102" s="17" t="str">
        <f t="shared" si="2"/>
        <v>A</v>
      </c>
      <c r="AA102" s="17" t="str">
        <f t="shared" si="2"/>
        <v>D</v>
      </c>
      <c r="AC102" t="e" cm="1">
        <f t="array" ref="AC102">INDEX(AA102:AA299,MATCH(AB102,Y102:Y299),0)</f>
        <v>#N/A</v>
      </c>
    </row>
    <row r="103" spans="1:29">
      <c r="A103" t="s">
        <v>180</v>
      </c>
      <c r="G103" s="8">
        <v>102</v>
      </c>
      <c r="H103" t="s">
        <v>180</v>
      </c>
      <c r="I103">
        <v>0.65508999999999995</v>
      </c>
      <c r="K103" t="s">
        <v>174</v>
      </c>
      <c r="L103">
        <v>0.43840000000000001</v>
      </c>
      <c r="N103" t="s">
        <v>160</v>
      </c>
      <c r="O103">
        <v>0.54020999999999997</v>
      </c>
      <c r="Q103" t="s">
        <v>166</v>
      </c>
      <c r="R103">
        <v>0.66683999999999999</v>
      </c>
      <c r="T103" t="s">
        <v>169</v>
      </c>
      <c r="U103">
        <v>0.76239999999999997</v>
      </c>
      <c r="Y103" s="13" t="s">
        <v>118</v>
      </c>
      <c r="Z103" s="17" t="str">
        <f t="shared" si="2"/>
        <v>A</v>
      </c>
      <c r="AA103" s="17" t="str">
        <f t="shared" si="2"/>
        <v>D</v>
      </c>
      <c r="AC103" t="e" cm="1">
        <f t="array" ref="AC103">INDEX(AA103:AA300,MATCH(AB103,Y103:Y300),0)</f>
        <v>#N/A</v>
      </c>
    </row>
    <row r="104" spans="1:29">
      <c r="A104" t="s">
        <v>181</v>
      </c>
      <c r="G104" s="8">
        <v>103</v>
      </c>
      <c r="H104" t="s">
        <v>181</v>
      </c>
      <c r="I104">
        <v>0.65110000000000001</v>
      </c>
      <c r="K104" t="s">
        <v>168</v>
      </c>
      <c r="L104">
        <v>0.43840000000000001</v>
      </c>
      <c r="N104" t="s">
        <v>226</v>
      </c>
      <c r="O104">
        <v>0.53718999999999995</v>
      </c>
      <c r="Q104" t="s">
        <v>227</v>
      </c>
      <c r="R104">
        <v>0.66137000000000001</v>
      </c>
      <c r="T104" t="s">
        <v>199</v>
      </c>
      <c r="U104">
        <v>0.76093999999999995</v>
      </c>
      <c r="Y104" s="15" t="s">
        <v>391</v>
      </c>
      <c r="Z104" s="17" t="str">
        <f t="shared" si="2"/>
        <v>A</v>
      </c>
      <c r="AA104" s="17" t="str">
        <f t="shared" si="2"/>
        <v>D</v>
      </c>
      <c r="AC104" t="e" cm="1">
        <f t="array" ref="AC104">INDEX(AA104:AA301,MATCH(AB104,Y104:Y301),0)</f>
        <v>#N/A</v>
      </c>
    </row>
    <row r="105" spans="1:29">
      <c r="A105" t="s">
        <v>182</v>
      </c>
      <c r="G105" s="8">
        <v>104</v>
      </c>
      <c r="H105" t="s">
        <v>182</v>
      </c>
      <c r="I105">
        <v>0.64576999999999996</v>
      </c>
      <c r="K105" t="s">
        <v>232</v>
      </c>
      <c r="L105">
        <v>0.43840000000000001</v>
      </c>
      <c r="N105" t="s">
        <v>171</v>
      </c>
      <c r="O105">
        <v>0.53430999999999995</v>
      </c>
      <c r="Q105" t="s">
        <v>180</v>
      </c>
      <c r="R105">
        <v>0.65866000000000002</v>
      </c>
      <c r="T105" t="s">
        <v>148</v>
      </c>
      <c r="U105">
        <v>0.75544</v>
      </c>
      <c r="Y105" s="15" t="s">
        <v>119</v>
      </c>
      <c r="Z105" s="17" t="str">
        <f t="shared" si="2"/>
        <v>A</v>
      </c>
      <c r="AA105" s="17" t="str">
        <f t="shared" si="2"/>
        <v>D</v>
      </c>
      <c r="AC105" t="e" cm="1">
        <f t="array" ref="AC105">INDEX(AA105:AA302,MATCH(AB105,Y105:Y302),0)</f>
        <v>#N/A</v>
      </c>
    </row>
    <row r="106" spans="1:29">
      <c r="A106" t="s">
        <v>183</v>
      </c>
      <c r="G106" s="8">
        <v>105</v>
      </c>
      <c r="H106" t="s">
        <v>183</v>
      </c>
      <c r="I106">
        <v>0.64281999999999995</v>
      </c>
      <c r="K106" t="s">
        <v>177</v>
      </c>
      <c r="L106">
        <v>0.42470000000000002</v>
      </c>
      <c r="N106" t="s">
        <v>291</v>
      </c>
      <c r="O106">
        <v>0.52193999999999996</v>
      </c>
      <c r="Q106" t="s">
        <v>176</v>
      </c>
      <c r="R106">
        <v>0.65703999999999996</v>
      </c>
      <c r="T106" t="s">
        <v>162</v>
      </c>
      <c r="U106">
        <v>0.75458999999999998</v>
      </c>
      <c r="Y106" s="18" t="s">
        <v>392</v>
      </c>
      <c r="Z106" s="17" t="str">
        <f t="shared" si="2"/>
        <v>A</v>
      </c>
      <c r="AA106" s="17" t="str">
        <f t="shared" si="2"/>
        <v>D</v>
      </c>
      <c r="AC106" t="e" cm="1">
        <f t="array" ref="AC106">INDEX(AA106:AA303,MATCH(AB106,Y106:Y303),0)</f>
        <v>#N/A</v>
      </c>
    </row>
    <row r="107" spans="1:29">
      <c r="A107" t="s">
        <v>184</v>
      </c>
      <c r="G107" s="8">
        <v>106</v>
      </c>
      <c r="H107" t="s">
        <v>184</v>
      </c>
      <c r="I107">
        <v>0.63654999999999995</v>
      </c>
      <c r="K107" t="s">
        <v>238</v>
      </c>
      <c r="L107">
        <v>0.42470000000000002</v>
      </c>
      <c r="N107" t="s">
        <v>158</v>
      </c>
      <c r="O107">
        <v>0.52141999999999999</v>
      </c>
      <c r="Q107" t="s">
        <v>202</v>
      </c>
      <c r="R107">
        <v>0.65305000000000002</v>
      </c>
      <c r="T107" t="s">
        <v>194</v>
      </c>
      <c r="U107">
        <v>0.75263999999999998</v>
      </c>
      <c r="Y107" s="18" t="s">
        <v>393</v>
      </c>
      <c r="Z107" s="17" t="str">
        <f t="shared" si="2"/>
        <v>A</v>
      </c>
      <c r="AA107" s="17" t="str">
        <f t="shared" si="2"/>
        <v>D</v>
      </c>
      <c r="AC107" t="e" cm="1">
        <f t="array" ref="AC107">INDEX(AA107:AA304,MATCH(AB107,Y107:Y304),0)</f>
        <v>#N/A</v>
      </c>
    </row>
    <row r="108" spans="1:29">
      <c r="A108" t="s">
        <v>185</v>
      </c>
      <c r="G108" s="8">
        <v>107</v>
      </c>
      <c r="H108" t="s">
        <v>185</v>
      </c>
      <c r="I108">
        <v>0.63292999999999999</v>
      </c>
      <c r="K108" t="s">
        <v>215</v>
      </c>
      <c r="L108">
        <v>0.42470000000000002</v>
      </c>
      <c r="N108" t="s">
        <v>228</v>
      </c>
      <c r="O108">
        <v>0.52015999999999996</v>
      </c>
      <c r="Q108" t="s">
        <v>165</v>
      </c>
      <c r="R108">
        <v>0.64964999999999995</v>
      </c>
      <c r="T108" t="s">
        <v>171</v>
      </c>
      <c r="U108">
        <v>0.75066999999999995</v>
      </c>
      <c r="Y108" s="15" t="s">
        <v>394</v>
      </c>
      <c r="Z108" s="17" t="str">
        <f t="shared" si="2"/>
        <v>A</v>
      </c>
      <c r="AA108" s="17" t="str">
        <f t="shared" si="2"/>
        <v>D</v>
      </c>
      <c r="AC108" t="e" cm="1">
        <f t="array" ref="AC108">INDEX(AA108:AA305,MATCH(AB108,Y108:Y305),0)</f>
        <v>#N/A</v>
      </c>
    </row>
    <row r="109" spans="1:29">
      <c r="A109" t="s">
        <v>186</v>
      </c>
      <c r="G109" s="8">
        <v>108</v>
      </c>
      <c r="H109" t="s">
        <v>186</v>
      </c>
      <c r="I109">
        <v>0.63168999999999997</v>
      </c>
      <c r="K109" t="s">
        <v>151</v>
      </c>
      <c r="L109">
        <v>0.41099999999999998</v>
      </c>
      <c r="N109" t="s">
        <v>194</v>
      </c>
      <c r="O109">
        <v>0.50897000000000003</v>
      </c>
      <c r="Q109" t="s">
        <v>167</v>
      </c>
      <c r="R109">
        <v>0.64578999999999998</v>
      </c>
      <c r="T109" t="s">
        <v>163</v>
      </c>
      <c r="U109">
        <v>0.74439999999999995</v>
      </c>
      <c r="Y109" s="15" t="s">
        <v>131</v>
      </c>
      <c r="Z109" s="17" t="str">
        <f t="shared" si="2"/>
        <v>A</v>
      </c>
      <c r="AA109" s="17" t="str">
        <f t="shared" si="2"/>
        <v>D</v>
      </c>
      <c r="AC109" t="e" cm="1">
        <f t="array" ref="AC109">INDEX(AA109:AA306,MATCH(AB109,Y109:Y306),0)</f>
        <v>#N/A</v>
      </c>
    </row>
    <row r="110" spans="1:29">
      <c r="A110" t="s">
        <v>187</v>
      </c>
      <c r="G110" s="8">
        <v>109</v>
      </c>
      <c r="H110" t="s">
        <v>187</v>
      </c>
      <c r="I110">
        <v>0.63139999999999996</v>
      </c>
      <c r="K110" t="s">
        <v>291</v>
      </c>
      <c r="L110">
        <v>0.41099999999999998</v>
      </c>
      <c r="N110" t="s">
        <v>182</v>
      </c>
      <c r="O110">
        <v>0.50555000000000005</v>
      </c>
      <c r="Q110" t="s">
        <v>222</v>
      </c>
      <c r="R110">
        <v>0.64531000000000005</v>
      </c>
      <c r="T110" t="s">
        <v>215</v>
      </c>
      <c r="U110">
        <v>0.73285</v>
      </c>
      <c r="Y110" s="15" t="s">
        <v>172</v>
      </c>
      <c r="Z110" s="17" t="str">
        <f t="shared" si="2"/>
        <v>A</v>
      </c>
      <c r="AA110" s="17" t="str">
        <f t="shared" si="2"/>
        <v>D</v>
      </c>
      <c r="AC110" t="e" cm="1">
        <f t="array" ref="AC110">INDEX(AA110:AA307,MATCH(AB110,Y110:Y307),0)</f>
        <v>#N/A</v>
      </c>
    </row>
    <row r="111" spans="1:29">
      <c r="A111" t="s">
        <v>188</v>
      </c>
      <c r="G111" s="8">
        <v>110</v>
      </c>
      <c r="H111" t="s">
        <v>188</v>
      </c>
      <c r="I111">
        <v>0.63053999999999999</v>
      </c>
      <c r="K111" t="s">
        <v>176</v>
      </c>
      <c r="L111">
        <v>0.41099999999999998</v>
      </c>
      <c r="N111" t="s">
        <v>185</v>
      </c>
      <c r="O111">
        <v>0.50027999999999995</v>
      </c>
      <c r="Q111" t="s">
        <v>195</v>
      </c>
      <c r="R111">
        <v>0.64178999999999997</v>
      </c>
      <c r="T111" t="s">
        <v>174</v>
      </c>
      <c r="U111">
        <v>0.72963</v>
      </c>
      <c r="Y111" s="15" t="s">
        <v>395</v>
      </c>
      <c r="Z111" s="17" t="str">
        <f t="shared" si="2"/>
        <v>A</v>
      </c>
      <c r="AA111" s="17" t="str">
        <f t="shared" si="2"/>
        <v>D</v>
      </c>
      <c r="AC111" t="e" cm="1">
        <f t="array" ref="AC111">INDEX(AA111:AA308,MATCH(AB111,Y111:Y308),0)</f>
        <v>#N/A</v>
      </c>
    </row>
    <row r="112" spans="1:29">
      <c r="A112" t="s">
        <v>189</v>
      </c>
      <c r="G112" s="8">
        <v>111</v>
      </c>
      <c r="H112" t="s">
        <v>189</v>
      </c>
      <c r="I112">
        <v>0.62378</v>
      </c>
      <c r="K112" t="s">
        <v>210</v>
      </c>
      <c r="L112">
        <v>0.41099999999999998</v>
      </c>
      <c r="N112" t="s">
        <v>193</v>
      </c>
      <c r="O112">
        <v>0.49958000000000002</v>
      </c>
      <c r="Q112" t="s">
        <v>229</v>
      </c>
      <c r="R112">
        <v>0.62690000000000001</v>
      </c>
      <c r="T112" t="s">
        <v>193</v>
      </c>
      <c r="U112">
        <v>0.72879000000000005</v>
      </c>
      <c r="Y112" s="15" t="s">
        <v>396</v>
      </c>
      <c r="Z112" s="17" t="str">
        <f t="shared" si="2"/>
        <v>A</v>
      </c>
      <c r="AA112" s="17" t="str">
        <f t="shared" si="2"/>
        <v>D</v>
      </c>
      <c r="AC112" t="e" cm="1">
        <f t="array" ref="AC112">INDEX(AA112:AA309,MATCH(AB112,Y112:Y309),0)</f>
        <v>#N/A</v>
      </c>
    </row>
    <row r="113" spans="1:29">
      <c r="A113" t="s">
        <v>190</v>
      </c>
      <c r="G113" s="8">
        <v>112</v>
      </c>
      <c r="H113" t="s">
        <v>190</v>
      </c>
      <c r="I113">
        <v>0.61177999999999999</v>
      </c>
      <c r="K113" t="s">
        <v>171</v>
      </c>
      <c r="L113">
        <v>0.39729999999999999</v>
      </c>
      <c r="N113" t="s">
        <v>169</v>
      </c>
      <c r="O113">
        <v>0.49754999999999999</v>
      </c>
      <c r="Q113" t="s">
        <v>210</v>
      </c>
      <c r="R113">
        <v>0.62251999999999996</v>
      </c>
      <c r="T113" t="s">
        <v>186</v>
      </c>
      <c r="U113">
        <v>0.72814000000000001</v>
      </c>
      <c r="Y113" s="18" t="s">
        <v>397</v>
      </c>
      <c r="Z113" s="17" t="str">
        <f t="shared" si="2"/>
        <v>A</v>
      </c>
      <c r="AA113" s="17" t="str">
        <f t="shared" si="2"/>
        <v>D</v>
      </c>
      <c r="AC113" t="e" cm="1">
        <f t="array" ref="AC113">INDEX(AA113:AA310,MATCH(AB113,Y113:Y310),0)</f>
        <v>#N/A</v>
      </c>
    </row>
    <row r="114" spans="1:29">
      <c r="A114" t="s">
        <v>192</v>
      </c>
      <c r="G114" s="8">
        <v>113</v>
      </c>
      <c r="H114" t="s">
        <v>192</v>
      </c>
      <c r="I114">
        <v>0.60811999999999999</v>
      </c>
      <c r="K114" t="s">
        <v>194</v>
      </c>
      <c r="L114">
        <v>0.3836</v>
      </c>
      <c r="N114" t="s">
        <v>247</v>
      </c>
      <c r="O114">
        <v>0.49696000000000001</v>
      </c>
      <c r="Q114" t="s">
        <v>185</v>
      </c>
      <c r="R114">
        <v>0.62219000000000002</v>
      </c>
      <c r="T114" t="s">
        <v>177</v>
      </c>
      <c r="U114">
        <v>0.70889999999999997</v>
      </c>
      <c r="Y114" s="15" t="s">
        <v>398</v>
      </c>
      <c r="Z114" s="17" t="str">
        <f t="shared" si="2"/>
        <v>A</v>
      </c>
      <c r="AA114" s="17" t="str">
        <f t="shared" si="2"/>
        <v>D</v>
      </c>
      <c r="AC114" t="e" cm="1">
        <f t="array" ref="AC114">INDEX(AA114:AA311,MATCH(AB114,Y114:Y311),0)</f>
        <v>#N/A</v>
      </c>
    </row>
    <row r="115" spans="1:29">
      <c r="A115" t="s">
        <v>193</v>
      </c>
      <c r="G115" s="8">
        <v>114</v>
      </c>
      <c r="H115" t="s">
        <v>193</v>
      </c>
      <c r="I115">
        <v>0.60074000000000005</v>
      </c>
      <c r="K115" t="s">
        <v>192</v>
      </c>
      <c r="L115">
        <v>0.3836</v>
      </c>
      <c r="N115" t="s">
        <v>210</v>
      </c>
      <c r="O115">
        <v>0.49584</v>
      </c>
      <c r="Q115" t="s">
        <v>173</v>
      </c>
      <c r="R115">
        <v>0.61502999999999997</v>
      </c>
      <c r="T115" t="s">
        <v>173</v>
      </c>
      <c r="U115">
        <v>0.69455999999999996</v>
      </c>
      <c r="Y115" s="15" t="s">
        <v>399</v>
      </c>
      <c r="Z115" s="17" t="str">
        <f t="shared" si="2"/>
        <v>A</v>
      </c>
      <c r="AA115" s="17" t="str">
        <f t="shared" si="2"/>
        <v>D</v>
      </c>
      <c r="AC115" t="e" cm="1">
        <f t="array" ref="AC115">INDEX(AA115:AA312,MATCH(AB115,Y115:Y312),0)</f>
        <v>#N/A</v>
      </c>
    </row>
    <row r="116" spans="1:29">
      <c r="A116" t="s">
        <v>194</v>
      </c>
      <c r="G116" s="8">
        <v>115</v>
      </c>
      <c r="H116" t="s">
        <v>194</v>
      </c>
      <c r="I116">
        <v>0.5988</v>
      </c>
      <c r="K116" t="s">
        <v>226</v>
      </c>
      <c r="L116">
        <v>0.36990000000000001</v>
      </c>
      <c r="N116" t="s">
        <v>159</v>
      </c>
      <c r="O116">
        <v>0.48376999999999998</v>
      </c>
      <c r="Q116" t="s">
        <v>175</v>
      </c>
      <c r="R116">
        <v>0.61487000000000003</v>
      </c>
      <c r="T116" t="s">
        <v>208</v>
      </c>
      <c r="U116">
        <v>0.69418000000000002</v>
      </c>
      <c r="Y116" s="18" t="s">
        <v>400</v>
      </c>
      <c r="Z116" s="17" t="str">
        <f t="shared" si="2"/>
        <v>A</v>
      </c>
      <c r="AA116" s="17" t="str">
        <f t="shared" si="2"/>
        <v>D</v>
      </c>
      <c r="AC116" t="e" cm="1">
        <f t="array" ref="AC116">INDEX(AA116:AA313,MATCH(AB116,Y116:Y313),0)</f>
        <v>#N/A</v>
      </c>
    </row>
    <row r="117" spans="1:29">
      <c r="A117" t="s">
        <v>195</v>
      </c>
      <c r="G117" s="8">
        <v>116</v>
      </c>
      <c r="H117" t="s">
        <v>195</v>
      </c>
      <c r="I117">
        <v>0.59555999999999998</v>
      </c>
      <c r="K117" t="s">
        <v>228</v>
      </c>
      <c r="L117">
        <v>0.36990000000000001</v>
      </c>
      <c r="N117" t="s">
        <v>184</v>
      </c>
      <c r="O117">
        <v>0.48137000000000002</v>
      </c>
      <c r="Q117" t="s">
        <v>172</v>
      </c>
      <c r="R117">
        <v>0.61297999999999997</v>
      </c>
      <c r="T117" t="s">
        <v>230</v>
      </c>
      <c r="U117">
        <v>0.68735999999999997</v>
      </c>
      <c r="Y117" s="15" t="s">
        <v>401</v>
      </c>
      <c r="Z117" s="17" t="str">
        <f t="shared" si="2"/>
        <v>A</v>
      </c>
      <c r="AA117" s="17" t="str">
        <f t="shared" si="2"/>
        <v>D</v>
      </c>
      <c r="AC117" t="e" cm="1">
        <f t="array" ref="AC117">INDEX(AA117:AA314,MATCH(AB117,Y117:Y314),0)</f>
        <v>#N/A</v>
      </c>
    </row>
    <row r="118" spans="1:29">
      <c r="A118" t="s">
        <v>196</v>
      </c>
      <c r="G118" s="8">
        <v>117</v>
      </c>
      <c r="H118" t="s">
        <v>196</v>
      </c>
      <c r="I118">
        <v>0.58762000000000003</v>
      </c>
      <c r="K118" t="s">
        <v>247</v>
      </c>
      <c r="L118">
        <v>0.36990000000000001</v>
      </c>
      <c r="N118" t="s">
        <v>243</v>
      </c>
      <c r="O118">
        <v>0.48081000000000002</v>
      </c>
      <c r="Q118" t="s">
        <v>168</v>
      </c>
      <c r="R118">
        <v>0.60782999999999998</v>
      </c>
      <c r="T118" t="s">
        <v>142</v>
      </c>
      <c r="U118">
        <v>0.68335000000000001</v>
      </c>
      <c r="Y118" s="15" t="s">
        <v>402</v>
      </c>
      <c r="Z118" s="17" t="str">
        <f t="shared" si="2"/>
        <v>A</v>
      </c>
      <c r="AA118" s="17" t="str">
        <f t="shared" si="2"/>
        <v>D</v>
      </c>
      <c r="AC118" t="e" cm="1">
        <f t="array" ref="AC118">INDEX(AA118:AA315,MATCH(AB118,Y118:Y315),0)</f>
        <v>#N/A</v>
      </c>
    </row>
    <row r="119" spans="1:29">
      <c r="A119" t="s">
        <v>197</v>
      </c>
      <c r="G119" s="8">
        <v>118</v>
      </c>
      <c r="H119" t="s">
        <v>197</v>
      </c>
      <c r="I119">
        <v>0.57992999999999995</v>
      </c>
      <c r="K119" t="s">
        <v>183</v>
      </c>
      <c r="L119">
        <v>0.34250000000000003</v>
      </c>
      <c r="N119" t="s">
        <v>235</v>
      </c>
      <c r="O119">
        <v>0.47910000000000003</v>
      </c>
      <c r="Q119" t="s">
        <v>213</v>
      </c>
      <c r="R119">
        <v>0.60372000000000003</v>
      </c>
      <c r="T119" t="s">
        <v>196</v>
      </c>
      <c r="U119">
        <v>0.67674999999999996</v>
      </c>
      <c r="Y119" s="13" t="s">
        <v>403</v>
      </c>
      <c r="Z119" s="17" t="str">
        <f t="shared" si="2"/>
        <v>A</v>
      </c>
      <c r="AA119" s="17" t="str">
        <f t="shared" si="2"/>
        <v>D</v>
      </c>
      <c r="AC119" t="e" cm="1">
        <f t="array" ref="AC119">INDEX(AA119:AA316,MATCH(AB119,Y119:Y316),0)</f>
        <v>#N/A</v>
      </c>
    </row>
    <row r="120" spans="1:29">
      <c r="A120" t="s">
        <v>198</v>
      </c>
      <c r="G120" s="8">
        <v>119</v>
      </c>
      <c r="H120" t="s">
        <v>198</v>
      </c>
      <c r="I120">
        <v>0.57813000000000003</v>
      </c>
      <c r="K120" t="s">
        <v>196</v>
      </c>
      <c r="L120">
        <v>0.34250000000000003</v>
      </c>
      <c r="N120" t="s">
        <v>166</v>
      </c>
      <c r="O120">
        <v>0.47804000000000002</v>
      </c>
      <c r="Q120" t="s">
        <v>204</v>
      </c>
      <c r="R120">
        <v>0.59514999999999996</v>
      </c>
      <c r="T120" t="s">
        <v>182</v>
      </c>
      <c r="U120">
        <v>0.67674000000000001</v>
      </c>
      <c r="Y120" s="15" t="s">
        <v>404</v>
      </c>
      <c r="Z120" s="17" t="str">
        <f t="shared" si="2"/>
        <v>A</v>
      </c>
      <c r="AA120" s="17" t="str">
        <f t="shared" si="2"/>
        <v>D</v>
      </c>
      <c r="AC120" t="e" cm="1">
        <f t="array" ref="AC120">INDEX(AA120:AA317,MATCH(AB120,Y120:Y317),0)</f>
        <v>#N/A</v>
      </c>
    </row>
    <row r="121" spans="1:29">
      <c r="A121" t="s">
        <v>199</v>
      </c>
      <c r="G121" s="8">
        <v>120</v>
      </c>
      <c r="H121" t="s">
        <v>199</v>
      </c>
      <c r="I121">
        <v>0.57535999999999998</v>
      </c>
      <c r="K121" t="s">
        <v>229</v>
      </c>
      <c r="L121">
        <v>0.32879999999999998</v>
      </c>
      <c r="N121" t="s">
        <v>215</v>
      </c>
      <c r="O121">
        <v>0.47788999999999998</v>
      </c>
      <c r="Q121" t="s">
        <v>208</v>
      </c>
      <c r="R121">
        <v>0.59326999999999996</v>
      </c>
      <c r="T121" t="s">
        <v>207</v>
      </c>
      <c r="U121">
        <v>0.67566000000000004</v>
      </c>
      <c r="Y121" s="18" t="s">
        <v>158</v>
      </c>
      <c r="Z121" s="17" t="str">
        <f t="shared" si="2"/>
        <v>A</v>
      </c>
      <c r="AA121" s="17" t="str">
        <f t="shared" si="2"/>
        <v>D</v>
      </c>
      <c r="AC121" t="e" cm="1">
        <f t="array" ref="AC121">INDEX(AA121:AA318,MATCH(AB121,Y121:Y318),0)</f>
        <v>#N/A</v>
      </c>
    </row>
    <row r="122" spans="1:29">
      <c r="A122" t="s">
        <v>200</v>
      </c>
      <c r="G122" s="8">
        <v>121</v>
      </c>
      <c r="H122" t="s">
        <v>200</v>
      </c>
      <c r="I122">
        <v>0.57408000000000003</v>
      </c>
      <c r="K122" t="s">
        <v>225</v>
      </c>
      <c r="L122">
        <v>0.32879999999999998</v>
      </c>
      <c r="N122" t="s">
        <v>209</v>
      </c>
      <c r="O122">
        <v>0.47692000000000001</v>
      </c>
      <c r="Q122" t="s">
        <v>237</v>
      </c>
      <c r="R122">
        <v>0.59284999999999999</v>
      </c>
      <c r="T122" t="s">
        <v>291</v>
      </c>
      <c r="U122">
        <v>0.66925999999999997</v>
      </c>
      <c r="Y122" s="15" t="s">
        <v>405</v>
      </c>
      <c r="Z122" s="17" t="str">
        <f t="shared" si="2"/>
        <v>A</v>
      </c>
      <c r="AA122" s="17" t="str">
        <f t="shared" si="2"/>
        <v>D</v>
      </c>
      <c r="AC122" t="e" cm="1">
        <f t="array" ref="AC122">INDEX(AA122:AA319,MATCH(AB122,Y122:Y319),0)</f>
        <v>#N/A</v>
      </c>
    </row>
    <row r="123" spans="1:29">
      <c r="A123" t="s">
        <v>201</v>
      </c>
      <c r="G123" s="8">
        <v>122</v>
      </c>
      <c r="H123" t="s">
        <v>201</v>
      </c>
      <c r="I123">
        <v>0.57382999999999995</v>
      </c>
      <c r="K123" t="s">
        <v>169</v>
      </c>
      <c r="L123">
        <v>0.32879999999999998</v>
      </c>
      <c r="N123" t="s">
        <v>170</v>
      </c>
      <c r="O123">
        <v>0.46379999999999999</v>
      </c>
      <c r="Q123" t="s">
        <v>192</v>
      </c>
      <c r="R123">
        <v>0.58357000000000003</v>
      </c>
      <c r="T123" t="s">
        <v>218</v>
      </c>
      <c r="U123">
        <v>0.66617999999999999</v>
      </c>
      <c r="Y123" s="18" t="s">
        <v>406</v>
      </c>
      <c r="Z123" s="17" t="str">
        <f t="shared" si="2"/>
        <v>A</v>
      </c>
      <c r="AA123" s="17" t="str">
        <f t="shared" si="2"/>
        <v>D</v>
      </c>
      <c r="AC123" t="e" cm="1">
        <f t="array" ref="AC123">INDEX(AA123:AA320,MATCH(AB123,Y123:Y320),0)</f>
        <v>#N/A</v>
      </c>
    </row>
    <row r="124" spans="1:29">
      <c r="A124" t="s">
        <v>202</v>
      </c>
      <c r="G124" s="8">
        <v>123</v>
      </c>
      <c r="H124" t="s">
        <v>202</v>
      </c>
      <c r="I124">
        <v>0.56054999999999999</v>
      </c>
      <c r="K124" t="s">
        <v>257</v>
      </c>
      <c r="L124">
        <v>0.32879999999999998</v>
      </c>
      <c r="N124" t="s">
        <v>246</v>
      </c>
      <c r="O124">
        <v>0.46246999999999999</v>
      </c>
      <c r="Q124" t="s">
        <v>178</v>
      </c>
      <c r="R124">
        <v>0.58337000000000006</v>
      </c>
      <c r="T124" t="s">
        <v>178</v>
      </c>
      <c r="U124">
        <v>0.65010000000000001</v>
      </c>
      <c r="Y124" s="18" t="s">
        <v>407</v>
      </c>
      <c r="Z124" s="17" t="str">
        <f t="shared" si="2"/>
        <v>A</v>
      </c>
      <c r="AA124" s="17" t="str">
        <f t="shared" si="2"/>
        <v>D</v>
      </c>
      <c r="AC124" t="e" cm="1">
        <f t="array" ref="AC124">INDEX(AA124:AA321,MATCH(AB124,Y124:Y321),0)</f>
        <v>#N/A</v>
      </c>
    </row>
    <row r="125" spans="1:29">
      <c r="A125" t="s">
        <v>203</v>
      </c>
      <c r="G125" s="8">
        <v>124</v>
      </c>
      <c r="H125" t="s">
        <v>291</v>
      </c>
      <c r="I125">
        <v>0.55867999999999995</v>
      </c>
      <c r="K125" t="s">
        <v>242</v>
      </c>
      <c r="L125">
        <v>0.32879999999999998</v>
      </c>
      <c r="N125" t="s">
        <v>224</v>
      </c>
      <c r="O125">
        <v>0.45873999999999998</v>
      </c>
      <c r="Q125" t="s">
        <v>207</v>
      </c>
      <c r="R125">
        <v>0.57806999999999997</v>
      </c>
      <c r="T125" t="s">
        <v>167</v>
      </c>
      <c r="U125">
        <v>0.64992000000000005</v>
      </c>
      <c r="Y125" s="15" t="s">
        <v>408</v>
      </c>
      <c r="Z125" s="17" t="str">
        <f t="shared" si="2"/>
        <v>A</v>
      </c>
      <c r="AA125" s="17" t="str">
        <f t="shared" si="2"/>
        <v>D</v>
      </c>
      <c r="AC125" t="e" cm="1">
        <f t="array" ref="AC125">INDEX(AA125:AA322,MATCH(AB125,Y125:Y322),0)</f>
        <v>#N/A</v>
      </c>
    </row>
    <row r="126" spans="1:29">
      <c r="A126" t="s">
        <v>204</v>
      </c>
      <c r="G126" s="8">
        <v>125</v>
      </c>
      <c r="H126" t="s">
        <v>204</v>
      </c>
      <c r="I126">
        <v>0.54661999999999999</v>
      </c>
      <c r="K126" t="s">
        <v>214</v>
      </c>
      <c r="L126">
        <v>0.32879999999999998</v>
      </c>
      <c r="N126" t="s">
        <v>192</v>
      </c>
      <c r="O126">
        <v>0.45573999999999998</v>
      </c>
      <c r="Q126" t="s">
        <v>200</v>
      </c>
      <c r="R126">
        <v>0.57723000000000002</v>
      </c>
      <c r="T126" t="s">
        <v>213</v>
      </c>
      <c r="U126">
        <v>0.64980000000000004</v>
      </c>
      <c r="Y126" s="18" t="s">
        <v>409</v>
      </c>
      <c r="Z126" s="17" t="str">
        <f t="shared" si="2"/>
        <v>A</v>
      </c>
      <c r="AA126" s="17" t="str">
        <f t="shared" si="2"/>
        <v>D</v>
      </c>
      <c r="AC126" t="e" cm="1">
        <f t="array" ref="AC126">INDEX(AA126:AA323,MATCH(AB126,Y126:Y323),0)</f>
        <v>#N/A</v>
      </c>
    </row>
    <row r="127" spans="1:29">
      <c r="A127" t="s">
        <v>206</v>
      </c>
      <c r="G127" s="8">
        <v>126</v>
      </c>
      <c r="H127" t="s">
        <v>206</v>
      </c>
      <c r="I127">
        <v>0.54490000000000005</v>
      </c>
      <c r="K127" t="s">
        <v>164</v>
      </c>
      <c r="L127">
        <v>0.32879999999999998</v>
      </c>
      <c r="N127" t="s">
        <v>199</v>
      </c>
      <c r="O127">
        <v>0.45034000000000002</v>
      </c>
      <c r="Q127" t="s">
        <v>193</v>
      </c>
      <c r="R127">
        <v>0.57382</v>
      </c>
      <c r="T127" t="s">
        <v>206</v>
      </c>
      <c r="U127">
        <v>0.64246000000000003</v>
      </c>
      <c r="Y127" s="18" t="s">
        <v>410</v>
      </c>
      <c r="Z127" s="17" t="str">
        <f t="shared" si="2"/>
        <v>A</v>
      </c>
      <c r="AA127" s="17" t="str">
        <f t="shared" si="2"/>
        <v>D</v>
      </c>
      <c r="AC127" t="e" cm="1">
        <f t="array" ref="AC127">INDEX(AA127:AA324,MATCH(AB127,Y127:Y324),0)</f>
        <v>#N/A</v>
      </c>
    </row>
    <row r="128" spans="1:29">
      <c r="A128" t="s">
        <v>207</v>
      </c>
      <c r="G128" s="8">
        <v>127</v>
      </c>
      <c r="H128" t="s">
        <v>207</v>
      </c>
      <c r="I128">
        <v>0.54452</v>
      </c>
      <c r="K128" t="s">
        <v>160</v>
      </c>
      <c r="L128">
        <v>0.31509999999999999</v>
      </c>
      <c r="N128" t="s">
        <v>212</v>
      </c>
      <c r="O128">
        <v>0.44927</v>
      </c>
      <c r="Q128" t="s">
        <v>251</v>
      </c>
      <c r="R128">
        <v>0.57345999999999997</v>
      </c>
      <c r="T128" t="s">
        <v>209</v>
      </c>
      <c r="U128">
        <v>0.61651999999999996</v>
      </c>
      <c r="Y128" s="18" t="s">
        <v>411</v>
      </c>
      <c r="Z128" s="17" t="str">
        <f t="shared" si="2"/>
        <v>A</v>
      </c>
      <c r="AA128" s="17" t="str">
        <f t="shared" si="2"/>
        <v>D</v>
      </c>
      <c r="AC128" t="e" cm="1">
        <f t="array" ref="AC128">INDEX(AA128:AA325,MATCH(AB128,Y128:Y325),0)</f>
        <v>#N/A</v>
      </c>
    </row>
    <row r="129" spans="1:29">
      <c r="A129" t="s">
        <v>208</v>
      </c>
      <c r="G129" s="8">
        <v>128</v>
      </c>
      <c r="H129" t="s">
        <v>208</v>
      </c>
      <c r="I129">
        <v>0.54432000000000003</v>
      </c>
      <c r="K129" t="s">
        <v>277</v>
      </c>
      <c r="L129">
        <v>0.31509999999999999</v>
      </c>
      <c r="N129" t="s">
        <v>206</v>
      </c>
      <c r="O129">
        <v>0.44894000000000001</v>
      </c>
      <c r="Q129" t="s">
        <v>190</v>
      </c>
      <c r="R129">
        <v>0.57194</v>
      </c>
      <c r="T129" t="s">
        <v>189</v>
      </c>
      <c r="U129">
        <v>0.61277999999999999</v>
      </c>
      <c r="Y129" s="15" t="s">
        <v>412</v>
      </c>
      <c r="Z129" s="17" t="str">
        <f t="shared" si="2"/>
        <v>A</v>
      </c>
      <c r="AA129" s="17" t="str">
        <f t="shared" si="2"/>
        <v>D</v>
      </c>
      <c r="AC129" t="e" cm="1">
        <f t="array" ref="AC129">INDEX(AA129:AA326,MATCH(AB129,Y129:Y326),0)</f>
        <v>#N/A</v>
      </c>
    </row>
    <row r="130" spans="1:29">
      <c r="A130" t="s">
        <v>209</v>
      </c>
      <c r="G130" s="8">
        <v>129</v>
      </c>
      <c r="H130" t="s">
        <v>209</v>
      </c>
      <c r="I130">
        <v>0.54271000000000003</v>
      </c>
      <c r="K130" t="s">
        <v>199</v>
      </c>
      <c r="L130">
        <v>0.31509999999999999</v>
      </c>
      <c r="N130" t="s">
        <v>198</v>
      </c>
      <c r="O130">
        <v>0.44806000000000001</v>
      </c>
      <c r="Q130" t="s">
        <v>189</v>
      </c>
      <c r="R130">
        <v>0.56935000000000002</v>
      </c>
      <c r="T130" t="s">
        <v>187</v>
      </c>
      <c r="U130">
        <v>0.59014999999999995</v>
      </c>
      <c r="Y130" s="15" t="s">
        <v>413</v>
      </c>
      <c r="Z130" s="17" t="str">
        <f t="shared" ref="Z130:AA193" si="3">IF(AA130&gt;=0.75,"A",IF(AA130&gt;=0.5,"B",IF(AA130&gt;=0.25,"C","D")))</f>
        <v>A</v>
      </c>
      <c r="AA130" s="17" t="str">
        <f t="shared" si="3"/>
        <v>D</v>
      </c>
      <c r="AC130" t="e" cm="1">
        <f t="array" ref="AC130">INDEX(AA130:AA327,MATCH(AB130,Y130:Y327),0)</f>
        <v>#N/A</v>
      </c>
    </row>
    <row r="131" spans="1:29">
      <c r="A131" t="s">
        <v>210</v>
      </c>
      <c r="G131" s="8">
        <v>130</v>
      </c>
      <c r="H131" t="s">
        <v>210</v>
      </c>
      <c r="I131">
        <v>0.54237000000000002</v>
      </c>
      <c r="K131" t="s">
        <v>141</v>
      </c>
      <c r="L131">
        <v>0.3014</v>
      </c>
      <c r="N131" t="s">
        <v>202</v>
      </c>
      <c r="O131">
        <v>0.4476</v>
      </c>
      <c r="Q131" t="s">
        <v>212</v>
      </c>
      <c r="R131">
        <v>0.56101999999999996</v>
      </c>
      <c r="T131" t="s">
        <v>233</v>
      </c>
      <c r="U131">
        <v>0.58633999999999997</v>
      </c>
      <c r="Y131" s="18" t="s">
        <v>414</v>
      </c>
      <c r="Z131" s="17" t="str">
        <f t="shared" si="3"/>
        <v>A</v>
      </c>
      <c r="AA131" s="17" t="str">
        <f t="shared" si="3"/>
        <v>D</v>
      </c>
      <c r="AC131" t="e" cm="1">
        <f t="array" ref="AC131">INDEX(AA131:AA328,MATCH(AB131,Y131:Y328),0)</f>
        <v>#N/A</v>
      </c>
    </row>
    <row r="132" spans="1:29">
      <c r="A132" t="s">
        <v>211</v>
      </c>
      <c r="G132" s="8">
        <v>131</v>
      </c>
      <c r="H132" t="s">
        <v>211</v>
      </c>
      <c r="I132">
        <v>0.53603000000000001</v>
      </c>
      <c r="K132" t="s">
        <v>252</v>
      </c>
      <c r="L132">
        <v>0.3014</v>
      </c>
      <c r="N132" t="s">
        <v>244</v>
      </c>
      <c r="O132">
        <v>0.44721</v>
      </c>
      <c r="Q132" t="s">
        <v>186</v>
      </c>
      <c r="R132">
        <v>0.55857000000000001</v>
      </c>
      <c r="T132" t="s">
        <v>212</v>
      </c>
      <c r="U132">
        <v>0.58511999999999997</v>
      </c>
      <c r="Y132" s="18" t="s">
        <v>415</v>
      </c>
      <c r="Z132" s="17" t="str">
        <f t="shared" si="3"/>
        <v>A</v>
      </c>
      <c r="AA132" s="17" t="str">
        <f t="shared" si="3"/>
        <v>D</v>
      </c>
      <c r="AC132" t="e" cm="1">
        <f t="array" ref="AC132">INDEX(AA132:AA329,MATCH(AB132,Y132:Y329),0)</f>
        <v>#N/A</v>
      </c>
    </row>
    <row r="133" spans="1:29">
      <c r="A133" t="s">
        <v>212</v>
      </c>
      <c r="G133" s="8">
        <v>132</v>
      </c>
      <c r="H133" t="s">
        <v>212</v>
      </c>
      <c r="I133">
        <v>0.53181</v>
      </c>
      <c r="K133" t="s">
        <v>207</v>
      </c>
      <c r="L133">
        <v>0.3014</v>
      </c>
      <c r="N133" t="s">
        <v>183</v>
      </c>
      <c r="O133">
        <v>0.41658000000000001</v>
      </c>
      <c r="Q133" t="s">
        <v>184</v>
      </c>
      <c r="R133">
        <v>0.55684</v>
      </c>
      <c r="T133" t="s">
        <v>201</v>
      </c>
      <c r="U133">
        <v>0.58426999999999996</v>
      </c>
      <c r="Y133" s="15" t="s">
        <v>162</v>
      </c>
      <c r="Z133" s="17" t="str">
        <f t="shared" si="3"/>
        <v>A</v>
      </c>
      <c r="AA133" s="17" t="str">
        <f t="shared" si="3"/>
        <v>D</v>
      </c>
      <c r="AC133" t="e" cm="1">
        <f t="array" ref="AC133">INDEX(AA133:AA330,MATCH(AB133,Y133:Y330),0)</f>
        <v>#N/A</v>
      </c>
    </row>
    <row r="134" spans="1:29">
      <c r="A134" t="s">
        <v>213</v>
      </c>
      <c r="G134" s="8">
        <v>133</v>
      </c>
      <c r="H134" t="s">
        <v>213</v>
      </c>
      <c r="I134">
        <v>0.52546999999999999</v>
      </c>
      <c r="K134" t="s">
        <v>217</v>
      </c>
      <c r="L134">
        <v>0.3014</v>
      </c>
      <c r="N134" t="s">
        <v>231</v>
      </c>
      <c r="O134">
        <v>0.41003000000000001</v>
      </c>
      <c r="Q134" t="s">
        <v>181</v>
      </c>
      <c r="R134">
        <v>0.54781000000000002</v>
      </c>
      <c r="T134" t="s">
        <v>249</v>
      </c>
      <c r="U134">
        <v>0.58238999999999996</v>
      </c>
      <c r="Y134" s="13" t="s">
        <v>416</v>
      </c>
      <c r="Z134" s="17" t="str">
        <f t="shared" si="3"/>
        <v>A</v>
      </c>
      <c r="AA134" s="17" t="str">
        <f t="shared" si="3"/>
        <v>D</v>
      </c>
      <c r="AC134" t="e" cm="1">
        <f t="array" ref="AC134">INDEX(AA134:AA331,MATCH(AB134,Y134:Y331),0)</f>
        <v>#N/A</v>
      </c>
    </row>
    <row r="135" spans="1:29">
      <c r="A135" t="s">
        <v>214</v>
      </c>
      <c r="G135" s="8">
        <v>134</v>
      </c>
      <c r="H135" t="s">
        <v>214</v>
      </c>
      <c r="I135">
        <v>0.51639000000000002</v>
      </c>
      <c r="K135" t="s">
        <v>224</v>
      </c>
      <c r="L135">
        <v>0.3014</v>
      </c>
      <c r="N135" t="s">
        <v>223</v>
      </c>
      <c r="O135">
        <v>0.40544999999999998</v>
      </c>
      <c r="Q135" t="s">
        <v>197</v>
      </c>
      <c r="R135">
        <v>0.54668000000000005</v>
      </c>
      <c r="T135" t="s">
        <v>202</v>
      </c>
      <c r="U135">
        <v>0.58098000000000005</v>
      </c>
      <c r="Y135" s="15" t="s">
        <v>417</v>
      </c>
      <c r="Z135" s="17" t="str">
        <f t="shared" si="3"/>
        <v>A</v>
      </c>
      <c r="AA135" s="17" t="str">
        <f t="shared" si="3"/>
        <v>D</v>
      </c>
      <c r="AC135" t="e" cm="1">
        <f t="array" ref="AC135">INDEX(AA135:AA332,MATCH(AB135,Y135:Y332),0)</f>
        <v>#N/A</v>
      </c>
    </row>
    <row r="136" spans="1:29">
      <c r="A136" t="s">
        <v>215</v>
      </c>
      <c r="G136" s="8">
        <v>135</v>
      </c>
      <c r="H136" t="s">
        <v>215</v>
      </c>
      <c r="I136">
        <v>0.51624999999999999</v>
      </c>
      <c r="K136" t="s">
        <v>222</v>
      </c>
      <c r="L136">
        <v>0.3014</v>
      </c>
      <c r="N136" t="s">
        <v>252</v>
      </c>
      <c r="O136">
        <v>0.40447</v>
      </c>
      <c r="Q136" t="s">
        <v>241</v>
      </c>
      <c r="R136">
        <v>0.54634000000000005</v>
      </c>
      <c r="T136" t="s">
        <v>175</v>
      </c>
      <c r="U136">
        <v>0.57003999999999999</v>
      </c>
      <c r="Y136" s="18" t="s">
        <v>418</v>
      </c>
      <c r="Z136" s="17" t="str">
        <f t="shared" si="3"/>
        <v>A</v>
      </c>
      <c r="AA136" s="17" t="str">
        <f t="shared" si="3"/>
        <v>D</v>
      </c>
      <c r="AC136" t="e" cm="1">
        <f t="array" ref="AC136">INDEX(AA136:AA333,MATCH(AB136,Y136:Y333),0)</f>
        <v>#N/A</v>
      </c>
    </row>
    <row r="137" spans="1:29">
      <c r="A137" t="s">
        <v>216</v>
      </c>
      <c r="G137" s="8">
        <v>136</v>
      </c>
      <c r="H137" t="s">
        <v>216</v>
      </c>
      <c r="I137">
        <v>0.50954999999999995</v>
      </c>
      <c r="K137" t="s">
        <v>170</v>
      </c>
      <c r="L137">
        <v>0.3014</v>
      </c>
      <c r="N137" t="s">
        <v>238</v>
      </c>
      <c r="O137">
        <v>0.39884999999999998</v>
      </c>
      <c r="Q137" t="s">
        <v>206</v>
      </c>
      <c r="R137">
        <v>0.54329000000000005</v>
      </c>
      <c r="T137" t="s">
        <v>211</v>
      </c>
      <c r="U137">
        <v>0.53905000000000003</v>
      </c>
      <c r="Y137" s="15" t="s">
        <v>419</v>
      </c>
      <c r="Z137" s="17" t="str">
        <f t="shared" si="3"/>
        <v>A</v>
      </c>
      <c r="AA137" s="17" t="str">
        <f t="shared" si="3"/>
        <v>D</v>
      </c>
      <c r="AC137" t="e" cm="1">
        <f t="array" ref="AC137">INDEX(AA137:AA334,MATCH(AB137,Y137:Y334),0)</f>
        <v>#N/A</v>
      </c>
    </row>
    <row r="138" spans="1:29">
      <c r="A138" t="s">
        <v>217</v>
      </c>
      <c r="G138" s="8">
        <v>137</v>
      </c>
      <c r="H138" t="s">
        <v>217</v>
      </c>
      <c r="I138">
        <v>0.50724000000000002</v>
      </c>
      <c r="K138" t="s">
        <v>234</v>
      </c>
      <c r="L138">
        <v>0.28770000000000001</v>
      </c>
      <c r="N138" t="s">
        <v>190</v>
      </c>
      <c r="O138">
        <v>0.39851999999999999</v>
      </c>
      <c r="Q138" t="s">
        <v>231</v>
      </c>
      <c r="R138">
        <v>0.53949999999999998</v>
      </c>
      <c r="T138" t="s">
        <v>234</v>
      </c>
      <c r="U138">
        <v>0.53381999999999996</v>
      </c>
      <c r="Y138" s="15" t="s">
        <v>420</v>
      </c>
      <c r="Z138" s="17" t="str">
        <f t="shared" si="3"/>
        <v>A</v>
      </c>
      <c r="AA138" s="17" t="str">
        <f t="shared" si="3"/>
        <v>D</v>
      </c>
      <c r="AC138" t="e" cm="1">
        <f t="array" ref="AC138">INDEX(AA138:AA335,MATCH(AB138,Y138:Y335),0)</f>
        <v>#N/A</v>
      </c>
    </row>
    <row r="139" spans="1:29">
      <c r="A139" t="s">
        <v>218</v>
      </c>
      <c r="G139" s="8">
        <v>138</v>
      </c>
      <c r="H139" t="s">
        <v>218</v>
      </c>
      <c r="I139">
        <v>0.50007000000000001</v>
      </c>
      <c r="K139" t="s">
        <v>280</v>
      </c>
      <c r="L139">
        <v>0.28770000000000001</v>
      </c>
      <c r="N139" t="s">
        <v>239</v>
      </c>
      <c r="O139">
        <v>0.39623999999999998</v>
      </c>
      <c r="Q139" t="s">
        <v>194</v>
      </c>
      <c r="R139">
        <v>0.53478999999999999</v>
      </c>
      <c r="T139" t="s">
        <v>220</v>
      </c>
      <c r="U139">
        <v>0.53183000000000002</v>
      </c>
      <c r="Y139" s="15" t="s">
        <v>421</v>
      </c>
      <c r="Z139" s="17" t="str">
        <f t="shared" si="3"/>
        <v>A</v>
      </c>
      <c r="AA139" s="17" t="str">
        <f t="shared" si="3"/>
        <v>D</v>
      </c>
      <c r="AC139" t="e" cm="1">
        <f t="array" ref="AC139">INDEX(AA139:AA336,MATCH(AB139,Y139:Y336),0)</f>
        <v>#N/A</v>
      </c>
    </row>
    <row r="140" spans="1:29">
      <c r="A140" t="s">
        <v>220</v>
      </c>
      <c r="G140" s="8">
        <v>139</v>
      </c>
      <c r="H140" t="s">
        <v>220</v>
      </c>
      <c r="I140">
        <v>0.49214000000000002</v>
      </c>
      <c r="K140" t="s">
        <v>184</v>
      </c>
      <c r="L140">
        <v>0.28770000000000001</v>
      </c>
      <c r="N140" t="s">
        <v>262</v>
      </c>
      <c r="O140">
        <v>0.39590999999999998</v>
      </c>
      <c r="Q140" t="s">
        <v>209</v>
      </c>
      <c r="R140">
        <v>0.53473999999999999</v>
      </c>
      <c r="T140" t="s">
        <v>223</v>
      </c>
      <c r="U140">
        <v>0.52917000000000003</v>
      </c>
      <c r="Y140" s="15" t="s">
        <v>422</v>
      </c>
      <c r="Z140" s="17" t="str">
        <f t="shared" si="3"/>
        <v>A</v>
      </c>
      <c r="AA140" s="17" t="str">
        <f t="shared" si="3"/>
        <v>D</v>
      </c>
      <c r="AC140" t="e" cm="1">
        <f t="array" ref="AC140">INDEX(AA140:AA337,MATCH(AB140,Y140:Y337),0)</f>
        <v>#N/A</v>
      </c>
    </row>
    <row r="141" spans="1:29">
      <c r="A141" t="s">
        <v>222</v>
      </c>
      <c r="G141" s="8">
        <v>140</v>
      </c>
      <c r="H141" t="s">
        <v>222</v>
      </c>
      <c r="I141">
        <v>0.4899</v>
      </c>
      <c r="K141" t="s">
        <v>235</v>
      </c>
      <c r="L141">
        <v>0.28770000000000001</v>
      </c>
      <c r="N141" t="s">
        <v>196</v>
      </c>
      <c r="O141">
        <v>0.39062999999999998</v>
      </c>
      <c r="Q141" t="s">
        <v>187</v>
      </c>
      <c r="R141">
        <v>0.52710999999999997</v>
      </c>
      <c r="T141" t="s">
        <v>227</v>
      </c>
      <c r="U141">
        <v>0.51512000000000002</v>
      </c>
      <c r="Y141" s="15" t="s">
        <v>423</v>
      </c>
      <c r="Z141" s="17" t="str">
        <f t="shared" si="3"/>
        <v>A</v>
      </c>
      <c r="AA141" s="17" t="str">
        <f t="shared" si="3"/>
        <v>D</v>
      </c>
      <c r="AC141" t="e" cm="1">
        <f t="array" ref="AC141">INDEX(AA141:AA338,MATCH(AB141,Y141:Y338),0)</f>
        <v>#N/A</v>
      </c>
    </row>
    <row r="142" spans="1:29">
      <c r="A142" t="s">
        <v>223</v>
      </c>
      <c r="G142" s="8">
        <v>141</v>
      </c>
      <c r="H142" t="s">
        <v>223</v>
      </c>
      <c r="I142">
        <v>0.48719000000000001</v>
      </c>
      <c r="K142" t="s">
        <v>258</v>
      </c>
      <c r="L142">
        <v>0.27400000000000002</v>
      </c>
      <c r="N142" t="s">
        <v>229</v>
      </c>
      <c r="O142">
        <v>0.39034999999999997</v>
      </c>
      <c r="Q142" t="s">
        <v>223</v>
      </c>
      <c r="R142">
        <v>0.52698</v>
      </c>
      <c r="T142" t="s">
        <v>210</v>
      </c>
      <c r="U142">
        <v>0.50880000000000003</v>
      </c>
      <c r="Y142" s="15" t="s">
        <v>424</v>
      </c>
      <c r="Z142" s="17" t="str">
        <f t="shared" si="3"/>
        <v>A</v>
      </c>
      <c r="AA142" s="17" t="str">
        <f t="shared" si="3"/>
        <v>D</v>
      </c>
      <c r="AC142" t="e" cm="1">
        <f t="array" ref="AC142">INDEX(AA142:AA339,MATCH(AB142,Y142:Y339),0)</f>
        <v>#N/A</v>
      </c>
    </row>
    <row r="143" spans="1:29">
      <c r="A143" t="s">
        <v>224</v>
      </c>
      <c r="G143" s="8">
        <v>142</v>
      </c>
      <c r="H143" t="s">
        <v>224</v>
      </c>
      <c r="I143">
        <v>0.48559000000000002</v>
      </c>
      <c r="K143" t="s">
        <v>193</v>
      </c>
      <c r="L143">
        <v>0.27400000000000002</v>
      </c>
      <c r="N143" t="s">
        <v>257</v>
      </c>
      <c r="O143">
        <v>0.38228000000000001</v>
      </c>
      <c r="Q143" t="s">
        <v>198</v>
      </c>
      <c r="R143">
        <v>0.52100000000000002</v>
      </c>
      <c r="T143" t="s">
        <v>217</v>
      </c>
      <c r="U143">
        <v>0.49096000000000001</v>
      </c>
      <c r="Y143" s="15" t="s">
        <v>425</v>
      </c>
      <c r="Z143" s="17" t="str">
        <f t="shared" si="3"/>
        <v>A</v>
      </c>
      <c r="AA143" s="17" t="str">
        <f t="shared" si="3"/>
        <v>D</v>
      </c>
      <c r="AC143" t="e" cm="1">
        <f t="array" ref="AC143">INDEX(AA143:AA340,MATCH(AB143,Y143:Y340),0)</f>
        <v>#N/A</v>
      </c>
    </row>
    <row r="144" spans="1:29">
      <c r="A144" t="s">
        <v>225</v>
      </c>
      <c r="G144" s="8">
        <v>143</v>
      </c>
      <c r="H144" t="s">
        <v>225</v>
      </c>
      <c r="I144">
        <v>0.48229</v>
      </c>
      <c r="K144" t="s">
        <v>190</v>
      </c>
      <c r="L144">
        <v>0.27400000000000002</v>
      </c>
      <c r="N144" t="s">
        <v>207</v>
      </c>
      <c r="O144">
        <v>0.37983</v>
      </c>
      <c r="Q144" t="s">
        <v>238</v>
      </c>
      <c r="R144">
        <v>0.51924999999999999</v>
      </c>
      <c r="T144" t="s">
        <v>255</v>
      </c>
      <c r="U144">
        <v>0.49023</v>
      </c>
      <c r="Y144" s="15" t="s">
        <v>426</v>
      </c>
      <c r="Z144" s="17" t="str">
        <f t="shared" si="3"/>
        <v>A</v>
      </c>
      <c r="AA144" s="17" t="str">
        <f t="shared" si="3"/>
        <v>D</v>
      </c>
      <c r="AC144" t="e" cm="1">
        <f t="array" ref="AC144">INDEX(AA144:AA341,MATCH(AB144,Y144:Y341),0)</f>
        <v>#N/A</v>
      </c>
    </row>
    <row r="145" spans="1:29">
      <c r="A145" t="s">
        <v>226</v>
      </c>
      <c r="G145" s="8">
        <v>144</v>
      </c>
      <c r="H145" t="s">
        <v>226</v>
      </c>
      <c r="I145">
        <v>0.48146</v>
      </c>
      <c r="K145" t="s">
        <v>202</v>
      </c>
      <c r="L145">
        <v>0.27400000000000002</v>
      </c>
      <c r="N145" t="s">
        <v>179</v>
      </c>
      <c r="O145">
        <v>0.37729000000000001</v>
      </c>
      <c r="Q145" t="s">
        <v>224</v>
      </c>
      <c r="R145">
        <v>0.51817999999999997</v>
      </c>
      <c r="T145" t="s">
        <v>237</v>
      </c>
      <c r="U145">
        <v>0.48393999999999998</v>
      </c>
      <c r="Y145" s="15" t="s">
        <v>427</v>
      </c>
      <c r="Z145" s="17" t="str">
        <f t="shared" si="3"/>
        <v>A</v>
      </c>
      <c r="AA145" s="17" t="str">
        <f t="shared" si="3"/>
        <v>D</v>
      </c>
      <c r="AC145" t="e" cm="1">
        <f t="array" ref="AC145">INDEX(AA145:AA342,MATCH(AB145,Y145:Y342),0)</f>
        <v>#N/A</v>
      </c>
    </row>
    <row r="146" spans="1:29">
      <c r="A146" t="s">
        <v>227</v>
      </c>
      <c r="G146" s="8">
        <v>145</v>
      </c>
      <c r="H146" t="s">
        <v>227</v>
      </c>
      <c r="I146">
        <v>0.47569</v>
      </c>
      <c r="K146" t="s">
        <v>231</v>
      </c>
      <c r="L146">
        <v>0.27400000000000002</v>
      </c>
      <c r="N146" t="s">
        <v>222</v>
      </c>
      <c r="O146">
        <v>0.36377999999999999</v>
      </c>
      <c r="Q146" t="s">
        <v>199</v>
      </c>
      <c r="R146">
        <v>0.51488999999999996</v>
      </c>
      <c r="T146" t="s">
        <v>226</v>
      </c>
      <c r="U146">
        <v>0.48354999999999998</v>
      </c>
      <c r="Y146" s="15" t="s">
        <v>428</v>
      </c>
      <c r="Z146" s="17" t="str">
        <f t="shared" si="3"/>
        <v>A</v>
      </c>
      <c r="AA146" s="17" t="str">
        <f t="shared" si="3"/>
        <v>D</v>
      </c>
      <c r="AC146" t="e" cm="1">
        <f t="array" ref="AC146">INDEX(AA146:AA343,MATCH(AB146,Y146:Y343),0)</f>
        <v>#N/A</v>
      </c>
    </row>
    <row r="147" spans="1:29">
      <c r="A147" t="s">
        <v>228</v>
      </c>
      <c r="G147" s="8">
        <v>146</v>
      </c>
      <c r="H147" t="s">
        <v>228</v>
      </c>
      <c r="I147">
        <v>0.45778999999999997</v>
      </c>
      <c r="K147" t="s">
        <v>264</v>
      </c>
      <c r="L147">
        <v>0.24660000000000001</v>
      </c>
      <c r="N147" t="s">
        <v>225</v>
      </c>
      <c r="O147">
        <v>0.35858000000000001</v>
      </c>
      <c r="Q147" t="s">
        <v>242</v>
      </c>
      <c r="R147">
        <v>0.51036000000000004</v>
      </c>
      <c r="T147" t="s">
        <v>228</v>
      </c>
      <c r="U147">
        <v>0.48171000000000003</v>
      </c>
      <c r="Y147" s="15" t="s">
        <v>429</v>
      </c>
      <c r="Z147" s="17" t="str">
        <f t="shared" si="3"/>
        <v>A</v>
      </c>
      <c r="AA147" s="17" t="str">
        <f t="shared" si="3"/>
        <v>D</v>
      </c>
      <c r="AC147" t="e" cm="1">
        <f t="array" ref="AC147">INDEX(AA147:AA344,MATCH(AB147,Y147:Y344),0)</f>
        <v>#N/A</v>
      </c>
    </row>
    <row r="148" spans="1:29">
      <c r="A148" t="s">
        <v>229</v>
      </c>
      <c r="G148" s="8">
        <v>147</v>
      </c>
      <c r="H148" t="s">
        <v>229</v>
      </c>
      <c r="I148">
        <v>0.45723000000000003</v>
      </c>
      <c r="K148" t="s">
        <v>182</v>
      </c>
      <c r="L148">
        <v>0.24660000000000001</v>
      </c>
      <c r="N148" t="s">
        <v>211</v>
      </c>
      <c r="O148">
        <v>0.35755999999999999</v>
      </c>
      <c r="Q148" t="s">
        <v>218</v>
      </c>
      <c r="R148">
        <v>0.50812000000000002</v>
      </c>
      <c r="T148" t="s">
        <v>224</v>
      </c>
      <c r="U148">
        <v>0.47992000000000001</v>
      </c>
      <c r="Y148" s="15" t="s">
        <v>430</v>
      </c>
      <c r="Z148" s="17" t="str">
        <f t="shared" si="3"/>
        <v>A</v>
      </c>
      <c r="AA148" s="17" t="str">
        <f t="shared" si="3"/>
        <v>D</v>
      </c>
      <c r="AC148" t="e" cm="1">
        <f t="array" ref="AC148">INDEX(AA148:AA345,MATCH(AB148,Y148:Y345),0)</f>
        <v>#N/A</v>
      </c>
    </row>
    <row r="149" spans="1:29">
      <c r="A149" t="s">
        <v>230</v>
      </c>
      <c r="G149" s="8">
        <v>148</v>
      </c>
      <c r="H149" t="s">
        <v>230</v>
      </c>
      <c r="I149">
        <v>0.45721000000000001</v>
      </c>
      <c r="K149" t="s">
        <v>233</v>
      </c>
      <c r="L149">
        <v>0.2329</v>
      </c>
      <c r="N149" t="s">
        <v>180</v>
      </c>
      <c r="O149">
        <v>0.35754000000000002</v>
      </c>
      <c r="Q149" t="s">
        <v>233</v>
      </c>
      <c r="R149">
        <v>0.50612000000000001</v>
      </c>
      <c r="T149" t="s">
        <v>214</v>
      </c>
      <c r="U149">
        <v>0.47841</v>
      </c>
      <c r="Y149" s="15" t="s">
        <v>431</v>
      </c>
      <c r="Z149" s="17" t="str">
        <f t="shared" si="3"/>
        <v>A</v>
      </c>
      <c r="AA149" s="17" t="str">
        <f t="shared" si="3"/>
        <v>D</v>
      </c>
      <c r="AC149" t="e" cm="1">
        <f t="array" ref="AC149">INDEX(AA149:AA346,MATCH(AB149,Y149:Y346),0)</f>
        <v>#N/A</v>
      </c>
    </row>
    <row r="150" spans="1:29">
      <c r="A150" t="s">
        <v>231</v>
      </c>
      <c r="G150" s="8">
        <v>149</v>
      </c>
      <c r="H150" t="s">
        <v>231</v>
      </c>
      <c r="I150">
        <v>0.44807000000000002</v>
      </c>
      <c r="K150" t="s">
        <v>261</v>
      </c>
      <c r="L150">
        <v>0.2329</v>
      </c>
      <c r="N150" t="s">
        <v>208</v>
      </c>
      <c r="O150">
        <v>0.34549000000000002</v>
      </c>
      <c r="Q150" t="s">
        <v>232</v>
      </c>
      <c r="R150">
        <v>0.50229000000000001</v>
      </c>
      <c r="T150" t="s">
        <v>216</v>
      </c>
      <c r="U150">
        <v>0.47453000000000001</v>
      </c>
      <c r="Y150" s="18" t="s">
        <v>432</v>
      </c>
      <c r="Z150" s="17" t="str">
        <f t="shared" si="3"/>
        <v>A</v>
      </c>
      <c r="AA150" s="17" t="str">
        <f t="shared" si="3"/>
        <v>D</v>
      </c>
      <c r="AC150" t="e" cm="1">
        <f t="array" ref="AC150">INDEX(AA150:AA347,MATCH(AB150,Y150:Y347),0)</f>
        <v>#N/A</v>
      </c>
    </row>
    <row r="151" spans="1:29">
      <c r="A151" t="s">
        <v>232</v>
      </c>
      <c r="G151" s="8">
        <v>150</v>
      </c>
      <c r="H151" t="s">
        <v>232</v>
      </c>
      <c r="I151">
        <v>0.44635999999999998</v>
      </c>
      <c r="K151" t="s">
        <v>212</v>
      </c>
      <c r="L151">
        <v>0.2329</v>
      </c>
      <c r="N151" t="s">
        <v>253</v>
      </c>
      <c r="O151">
        <v>0.34194999999999998</v>
      </c>
      <c r="Q151" t="s">
        <v>230</v>
      </c>
      <c r="R151">
        <v>0.49671999999999999</v>
      </c>
      <c r="T151" t="s">
        <v>241</v>
      </c>
      <c r="U151">
        <v>0.47197</v>
      </c>
      <c r="Y151" s="18" t="s">
        <v>433</v>
      </c>
      <c r="Z151" s="17" t="str">
        <f t="shared" si="3"/>
        <v>A</v>
      </c>
      <c r="AA151" s="17" t="str">
        <f t="shared" si="3"/>
        <v>D</v>
      </c>
      <c r="AC151" t="e" cm="1">
        <f t="array" ref="AC151">INDEX(AA151:AA348,MATCH(AB151,Y151:Y348),0)</f>
        <v>#N/A</v>
      </c>
    </row>
    <row r="152" spans="1:29">
      <c r="A152" t="s">
        <v>233</v>
      </c>
      <c r="G152" s="8">
        <v>151</v>
      </c>
      <c r="H152" t="s">
        <v>233</v>
      </c>
      <c r="I152">
        <v>0.44544</v>
      </c>
      <c r="K152" t="s">
        <v>223</v>
      </c>
      <c r="L152">
        <v>0.2329</v>
      </c>
      <c r="N152" t="s">
        <v>242</v>
      </c>
      <c r="O152">
        <v>0.34055999999999997</v>
      </c>
      <c r="Q152" t="s">
        <v>271</v>
      </c>
      <c r="R152">
        <v>0.49243999999999999</v>
      </c>
      <c r="T152" t="s">
        <v>240</v>
      </c>
      <c r="U152">
        <v>0.46427000000000002</v>
      </c>
      <c r="Y152" s="15" t="s">
        <v>434</v>
      </c>
      <c r="Z152" s="17" t="str">
        <f t="shared" si="3"/>
        <v>A</v>
      </c>
      <c r="AA152" s="17" t="str">
        <f t="shared" si="3"/>
        <v>D</v>
      </c>
      <c r="AC152" t="e" cm="1">
        <f t="array" ref="AC152">INDEX(AA152:AA349,MATCH(AB152,Y152:Y349),0)</f>
        <v>#N/A</v>
      </c>
    </row>
    <row r="153" spans="1:29">
      <c r="A153" t="s">
        <v>234</v>
      </c>
      <c r="G153" s="8">
        <v>152</v>
      </c>
      <c r="H153" t="s">
        <v>234</v>
      </c>
      <c r="I153">
        <v>0.44037999999999999</v>
      </c>
      <c r="K153" t="s">
        <v>239</v>
      </c>
      <c r="L153">
        <v>0.21920000000000001</v>
      </c>
      <c r="N153" t="s">
        <v>256</v>
      </c>
      <c r="O153">
        <v>0.3392</v>
      </c>
      <c r="Q153" t="s">
        <v>240</v>
      </c>
      <c r="R153">
        <v>0.48616999999999999</v>
      </c>
      <c r="T153" t="s">
        <v>222</v>
      </c>
      <c r="U153">
        <v>0.46065</v>
      </c>
      <c r="Y153" s="18" t="s">
        <v>435</v>
      </c>
      <c r="Z153" s="17" t="str">
        <f t="shared" si="3"/>
        <v>A</v>
      </c>
      <c r="AA153" s="17" t="str">
        <f t="shared" si="3"/>
        <v>D</v>
      </c>
      <c r="AC153" t="e" cm="1">
        <f t="array" ref="AC153">INDEX(AA153:AA350,MATCH(AB153,Y153:Y350),0)</f>
        <v>#N/A</v>
      </c>
    </row>
    <row r="154" spans="1:29">
      <c r="A154" t="s">
        <v>235</v>
      </c>
      <c r="G154" s="8">
        <v>153</v>
      </c>
      <c r="H154" t="s">
        <v>235</v>
      </c>
      <c r="I154">
        <v>0.43271999999999999</v>
      </c>
      <c r="K154" t="s">
        <v>198</v>
      </c>
      <c r="L154">
        <v>0.21920000000000001</v>
      </c>
      <c r="N154" t="s">
        <v>260</v>
      </c>
      <c r="O154">
        <v>0.33764</v>
      </c>
      <c r="Q154" t="s">
        <v>291</v>
      </c>
      <c r="R154">
        <v>0.48483999999999999</v>
      </c>
      <c r="T154" t="s">
        <v>258</v>
      </c>
      <c r="U154">
        <v>0.44323000000000001</v>
      </c>
      <c r="Y154" s="15" t="s">
        <v>112</v>
      </c>
      <c r="Z154" s="17" t="str">
        <f t="shared" si="3"/>
        <v>A</v>
      </c>
      <c r="AA154" s="17" t="str">
        <f t="shared" si="3"/>
        <v>D</v>
      </c>
      <c r="AC154" t="e" cm="1">
        <f t="array" ref="AC154">INDEX(AA154:AA351,MATCH(AB154,Y154:Y351),0)</f>
        <v>#N/A</v>
      </c>
    </row>
    <row r="155" spans="1:29">
      <c r="A155" t="s">
        <v>237</v>
      </c>
      <c r="G155" s="8">
        <v>154</v>
      </c>
      <c r="H155" t="s">
        <v>237</v>
      </c>
      <c r="I155">
        <v>0.43078</v>
      </c>
      <c r="K155" t="s">
        <v>260</v>
      </c>
      <c r="L155">
        <v>0.21920000000000001</v>
      </c>
      <c r="N155" t="s">
        <v>258</v>
      </c>
      <c r="O155">
        <v>0.33339999999999997</v>
      </c>
      <c r="Q155" t="s">
        <v>201</v>
      </c>
      <c r="R155">
        <v>0.4834</v>
      </c>
      <c r="T155" t="s">
        <v>245</v>
      </c>
      <c r="U155">
        <v>0.44256000000000001</v>
      </c>
      <c r="Y155" s="15" t="s">
        <v>436</v>
      </c>
      <c r="Z155" s="17" t="str">
        <f t="shared" si="3"/>
        <v>A</v>
      </c>
      <c r="AA155" s="17" t="str">
        <f t="shared" si="3"/>
        <v>D</v>
      </c>
      <c r="AC155" t="e" cm="1">
        <f t="array" ref="AC155">INDEX(AA155:AA352,MATCH(AB155,Y155:Y352),0)</f>
        <v>#N/A</v>
      </c>
    </row>
    <row r="156" spans="1:29">
      <c r="A156" t="s">
        <v>238</v>
      </c>
      <c r="G156" s="8">
        <v>155</v>
      </c>
      <c r="H156" t="s">
        <v>238</v>
      </c>
      <c r="I156">
        <v>0.42935000000000001</v>
      </c>
      <c r="K156" t="s">
        <v>269</v>
      </c>
      <c r="L156">
        <v>0.21920000000000001</v>
      </c>
      <c r="N156" t="s">
        <v>195</v>
      </c>
      <c r="O156">
        <v>0.33200000000000002</v>
      </c>
      <c r="Q156" t="s">
        <v>244</v>
      </c>
      <c r="R156">
        <v>0.48133999999999999</v>
      </c>
      <c r="T156" t="s">
        <v>263</v>
      </c>
      <c r="U156">
        <v>0.43922</v>
      </c>
      <c r="Y156" s="15" t="s">
        <v>437</v>
      </c>
      <c r="Z156" s="17" t="str">
        <f t="shared" si="3"/>
        <v>A</v>
      </c>
      <c r="AA156" s="17" t="str">
        <f t="shared" si="3"/>
        <v>D</v>
      </c>
      <c r="AC156" t="e" cm="1">
        <f t="array" ref="AC156">INDEX(AA156:AA353,MATCH(AB156,Y156:Y353),0)</f>
        <v>#N/A</v>
      </c>
    </row>
    <row r="157" spans="1:29">
      <c r="A157" t="s">
        <v>239</v>
      </c>
      <c r="G157" s="8">
        <v>156</v>
      </c>
      <c r="H157" t="s">
        <v>239</v>
      </c>
      <c r="I157">
        <v>0.41487000000000002</v>
      </c>
      <c r="K157" t="s">
        <v>255</v>
      </c>
      <c r="L157">
        <v>0.21920000000000001</v>
      </c>
      <c r="N157" t="s">
        <v>234</v>
      </c>
      <c r="O157">
        <v>0.32647999999999999</v>
      </c>
      <c r="Q157" t="s">
        <v>239</v>
      </c>
      <c r="R157">
        <v>0.47602</v>
      </c>
      <c r="T157" t="s">
        <v>243</v>
      </c>
      <c r="U157">
        <v>0.43230000000000002</v>
      </c>
      <c r="Y157" s="15" t="s">
        <v>438</v>
      </c>
      <c r="Z157" s="17" t="str">
        <f t="shared" si="3"/>
        <v>A</v>
      </c>
      <c r="AA157" s="17" t="str">
        <f t="shared" si="3"/>
        <v>D</v>
      </c>
      <c r="AC157" t="e" cm="1">
        <f t="array" ref="AC157">INDEX(AA157:AA354,MATCH(AB157,Y157:Y354),0)</f>
        <v>#N/A</v>
      </c>
    </row>
    <row r="158" spans="1:29">
      <c r="A158" t="s">
        <v>240</v>
      </c>
      <c r="G158" s="8">
        <v>157</v>
      </c>
      <c r="H158" t="s">
        <v>240</v>
      </c>
      <c r="I158">
        <v>0.41228999999999999</v>
      </c>
      <c r="K158" t="s">
        <v>208</v>
      </c>
      <c r="L158">
        <v>0.21920000000000001</v>
      </c>
      <c r="N158" t="s">
        <v>218</v>
      </c>
      <c r="O158">
        <v>0.32594000000000001</v>
      </c>
      <c r="Q158" t="s">
        <v>246</v>
      </c>
      <c r="R158">
        <v>0.47493000000000002</v>
      </c>
      <c r="T158" t="s">
        <v>231</v>
      </c>
      <c r="U158">
        <v>0.39471000000000001</v>
      </c>
      <c r="Y158" s="18" t="s">
        <v>439</v>
      </c>
      <c r="Z158" s="17" t="str">
        <f t="shared" si="3"/>
        <v>A</v>
      </c>
      <c r="AA158" s="17" t="str">
        <f t="shared" si="3"/>
        <v>D</v>
      </c>
      <c r="AC158" t="e" cm="1">
        <f t="array" ref="AC158">INDEX(AA158:AA355,MATCH(AB158,Y158:Y355),0)</f>
        <v>#N/A</v>
      </c>
    </row>
    <row r="159" spans="1:29">
      <c r="A159" t="s">
        <v>241</v>
      </c>
      <c r="G159" s="8">
        <v>158</v>
      </c>
      <c r="H159" t="s">
        <v>241</v>
      </c>
      <c r="I159">
        <v>0.40425</v>
      </c>
      <c r="K159" t="s">
        <v>211</v>
      </c>
      <c r="L159">
        <v>0.21920000000000001</v>
      </c>
      <c r="N159" t="s">
        <v>213</v>
      </c>
      <c r="O159">
        <v>0.32291999999999998</v>
      </c>
      <c r="Q159" t="s">
        <v>250</v>
      </c>
      <c r="R159">
        <v>0.46375</v>
      </c>
      <c r="T159" t="s">
        <v>266</v>
      </c>
      <c r="U159">
        <v>0.38766</v>
      </c>
      <c r="Y159" s="15" t="s">
        <v>440</v>
      </c>
      <c r="Z159" s="17" t="str">
        <f t="shared" si="3"/>
        <v>A</v>
      </c>
      <c r="AA159" s="17" t="str">
        <f t="shared" si="3"/>
        <v>D</v>
      </c>
      <c r="AC159" t="e" cm="1">
        <f t="array" ref="AC159">INDEX(AA159:AA356,MATCH(AB159,Y159:Y356),0)</f>
        <v>#N/A</v>
      </c>
    </row>
    <row r="160" spans="1:29">
      <c r="A160" t="s">
        <v>242</v>
      </c>
      <c r="G160" s="8">
        <v>159</v>
      </c>
      <c r="H160" t="s">
        <v>242</v>
      </c>
      <c r="I160">
        <v>0.40201999999999999</v>
      </c>
      <c r="K160" t="s">
        <v>240</v>
      </c>
      <c r="L160">
        <v>0.20549999999999999</v>
      </c>
      <c r="N160" t="s">
        <v>214</v>
      </c>
      <c r="O160">
        <v>0.32203999999999999</v>
      </c>
      <c r="Q160" t="s">
        <v>234</v>
      </c>
      <c r="R160">
        <v>0.46084000000000003</v>
      </c>
      <c r="T160" t="s">
        <v>259</v>
      </c>
      <c r="U160">
        <v>0.38401999999999997</v>
      </c>
      <c r="Y160" s="18" t="s">
        <v>441</v>
      </c>
      <c r="Z160" s="17" t="str">
        <f t="shared" si="3"/>
        <v>A</v>
      </c>
      <c r="AA160" s="17" t="str">
        <f t="shared" si="3"/>
        <v>D</v>
      </c>
      <c r="AC160" t="e" cm="1">
        <f t="array" ref="AC160">INDEX(AA160:AA357,MATCH(AB160,Y160:Y357),0)</f>
        <v>#N/A</v>
      </c>
    </row>
    <row r="161" spans="1:29">
      <c r="A161" t="s">
        <v>243</v>
      </c>
      <c r="G161" s="8">
        <v>160</v>
      </c>
      <c r="H161" t="s">
        <v>243</v>
      </c>
      <c r="I161">
        <v>0.40059</v>
      </c>
      <c r="K161" t="s">
        <v>262</v>
      </c>
      <c r="L161">
        <v>0.20549999999999999</v>
      </c>
      <c r="N161" t="s">
        <v>200</v>
      </c>
      <c r="O161">
        <v>0.31874999999999998</v>
      </c>
      <c r="Q161" t="s">
        <v>264</v>
      </c>
      <c r="R161">
        <v>0.44867000000000001</v>
      </c>
      <c r="T161" t="s">
        <v>235</v>
      </c>
      <c r="U161">
        <v>0.37920999999999999</v>
      </c>
      <c r="Y161" s="15" t="s">
        <v>442</v>
      </c>
      <c r="Z161" s="17" t="str">
        <f t="shared" si="3"/>
        <v>A</v>
      </c>
      <c r="AA161" s="17" t="str">
        <f t="shared" si="3"/>
        <v>D</v>
      </c>
      <c r="AC161" t="e" cm="1">
        <f t="array" ref="AC161">INDEX(AA161:AA358,MATCH(AB161,Y161:Y358),0)</f>
        <v>#N/A</v>
      </c>
    </row>
    <row r="162" spans="1:29">
      <c r="A162" t="s">
        <v>244</v>
      </c>
      <c r="G162" s="8">
        <v>161</v>
      </c>
      <c r="H162" t="s">
        <v>244</v>
      </c>
      <c r="I162">
        <v>0.39198</v>
      </c>
      <c r="K162" t="s">
        <v>275</v>
      </c>
      <c r="L162">
        <v>0.20549999999999999</v>
      </c>
      <c r="N162" t="s">
        <v>269</v>
      </c>
      <c r="O162">
        <v>0.31459999999999999</v>
      </c>
      <c r="Q162" t="s">
        <v>235</v>
      </c>
      <c r="R162">
        <v>0.43986999999999998</v>
      </c>
      <c r="T162" t="s">
        <v>239</v>
      </c>
      <c r="U162">
        <v>0.37237999999999999</v>
      </c>
      <c r="Y162" s="18" t="s">
        <v>443</v>
      </c>
      <c r="Z162" s="17" t="str">
        <f t="shared" si="3"/>
        <v>A</v>
      </c>
      <c r="AA162" s="17" t="str">
        <f t="shared" si="3"/>
        <v>D</v>
      </c>
      <c r="AC162" t="e" cm="1">
        <f t="array" ref="AC162">INDEX(AA162:AA359,MATCH(AB162,Y162:Y359),0)</f>
        <v>#N/A</v>
      </c>
    </row>
    <row r="163" spans="1:29">
      <c r="A163" t="s">
        <v>245</v>
      </c>
      <c r="G163" s="8">
        <v>162</v>
      </c>
      <c r="H163" t="s">
        <v>245</v>
      </c>
      <c r="I163">
        <v>0.38875999999999999</v>
      </c>
      <c r="K163" t="s">
        <v>188</v>
      </c>
      <c r="L163">
        <v>0.20549999999999999</v>
      </c>
      <c r="N163" t="s">
        <v>275</v>
      </c>
      <c r="O163">
        <v>0.30839</v>
      </c>
      <c r="Q163" t="s">
        <v>247</v>
      </c>
      <c r="R163">
        <v>0.42624000000000001</v>
      </c>
      <c r="T163" t="s">
        <v>197</v>
      </c>
      <c r="U163">
        <v>0.37235000000000001</v>
      </c>
      <c r="Y163" s="18" t="s">
        <v>281</v>
      </c>
      <c r="Z163" s="17" t="str">
        <f t="shared" si="3"/>
        <v>A</v>
      </c>
      <c r="AA163" s="17" t="str">
        <f t="shared" si="3"/>
        <v>D</v>
      </c>
      <c r="AC163" t="e" cm="1">
        <f t="array" ref="AC163">INDEX(AA163:AA360,MATCH(AB163,Y163:Y360),0)</f>
        <v>#N/A</v>
      </c>
    </row>
    <row r="164" spans="1:29">
      <c r="A164" t="s">
        <v>246</v>
      </c>
      <c r="G164" s="8">
        <v>163</v>
      </c>
      <c r="H164" t="s">
        <v>246</v>
      </c>
      <c r="I164">
        <v>0.37534000000000001</v>
      </c>
      <c r="K164" t="s">
        <v>256</v>
      </c>
      <c r="L164">
        <v>0.1918</v>
      </c>
      <c r="N164" t="s">
        <v>245</v>
      </c>
      <c r="O164">
        <v>0.30678</v>
      </c>
      <c r="Q164" t="s">
        <v>226</v>
      </c>
      <c r="R164">
        <v>0.42357</v>
      </c>
      <c r="T164" t="s">
        <v>238</v>
      </c>
      <c r="U164">
        <v>0.37003999999999998</v>
      </c>
      <c r="Y164" s="15" t="s">
        <v>444</v>
      </c>
      <c r="Z164" s="17" t="str">
        <f t="shared" si="3"/>
        <v>A</v>
      </c>
      <c r="AA164" s="17" t="str">
        <f t="shared" si="3"/>
        <v>D</v>
      </c>
      <c r="AC164" t="e" cm="1">
        <f t="array" ref="AC164">INDEX(AA164:AA361,MATCH(AB164,Y164:Y361),0)</f>
        <v>#N/A</v>
      </c>
    </row>
    <row r="165" spans="1:29">
      <c r="A165" t="s">
        <v>247</v>
      </c>
      <c r="G165" s="8">
        <v>164</v>
      </c>
      <c r="H165" t="s">
        <v>247</v>
      </c>
      <c r="I165">
        <v>0.36810999999999999</v>
      </c>
      <c r="K165" t="s">
        <v>266</v>
      </c>
      <c r="L165">
        <v>0.17810000000000001</v>
      </c>
      <c r="N165" t="s">
        <v>188</v>
      </c>
      <c r="O165">
        <v>0.30385000000000001</v>
      </c>
      <c r="Q165" t="s">
        <v>245</v>
      </c>
      <c r="R165">
        <v>0.41688999999999998</v>
      </c>
      <c r="T165" t="s">
        <v>260</v>
      </c>
      <c r="U165">
        <v>0.36402000000000001</v>
      </c>
      <c r="Y165" s="15" t="s">
        <v>445</v>
      </c>
      <c r="Z165" s="17" t="str">
        <f t="shared" si="3"/>
        <v>A</v>
      </c>
      <c r="AA165" s="17" t="str">
        <f t="shared" si="3"/>
        <v>D</v>
      </c>
      <c r="AC165" t="e" cm="1">
        <f t="array" ref="AC165">INDEX(AA165:AA362,MATCH(AB165,Y165:Y362),0)</f>
        <v>#N/A</v>
      </c>
    </row>
    <row r="166" spans="1:29">
      <c r="A166" t="s">
        <v>249</v>
      </c>
      <c r="G166" s="8">
        <v>165</v>
      </c>
      <c r="H166" t="s">
        <v>249</v>
      </c>
      <c r="I166">
        <v>0.34911999999999999</v>
      </c>
      <c r="K166" t="s">
        <v>179</v>
      </c>
      <c r="L166">
        <v>0.17810000000000001</v>
      </c>
      <c r="N166" t="s">
        <v>280</v>
      </c>
      <c r="O166">
        <v>0.29709999999999998</v>
      </c>
      <c r="Q166" t="s">
        <v>252</v>
      </c>
      <c r="R166">
        <v>0.41409000000000001</v>
      </c>
      <c r="T166" t="s">
        <v>242</v>
      </c>
      <c r="U166">
        <v>0.35505999999999999</v>
      </c>
      <c r="Y166" s="18" t="s">
        <v>446</v>
      </c>
      <c r="Z166" s="17" t="str">
        <f t="shared" si="3"/>
        <v>A</v>
      </c>
      <c r="AA166" s="17" t="str">
        <f t="shared" si="3"/>
        <v>D</v>
      </c>
      <c r="AC166" t="e" cm="1">
        <f t="array" ref="AC166">INDEX(AA166:AA363,MATCH(AB166,Y166:Y363),0)</f>
        <v>#N/A</v>
      </c>
    </row>
    <row r="167" spans="1:29">
      <c r="A167" t="s">
        <v>250</v>
      </c>
      <c r="G167" s="8">
        <v>166</v>
      </c>
      <c r="H167" t="s">
        <v>250</v>
      </c>
      <c r="I167">
        <v>0.33911999999999998</v>
      </c>
      <c r="K167" t="s">
        <v>268</v>
      </c>
      <c r="L167">
        <v>0.16439999999999999</v>
      </c>
      <c r="N167" t="s">
        <v>240</v>
      </c>
      <c r="O167">
        <v>0.28637000000000001</v>
      </c>
      <c r="Q167" t="s">
        <v>261</v>
      </c>
      <c r="R167">
        <v>0.41021000000000002</v>
      </c>
      <c r="T167" t="s">
        <v>229</v>
      </c>
      <c r="U167">
        <v>0.35437999999999997</v>
      </c>
      <c r="Y167" s="15" t="s">
        <v>447</v>
      </c>
      <c r="Z167" s="17" t="str">
        <f t="shared" si="3"/>
        <v>A</v>
      </c>
      <c r="AA167" s="17" t="str">
        <f t="shared" si="3"/>
        <v>D</v>
      </c>
      <c r="AC167" t="e" cm="1">
        <f t="array" ref="AC167">INDEX(AA167:AA364,MATCH(AB167,Y167:Y364),0)</f>
        <v>#N/A</v>
      </c>
    </row>
    <row r="168" spans="1:29">
      <c r="A168" t="s">
        <v>251</v>
      </c>
      <c r="G168" s="8">
        <v>167</v>
      </c>
      <c r="H168" t="s">
        <v>251</v>
      </c>
      <c r="I168">
        <v>0.32351999999999997</v>
      </c>
      <c r="K168" t="s">
        <v>218</v>
      </c>
      <c r="L168">
        <v>0.16439999999999999</v>
      </c>
      <c r="N168" t="s">
        <v>217</v>
      </c>
      <c r="O168">
        <v>0.27866999999999997</v>
      </c>
      <c r="Q168" t="s">
        <v>265</v>
      </c>
      <c r="R168">
        <v>0.39916000000000001</v>
      </c>
      <c r="T168" t="s">
        <v>265</v>
      </c>
      <c r="U168">
        <v>0.35367999999999999</v>
      </c>
      <c r="Y168" s="15" t="s">
        <v>448</v>
      </c>
      <c r="Z168" s="17" t="str">
        <f t="shared" si="3"/>
        <v>A</v>
      </c>
      <c r="AA168" s="17" t="str">
        <f t="shared" si="3"/>
        <v>D</v>
      </c>
      <c r="AC168" t="e" cm="1">
        <f t="array" ref="AC168">INDEX(AA168:AA365,MATCH(AB168,Y168:Y365),0)</f>
        <v>#N/A</v>
      </c>
    </row>
    <row r="169" spans="1:29">
      <c r="A169" t="s">
        <v>252</v>
      </c>
      <c r="G169" s="8">
        <v>168</v>
      </c>
      <c r="H169" t="s">
        <v>252</v>
      </c>
      <c r="I169">
        <v>0.32346000000000003</v>
      </c>
      <c r="K169" t="s">
        <v>253</v>
      </c>
      <c r="L169">
        <v>0.16439999999999999</v>
      </c>
      <c r="N169" t="s">
        <v>250</v>
      </c>
      <c r="O169">
        <v>0.27604000000000001</v>
      </c>
      <c r="Q169" t="s">
        <v>256</v>
      </c>
      <c r="R169">
        <v>0.39838000000000001</v>
      </c>
      <c r="T169" t="s">
        <v>225</v>
      </c>
      <c r="U169">
        <v>0.30473</v>
      </c>
      <c r="Y169" s="13" t="s">
        <v>449</v>
      </c>
      <c r="Z169" s="17" t="str">
        <f t="shared" si="3"/>
        <v>A</v>
      </c>
      <c r="AA169" s="17" t="str">
        <f t="shared" si="3"/>
        <v>D</v>
      </c>
      <c r="AC169" t="e" cm="1">
        <f t="array" ref="AC169">INDEX(AA169:AA366,MATCH(AB169,Y169:Y366),0)</f>
        <v>#N/A</v>
      </c>
    </row>
    <row r="170" spans="1:29">
      <c r="A170" t="s">
        <v>253</v>
      </c>
      <c r="G170" s="8">
        <v>169</v>
      </c>
      <c r="H170" t="s">
        <v>253</v>
      </c>
      <c r="I170">
        <v>0.31108999999999998</v>
      </c>
      <c r="K170" t="s">
        <v>237</v>
      </c>
      <c r="L170">
        <v>0.16439999999999999</v>
      </c>
      <c r="N170" t="s">
        <v>277</v>
      </c>
      <c r="O170">
        <v>0.26738000000000001</v>
      </c>
      <c r="Q170" t="s">
        <v>269</v>
      </c>
      <c r="R170">
        <v>0.39655000000000001</v>
      </c>
      <c r="T170" t="s">
        <v>273</v>
      </c>
      <c r="U170">
        <v>0.29044999999999999</v>
      </c>
      <c r="Y170" s="18" t="s">
        <v>450</v>
      </c>
      <c r="Z170" s="17" t="str">
        <f t="shared" si="3"/>
        <v>A</v>
      </c>
      <c r="AA170" s="17" t="str">
        <f t="shared" si="3"/>
        <v>D</v>
      </c>
      <c r="AC170" t="e" cm="1">
        <f t="array" ref="AC170">INDEX(AA170:AA367,MATCH(AB170,Y170:Y367),0)</f>
        <v>#N/A</v>
      </c>
    </row>
    <row r="171" spans="1:29">
      <c r="A171" t="s">
        <v>255</v>
      </c>
      <c r="G171" s="8">
        <v>170</v>
      </c>
      <c r="H171" t="s">
        <v>255</v>
      </c>
      <c r="I171">
        <v>0.30830999999999997</v>
      </c>
      <c r="K171" t="s">
        <v>159</v>
      </c>
      <c r="L171">
        <v>0.1507</v>
      </c>
      <c r="N171" t="s">
        <v>268</v>
      </c>
      <c r="O171">
        <v>0.26334999999999997</v>
      </c>
      <c r="Q171" t="s">
        <v>262</v>
      </c>
      <c r="R171">
        <v>0.39518999999999999</v>
      </c>
      <c r="T171" t="s">
        <v>250</v>
      </c>
      <c r="U171">
        <v>0.27757999999999999</v>
      </c>
      <c r="Y171" s="15" t="s">
        <v>451</v>
      </c>
      <c r="Z171" s="17" t="str">
        <f t="shared" si="3"/>
        <v>A</v>
      </c>
      <c r="AA171" s="17" t="str">
        <f t="shared" si="3"/>
        <v>D</v>
      </c>
      <c r="AC171" t="e" cm="1">
        <f t="array" ref="AC171">INDEX(AA171:AA368,MATCH(AB171,Y171:Y368),0)</f>
        <v>#N/A</v>
      </c>
    </row>
    <row r="172" spans="1:29">
      <c r="A172" t="s">
        <v>256</v>
      </c>
      <c r="G172" s="8">
        <v>171</v>
      </c>
      <c r="H172" t="s">
        <v>256</v>
      </c>
      <c r="I172">
        <v>0.30756</v>
      </c>
      <c r="K172" t="s">
        <v>273</v>
      </c>
      <c r="L172">
        <v>0.1507</v>
      </c>
      <c r="N172" t="s">
        <v>251</v>
      </c>
      <c r="O172">
        <v>0.26211000000000001</v>
      </c>
      <c r="Q172" t="s">
        <v>228</v>
      </c>
      <c r="R172">
        <v>0.37146000000000001</v>
      </c>
      <c r="T172" t="s">
        <v>253</v>
      </c>
      <c r="U172">
        <v>0.26591999999999999</v>
      </c>
      <c r="Y172" s="18" t="s">
        <v>452</v>
      </c>
      <c r="Z172" s="17" t="str">
        <f t="shared" si="3"/>
        <v>A</v>
      </c>
      <c r="AA172" s="17" t="str">
        <f t="shared" si="3"/>
        <v>D</v>
      </c>
      <c r="AC172" t="e" cm="1">
        <f t="array" ref="AC172">INDEX(AA172:AA369,MATCH(AB172,Y172:Y369),0)</f>
        <v>#N/A</v>
      </c>
    </row>
    <row r="173" spans="1:29">
      <c r="A173" t="s">
        <v>257</v>
      </c>
      <c r="G173" s="8">
        <v>172</v>
      </c>
      <c r="H173" t="s">
        <v>257</v>
      </c>
      <c r="I173">
        <v>0.30421999999999999</v>
      </c>
      <c r="K173" t="s">
        <v>251</v>
      </c>
      <c r="L173">
        <v>0.13700000000000001</v>
      </c>
      <c r="N173" t="s">
        <v>227</v>
      </c>
      <c r="O173">
        <v>0.25063999999999997</v>
      </c>
      <c r="Q173" t="s">
        <v>268</v>
      </c>
      <c r="R173">
        <v>0.3669</v>
      </c>
      <c r="T173" t="s">
        <v>257</v>
      </c>
      <c r="U173">
        <v>0.25851000000000002</v>
      </c>
      <c r="Y173" s="13" t="s">
        <v>453</v>
      </c>
      <c r="Z173" s="17" t="str">
        <f t="shared" si="3"/>
        <v>A</v>
      </c>
      <c r="AA173" s="17" t="str">
        <f t="shared" si="3"/>
        <v>D</v>
      </c>
      <c r="AC173" t="e" cm="1">
        <f t="array" ref="AC173">INDEX(AA173:AA370,MATCH(AB173,Y173:Y370),0)</f>
        <v>#N/A</v>
      </c>
    </row>
    <row r="174" spans="1:29">
      <c r="A174" t="s">
        <v>258</v>
      </c>
      <c r="G174" s="8">
        <v>173</v>
      </c>
      <c r="H174" t="s">
        <v>258</v>
      </c>
      <c r="I174">
        <v>0.30053000000000002</v>
      </c>
      <c r="K174" t="s">
        <v>213</v>
      </c>
      <c r="L174">
        <v>0.13700000000000001</v>
      </c>
      <c r="N174" t="s">
        <v>233</v>
      </c>
      <c r="O174">
        <v>0.24387</v>
      </c>
      <c r="Q174" t="s">
        <v>216</v>
      </c>
      <c r="R174">
        <v>0.34995999999999999</v>
      </c>
      <c r="T174" t="s">
        <v>261</v>
      </c>
      <c r="U174">
        <v>0.25319999999999998</v>
      </c>
      <c r="Y174" s="13" t="s">
        <v>454</v>
      </c>
      <c r="Z174" s="17" t="str">
        <f t="shared" si="3"/>
        <v>A</v>
      </c>
      <c r="AA174" s="17" t="str">
        <f t="shared" si="3"/>
        <v>D</v>
      </c>
      <c r="AC174" t="e" cm="1">
        <f t="array" ref="AC174">INDEX(AA174:AA371,MATCH(AB174,Y174:Y371),0)</f>
        <v>#N/A</v>
      </c>
    </row>
    <row r="175" spans="1:29">
      <c r="A175" t="s">
        <v>259</v>
      </c>
      <c r="G175" s="8">
        <v>174</v>
      </c>
      <c r="H175" t="s">
        <v>259</v>
      </c>
      <c r="I175">
        <v>0.29104999999999998</v>
      </c>
      <c r="K175" t="s">
        <v>249</v>
      </c>
      <c r="L175">
        <v>0.12330000000000001</v>
      </c>
      <c r="N175" t="s">
        <v>220</v>
      </c>
      <c r="O175">
        <v>0.22982</v>
      </c>
      <c r="Q175" t="s">
        <v>215</v>
      </c>
      <c r="R175">
        <v>0.33804000000000001</v>
      </c>
      <c r="T175" t="s">
        <v>244</v>
      </c>
      <c r="U175">
        <v>0.24736</v>
      </c>
      <c r="Y175" s="18" t="s">
        <v>455</v>
      </c>
      <c r="Z175" s="17" t="str">
        <f t="shared" si="3"/>
        <v>A</v>
      </c>
      <c r="AA175" s="17" t="str">
        <f t="shared" si="3"/>
        <v>D</v>
      </c>
      <c r="AC175" t="e" cm="1">
        <f t="array" ref="AC175">INDEX(AA175:AA372,MATCH(AB175,Y175:Y372),0)</f>
        <v>#N/A</v>
      </c>
    </row>
    <row r="176" spans="1:29">
      <c r="A176" t="s">
        <v>260</v>
      </c>
      <c r="G176" s="8">
        <v>175</v>
      </c>
      <c r="H176" t="s">
        <v>260</v>
      </c>
      <c r="I176">
        <v>0.28946</v>
      </c>
      <c r="K176" t="s">
        <v>200</v>
      </c>
      <c r="L176">
        <v>0.12330000000000001</v>
      </c>
      <c r="N176" t="s">
        <v>237</v>
      </c>
      <c r="O176">
        <v>0.21557000000000001</v>
      </c>
      <c r="Q176" t="s">
        <v>278</v>
      </c>
      <c r="R176">
        <v>0.33237</v>
      </c>
      <c r="T176" t="s">
        <v>232</v>
      </c>
      <c r="U176">
        <v>0.22989999999999999</v>
      </c>
      <c r="Y176" s="18" t="s">
        <v>456</v>
      </c>
      <c r="Z176" s="17" t="str">
        <f t="shared" si="3"/>
        <v>A</v>
      </c>
      <c r="AA176" s="17" t="str">
        <f t="shared" si="3"/>
        <v>D</v>
      </c>
      <c r="AC176" t="e" cm="1">
        <f t="array" ref="AC176">INDEX(AA176:AA373,MATCH(AB176,Y176:Y373),0)</f>
        <v>#N/A</v>
      </c>
    </row>
    <row r="177" spans="1:29">
      <c r="A177" t="s">
        <v>261</v>
      </c>
      <c r="G177" s="8">
        <v>176</v>
      </c>
      <c r="H177" t="s">
        <v>261</v>
      </c>
      <c r="I177">
        <v>0.28554000000000002</v>
      </c>
      <c r="K177" t="s">
        <v>180</v>
      </c>
      <c r="L177">
        <v>0.12330000000000001</v>
      </c>
      <c r="N177" t="s">
        <v>259</v>
      </c>
      <c r="O177">
        <v>0.20915</v>
      </c>
      <c r="Q177" t="s">
        <v>253</v>
      </c>
      <c r="R177">
        <v>0.32536999999999999</v>
      </c>
      <c r="T177" t="s">
        <v>276</v>
      </c>
      <c r="U177">
        <v>0.21672</v>
      </c>
      <c r="Y177" s="15" t="s">
        <v>457</v>
      </c>
      <c r="Z177" s="17" t="str">
        <f t="shared" si="3"/>
        <v>A</v>
      </c>
      <c r="AA177" s="17" t="str">
        <f t="shared" si="3"/>
        <v>D</v>
      </c>
      <c r="AC177" t="e" cm="1">
        <f t="array" ref="AC177">INDEX(AA177:AA374,MATCH(AB177,Y177:Y374),0)</f>
        <v>#N/A</v>
      </c>
    </row>
    <row r="178" spans="1:29">
      <c r="A178" t="s">
        <v>262</v>
      </c>
      <c r="G178" s="8">
        <v>177</v>
      </c>
      <c r="H178" t="s">
        <v>262</v>
      </c>
      <c r="I178">
        <v>0.28476000000000001</v>
      </c>
      <c r="K178" t="s">
        <v>276</v>
      </c>
      <c r="L178">
        <v>0.1096</v>
      </c>
      <c r="N178" t="s">
        <v>264</v>
      </c>
      <c r="O178">
        <v>0.20671</v>
      </c>
      <c r="Q178" t="s">
        <v>255</v>
      </c>
      <c r="R178">
        <v>0.30774000000000001</v>
      </c>
      <c r="T178" t="s">
        <v>274</v>
      </c>
      <c r="U178">
        <v>0.20874000000000001</v>
      </c>
      <c r="Y178" s="15" t="s">
        <v>242</v>
      </c>
      <c r="Z178" s="17" t="str">
        <f t="shared" si="3"/>
        <v>A</v>
      </c>
      <c r="AA178" s="17" t="str">
        <f t="shared" si="3"/>
        <v>D</v>
      </c>
      <c r="AC178" t="e" cm="1">
        <f t="array" ref="AC178">INDEX(AA178:AA375,MATCH(AB178,Y178:Y375),0)</f>
        <v>#N/A</v>
      </c>
    </row>
    <row r="179" spans="1:29">
      <c r="A179" t="s">
        <v>263</v>
      </c>
      <c r="G179" s="8">
        <v>178</v>
      </c>
      <c r="H179" t="s">
        <v>263</v>
      </c>
      <c r="I179">
        <v>0.27594000000000002</v>
      </c>
      <c r="K179" t="s">
        <v>281</v>
      </c>
      <c r="L179">
        <v>0.1096</v>
      </c>
      <c r="N179" t="s">
        <v>241</v>
      </c>
      <c r="O179">
        <v>0.19438</v>
      </c>
      <c r="Q179" t="s">
        <v>249</v>
      </c>
      <c r="R179">
        <v>0.29615000000000002</v>
      </c>
      <c r="T179" t="s">
        <v>246</v>
      </c>
      <c r="U179">
        <v>0.18862000000000001</v>
      </c>
      <c r="Y179" s="15" t="s">
        <v>458</v>
      </c>
      <c r="Z179" s="17" t="str">
        <f t="shared" si="3"/>
        <v>A</v>
      </c>
      <c r="AA179" s="17" t="str">
        <f t="shared" si="3"/>
        <v>D</v>
      </c>
      <c r="AC179" t="e" cm="1">
        <f t="array" ref="AC179">INDEX(AA179:AA376,MATCH(AB179,Y179:Y376),0)</f>
        <v>#N/A</v>
      </c>
    </row>
    <row r="180" spans="1:29">
      <c r="A180" t="s">
        <v>264</v>
      </c>
      <c r="G180" s="8">
        <v>179</v>
      </c>
      <c r="H180" t="s">
        <v>264</v>
      </c>
      <c r="I180">
        <v>0.27149000000000001</v>
      </c>
      <c r="K180" t="s">
        <v>230</v>
      </c>
      <c r="L180">
        <v>9.5899999999999999E-2</v>
      </c>
      <c r="N180" t="s">
        <v>261</v>
      </c>
      <c r="O180">
        <v>0.19319</v>
      </c>
      <c r="Q180" t="s">
        <v>243</v>
      </c>
      <c r="R180">
        <v>0.28867999999999999</v>
      </c>
      <c r="T180" t="s">
        <v>256</v>
      </c>
      <c r="U180">
        <v>0.18512999999999999</v>
      </c>
      <c r="Y180" s="18" t="s">
        <v>459</v>
      </c>
      <c r="Z180" s="17" t="str">
        <f t="shared" si="3"/>
        <v>A</v>
      </c>
      <c r="AA180" s="17" t="str">
        <f t="shared" si="3"/>
        <v>D</v>
      </c>
      <c r="AC180" t="e" cm="1">
        <f t="array" ref="AC180">INDEX(AA180:AA377,MATCH(AB180,Y180:Y377),0)</f>
        <v>#N/A</v>
      </c>
    </row>
    <row r="181" spans="1:29">
      <c r="A181" t="s">
        <v>265</v>
      </c>
      <c r="G181" s="8">
        <v>180</v>
      </c>
      <c r="H181" t="s">
        <v>265</v>
      </c>
      <c r="I181">
        <v>0.25862000000000002</v>
      </c>
      <c r="K181" t="s">
        <v>259</v>
      </c>
      <c r="L181">
        <v>9.5899999999999999E-2</v>
      </c>
      <c r="N181" t="s">
        <v>230</v>
      </c>
      <c r="O181">
        <v>0.18754999999999999</v>
      </c>
      <c r="Q181" t="s">
        <v>274</v>
      </c>
      <c r="R181">
        <v>0.28833999999999999</v>
      </c>
      <c r="T181" t="s">
        <v>247</v>
      </c>
      <c r="U181">
        <v>0.18109</v>
      </c>
      <c r="Y181" s="15" t="s">
        <v>460</v>
      </c>
      <c r="Z181" s="17" t="str">
        <f t="shared" si="3"/>
        <v>A</v>
      </c>
      <c r="AA181" s="17" t="str">
        <f t="shared" si="3"/>
        <v>D</v>
      </c>
      <c r="AC181" t="e" cm="1">
        <f t="array" ref="AC181">INDEX(AA181:AA378,MATCH(AB181,Y181:Y378),0)</f>
        <v>#N/A</v>
      </c>
    </row>
    <row r="182" spans="1:29">
      <c r="A182" t="s">
        <v>266</v>
      </c>
      <c r="G182" s="8">
        <v>181</v>
      </c>
      <c r="H182" t="s">
        <v>266</v>
      </c>
      <c r="I182">
        <v>0.25517000000000001</v>
      </c>
      <c r="K182" t="s">
        <v>274</v>
      </c>
      <c r="L182">
        <v>9.5899999999999999E-2</v>
      </c>
      <c r="N182" t="s">
        <v>249</v>
      </c>
      <c r="O182">
        <v>0.16879</v>
      </c>
      <c r="Q182" t="s">
        <v>266</v>
      </c>
      <c r="R182">
        <v>0.28231000000000001</v>
      </c>
      <c r="T182" t="s">
        <v>271</v>
      </c>
      <c r="U182">
        <v>0.17452000000000001</v>
      </c>
      <c r="Y182" s="15" t="s">
        <v>461</v>
      </c>
      <c r="Z182" s="17" t="str">
        <f t="shared" si="3"/>
        <v>A</v>
      </c>
      <c r="AA182" s="17" t="str">
        <f t="shared" si="3"/>
        <v>D</v>
      </c>
      <c r="AC182" t="e" cm="1">
        <f t="array" ref="AC182">INDEX(AA182:AA379,MATCH(AB182,Y182:Y379),0)</f>
        <v>#N/A</v>
      </c>
    </row>
    <row r="183" spans="1:29">
      <c r="A183" t="s">
        <v>268</v>
      </c>
      <c r="G183" s="8">
        <v>182</v>
      </c>
      <c r="H183" t="s">
        <v>268</v>
      </c>
      <c r="I183">
        <v>0.25133</v>
      </c>
      <c r="K183" t="s">
        <v>283</v>
      </c>
      <c r="L183">
        <v>8.2199999999999995E-2</v>
      </c>
      <c r="N183" t="s">
        <v>281</v>
      </c>
      <c r="O183">
        <v>0.15040999999999999</v>
      </c>
      <c r="Q183" t="s">
        <v>259</v>
      </c>
      <c r="R183">
        <v>0.27995999999999999</v>
      </c>
      <c r="T183" t="s">
        <v>264</v>
      </c>
      <c r="U183">
        <v>0.15906000000000001</v>
      </c>
      <c r="Y183" s="15" t="s">
        <v>99</v>
      </c>
      <c r="Z183" s="17" t="str">
        <f t="shared" si="3"/>
        <v>A</v>
      </c>
      <c r="AA183" s="17" t="str">
        <f t="shared" si="3"/>
        <v>D</v>
      </c>
      <c r="AC183" t="e" cm="1">
        <f t="array" ref="AC183">INDEX(AA183:AA380,MATCH(AB183,Y183:Y380),0)</f>
        <v>#N/A</v>
      </c>
    </row>
    <row r="184" spans="1:29">
      <c r="A184" t="s">
        <v>269</v>
      </c>
      <c r="G184" s="8">
        <v>183</v>
      </c>
      <c r="H184" t="s">
        <v>269</v>
      </c>
      <c r="I184">
        <v>0.24804999999999999</v>
      </c>
      <c r="K184" t="s">
        <v>250</v>
      </c>
      <c r="L184">
        <v>8.2199999999999995E-2</v>
      </c>
      <c r="N184" t="s">
        <v>276</v>
      </c>
      <c r="O184">
        <v>0.14379</v>
      </c>
      <c r="Q184" t="s">
        <v>257</v>
      </c>
      <c r="R184">
        <v>0.27184999999999998</v>
      </c>
      <c r="T184" t="s">
        <v>275</v>
      </c>
      <c r="U184">
        <v>0.15783</v>
      </c>
      <c r="Y184" s="18" t="s">
        <v>462</v>
      </c>
      <c r="Z184" s="17" t="str">
        <f t="shared" si="3"/>
        <v>A</v>
      </c>
      <c r="AA184" s="17" t="str">
        <f t="shared" si="3"/>
        <v>D</v>
      </c>
      <c r="AC184" t="e" cm="1">
        <f t="array" ref="AC184">INDEX(AA184:AA381,MATCH(AB184,Y184:Y381),0)</f>
        <v>#N/A</v>
      </c>
    </row>
    <row r="185" spans="1:29">
      <c r="A185" t="s">
        <v>271</v>
      </c>
      <c r="G185" s="8">
        <v>184</v>
      </c>
      <c r="H185" t="s">
        <v>271</v>
      </c>
      <c r="I185">
        <v>0.23200999999999999</v>
      </c>
      <c r="K185" t="s">
        <v>263</v>
      </c>
      <c r="L185">
        <v>6.8500000000000005E-2</v>
      </c>
      <c r="N185" t="s">
        <v>274</v>
      </c>
      <c r="O185">
        <v>0.13785</v>
      </c>
      <c r="Q185" t="s">
        <v>273</v>
      </c>
      <c r="R185">
        <v>0.26704</v>
      </c>
      <c r="T185" t="s">
        <v>252</v>
      </c>
      <c r="U185">
        <v>0.15178</v>
      </c>
      <c r="Y185" s="18" t="s">
        <v>463</v>
      </c>
      <c r="Z185" s="17" t="str">
        <f t="shared" si="3"/>
        <v>A</v>
      </c>
      <c r="AA185" s="17" t="str">
        <f t="shared" si="3"/>
        <v>D</v>
      </c>
      <c r="AC185" t="e" cm="1">
        <f t="array" ref="AC185">INDEX(AA185:AA382,MATCH(AB185,Y185:Y382),0)</f>
        <v>#N/A</v>
      </c>
    </row>
    <row r="186" spans="1:29">
      <c r="A186" t="s">
        <v>273</v>
      </c>
      <c r="G186" s="8">
        <v>185</v>
      </c>
      <c r="H186" t="s">
        <v>273</v>
      </c>
      <c r="I186">
        <v>0.23175000000000001</v>
      </c>
      <c r="K186" t="s">
        <v>245</v>
      </c>
      <c r="L186">
        <v>6.8500000000000005E-2</v>
      </c>
      <c r="N186" t="s">
        <v>273</v>
      </c>
      <c r="O186">
        <v>0.13774</v>
      </c>
      <c r="Q186" t="s">
        <v>276</v>
      </c>
      <c r="R186">
        <v>0.26429999999999998</v>
      </c>
      <c r="T186" t="s">
        <v>280</v>
      </c>
      <c r="U186">
        <v>0.14324000000000001</v>
      </c>
      <c r="Y186" s="15" t="s">
        <v>464</v>
      </c>
      <c r="Z186" s="17" t="str">
        <f t="shared" si="3"/>
        <v>A</v>
      </c>
      <c r="AA186" s="17" t="str">
        <f t="shared" si="3"/>
        <v>D</v>
      </c>
      <c r="AC186" t="e" cm="1">
        <f t="array" ref="AC186">INDEX(AA186:AA383,MATCH(AB186,Y186:Y383),0)</f>
        <v>#N/A</v>
      </c>
    </row>
    <row r="187" spans="1:29">
      <c r="A187" t="s">
        <v>274</v>
      </c>
      <c r="G187" s="8">
        <v>186</v>
      </c>
      <c r="H187" t="s">
        <v>274</v>
      </c>
      <c r="I187">
        <v>0.21165</v>
      </c>
      <c r="K187" t="s">
        <v>241</v>
      </c>
      <c r="L187">
        <v>6.8500000000000005E-2</v>
      </c>
      <c r="N187" t="s">
        <v>263</v>
      </c>
      <c r="O187">
        <v>0.1293</v>
      </c>
      <c r="Q187" t="s">
        <v>263</v>
      </c>
      <c r="R187">
        <v>0.25931999999999999</v>
      </c>
      <c r="T187" t="s">
        <v>278</v>
      </c>
      <c r="U187">
        <v>0.14054</v>
      </c>
      <c r="Y187" s="15" t="s">
        <v>103</v>
      </c>
      <c r="Z187" s="17" t="str">
        <f t="shared" si="3"/>
        <v>A</v>
      </c>
      <c r="AA187" s="17" t="str">
        <f t="shared" si="3"/>
        <v>D</v>
      </c>
      <c r="AC187" t="e" cm="1">
        <f t="array" ref="AC187">INDEX(AA187:AA384,MATCH(AB187,Y187:Y384),0)</f>
        <v>#N/A</v>
      </c>
    </row>
    <row r="188" spans="1:29">
      <c r="A188" t="s">
        <v>275</v>
      </c>
      <c r="G188" s="8">
        <v>187</v>
      </c>
      <c r="H188" t="s">
        <v>275</v>
      </c>
      <c r="I188">
        <v>0.21157000000000001</v>
      </c>
      <c r="K188" t="s">
        <v>195</v>
      </c>
      <c r="L188">
        <v>5.4800000000000001E-2</v>
      </c>
      <c r="N188" t="s">
        <v>255</v>
      </c>
      <c r="O188">
        <v>0.12703</v>
      </c>
      <c r="Q188" t="s">
        <v>283</v>
      </c>
      <c r="R188">
        <v>0.17130000000000001</v>
      </c>
      <c r="T188" t="s">
        <v>251</v>
      </c>
      <c r="U188">
        <v>0.13502</v>
      </c>
      <c r="Y188" s="15" t="s">
        <v>465</v>
      </c>
      <c r="Z188" s="17" t="str">
        <f t="shared" si="3"/>
        <v>A</v>
      </c>
      <c r="AA188" s="17" t="str">
        <f t="shared" si="3"/>
        <v>D</v>
      </c>
      <c r="AC188" t="e" cm="1">
        <f t="array" ref="AC188">INDEX(AA188:AA385,MATCH(AB188,Y188:Y385),0)</f>
        <v>#N/A</v>
      </c>
    </row>
    <row r="189" spans="1:29">
      <c r="A189" t="s">
        <v>276</v>
      </c>
      <c r="G189" s="8">
        <v>188</v>
      </c>
      <c r="H189" t="s">
        <v>276</v>
      </c>
      <c r="I189">
        <v>0.20827000000000001</v>
      </c>
      <c r="K189" t="s">
        <v>220</v>
      </c>
      <c r="L189">
        <v>5.4800000000000001E-2</v>
      </c>
      <c r="N189" t="s">
        <v>283</v>
      </c>
      <c r="O189">
        <v>0.1128</v>
      </c>
      <c r="Q189" t="s">
        <v>275</v>
      </c>
      <c r="R189">
        <v>0.16850999999999999</v>
      </c>
      <c r="T189" t="s">
        <v>268</v>
      </c>
      <c r="U189">
        <v>0.12379</v>
      </c>
      <c r="Y189" s="15" t="s">
        <v>466</v>
      </c>
      <c r="Z189" s="17" t="str">
        <f t="shared" si="3"/>
        <v>A</v>
      </c>
      <c r="AA189" s="17" t="str">
        <f t="shared" si="3"/>
        <v>D</v>
      </c>
      <c r="AC189" t="e" cm="1">
        <f t="array" ref="AC189">INDEX(AA189:AA386,MATCH(AB189,Y189:Y386),0)</f>
        <v>#N/A</v>
      </c>
    </row>
    <row r="190" spans="1:29">
      <c r="A190" t="s">
        <v>277</v>
      </c>
      <c r="G190" s="8">
        <v>189</v>
      </c>
      <c r="H190" t="s">
        <v>277</v>
      </c>
      <c r="I190">
        <v>0.17852999999999999</v>
      </c>
      <c r="K190" t="s">
        <v>227</v>
      </c>
      <c r="L190">
        <v>4.1099999999999998E-2</v>
      </c>
      <c r="N190" t="s">
        <v>266</v>
      </c>
      <c r="O190">
        <v>9.5509999999999998E-2</v>
      </c>
      <c r="Q190" t="s">
        <v>260</v>
      </c>
      <c r="R190">
        <v>0.16677</v>
      </c>
      <c r="T190" t="s">
        <v>277</v>
      </c>
      <c r="U190">
        <v>0.11945</v>
      </c>
      <c r="Y190" s="13" t="s">
        <v>467</v>
      </c>
      <c r="Z190" s="17" t="str">
        <f t="shared" si="3"/>
        <v>A</v>
      </c>
      <c r="AA190" s="17" t="str">
        <f t="shared" si="3"/>
        <v>D</v>
      </c>
      <c r="AC190" t="e" cm="1">
        <f t="array" ref="AC190">INDEX(AA190:AA387,MATCH(AB190,Y190:Y387),0)</f>
        <v>#N/A</v>
      </c>
    </row>
    <row r="191" spans="1:29">
      <c r="A191" t="s">
        <v>278</v>
      </c>
      <c r="G191" s="8">
        <v>190</v>
      </c>
      <c r="H191" t="s">
        <v>278</v>
      </c>
      <c r="I191">
        <v>0.15762000000000001</v>
      </c>
      <c r="K191" t="s">
        <v>204</v>
      </c>
      <c r="L191">
        <v>1.37E-2</v>
      </c>
      <c r="N191" t="s">
        <v>204</v>
      </c>
      <c r="O191">
        <v>8.0759999999999998E-2</v>
      </c>
      <c r="Q191" t="s">
        <v>281</v>
      </c>
      <c r="R191">
        <v>0.15212000000000001</v>
      </c>
      <c r="T191" t="s">
        <v>262</v>
      </c>
      <c r="U191">
        <v>6.3210000000000002E-2</v>
      </c>
      <c r="Y191" s="15" t="s">
        <v>468</v>
      </c>
      <c r="Z191" s="17" t="str">
        <f t="shared" si="3"/>
        <v>A</v>
      </c>
      <c r="AA191" s="17" t="str">
        <f t="shared" si="3"/>
        <v>D</v>
      </c>
      <c r="AC191" t="e" cm="1">
        <f t="array" ref="AC191">INDEX(AA191:AA388,MATCH(AB191,Y191:Y388),0)</f>
        <v>#N/A</v>
      </c>
    </row>
    <row r="192" spans="1:29">
      <c r="A192" t="s">
        <v>280</v>
      </c>
      <c r="G192" s="8">
        <v>191</v>
      </c>
      <c r="H192" t="s">
        <v>280</v>
      </c>
      <c r="I192">
        <v>0.14677000000000001</v>
      </c>
      <c r="K192" t="s">
        <v>278</v>
      </c>
      <c r="L192">
        <v>1.37E-2</v>
      </c>
      <c r="N192" t="s">
        <v>271</v>
      </c>
      <c r="O192">
        <v>2.9080000000000002E-2</v>
      </c>
      <c r="Q192" t="s">
        <v>277</v>
      </c>
      <c r="R192">
        <v>0.14879000000000001</v>
      </c>
      <c r="T192" t="s">
        <v>281</v>
      </c>
      <c r="U192">
        <v>5.4730000000000001E-2</v>
      </c>
      <c r="Y192" s="15" t="s">
        <v>469</v>
      </c>
      <c r="Z192" s="17" t="str">
        <f t="shared" si="3"/>
        <v>A</v>
      </c>
      <c r="AA192" s="17" t="str">
        <f t="shared" si="3"/>
        <v>D</v>
      </c>
      <c r="AC192" t="e" cm="1">
        <f t="array" ref="AC192">INDEX(AA192:AA389,MATCH(AB192,Y192:Y389),0)</f>
        <v>#N/A</v>
      </c>
    </row>
    <row r="193" spans="1:29">
      <c r="A193" t="s">
        <v>281</v>
      </c>
      <c r="G193" s="8">
        <v>192</v>
      </c>
      <c r="H193" t="s">
        <v>281</v>
      </c>
      <c r="I193">
        <v>0.11907</v>
      </c>
      <c r="K193" t="s">
        <v>265</v>
      </c>
      <c r="L193">
        <v>0</v>
      </c>
      <c r="N193" t="s">
        <v>265</v>
      </c>
      <c r="O193">
        <v>2.299E-2</v>
      </c>
      <c r="Q193" t="s">
        <v>258</v>
      </c>
      <c r="R193">
        <v>0.12497999999999999</v>
      </c>
      <c r="T193" t="s">
        <v>269</v>
      </c>
      <c r="U193">
        <v>3.3050000000000003E-2</v>
      </c>
      <c r="Y193" s="15" t="s">
        <v>470</v>
      </c>
      <c r="Z193" s="17" t="str">
        <f t="shared" si="3"/>
        <v>A</v>
      </c>
      <c r="AA193" s="17" t="str">
        <f t="shared" si="3"/>
        <v>D</v>
      </c>
      <c r="AC193" t="e" cm="1">
        <f t="array" ref="AC193">INDEX(AA193:AA390,MATCH(AB193,Y193:Y390),0)</f>
        <v>#N/A</v>
      </c>
    </row>
    <row r="194" spans="1:29">
      <c r="A194" t="s">
        <v>283</v>
      </c>
      <c r="G194" s="8">
        <v>193</v>
      </c>
      <c r="H194" t="s">
        <v>283</v>
      </c>
      <c r="I194">
        <v>9.4700000000000006E-2</v>
      </c>
      <c r="K194" t="s">
        <v>271</v>
      </c>
      <c r="L194">
        <v>0</v>
      </c>
      <c r="N194" t="s">
        <v>278</v>
      </c>
      <c r="O194">
        <v>0</v>
      </c>
      <c r="Q194" t="s">
        <v>280</v>
      </c>
      <c r="R194">
        <v>0</v>
      </c>
      <c r="T194" t="s">
        <v>283</v>
      </c>
      <c r="U194">
        <v>0</v>
      </c>
      <c r="Y194" s="18" t="s">
        <v>471</v>
      </c>
      <c r="Z194" s="17" t="str">
        <f t="shared" ref="Z194:AA199" si="4">IF(AA194&gt;=0.75,"A",IF(AA194&gt;=0.5,"B",IF(AA194&gt;=0.25,"C","D")))</f>
        <v>A</v>
      </c>
      <c r="AA194" s="17" t="str">
        <f t="shared" si="4"/>
        <v>D</v>
      </c>
      <c r="AC194" t="e" cm="1">
        <f t="array" ref="AC194">INDEX(AA194:AA391,MATCH(AB194,Y194:Y391),0)</f>
        <v>#N/A</v>
      </c>
    </row>
    <row r="195" spans="1:29">
      <c r="Y195" s="18" t="s">
        <v>472</v>
      </c>
      <c r="Z195" s="17" t="str">
        <f t="shared" si="4"/>
        <v>A</v>
      </c>
      <c r="AA195" s="17" t="str">
        <f t="shared" si="4"/>
        <v>D</v>
      </c>
      <c r="AC195" t="e" cm="1">
        <f t="array" ref="AC195">INDEX(AA195:AA392,MATCH(AB195,Y195:Y392),0)</f>
        <v>#N/A</v>
      </c>
    </row>
    <row r="196" spans="1:29">
      <c r="Y196" s="15" t="s">
        <v>473</v>
      </c>
      <c r="Z196" s="17" t="str">
        <f t="shared" si="4"/>
        <v>A</v>
      </c>
      <c r="AA196" s="17" t="str">
        <f t="shared" si="4"/>
        <v>D</v>
      </c>
      <c r="AC196" t="e" cm="1">
        <f t="array" ref="AC196">INDEX(AA196:AA393,MATCH(AB196,Y196:Y393),0)</f>
        <v>#N/A</v>
      </c>
    </row>
    <row r="197" spans="1:29">
      <c r="Y197" s="13" t="s">
        <v>474</v>
      </c>
      <c r="Z197" s="17" t="str">
        <f t="shared" si="4"/>
        <v>A</v>
      </c>
      <c r="AA197" s="17" t="str">
        <f t="shared" si="4"/>
        <v>D</v>
      </c>
      <c r="AC197" t="e" cm="1">
        <f t="array" ref="AC197">INDEX(AA197:AA394,MATCH(AB197,Y197:Y394),0)</f>
        <v>#N/A</v>
      </c>
    </row>
    <row r="198" spans="1:29">
      <c r="Y198" s="19" t="s">
        <v>475</v>
      </c>
      <c r="Z198" s="17" t="str">
        <f t="shared" si="4"/>
        <v>A</v>
      </c>
      <c r="AA198" s="17" t="str">
        <f t="shared" si="4"/>
        <v>D</v>
      </c>
      <c r="AC198" t="e" cm="1">
        <f t="array" ref="AC198">INDEX(AA198:AA395,MATCH(AB198,Y198:Y395),0)</f>
        <v>#N/A</v>
      </c>
    </row>
    <row r="199" spans="1:29" ht="17" thickBot="1">
      <c r="Y199" s="20" t="s">
        <v>476</v>
      </c>
      <c r="Z199" s="21" t="str">
        <f t="shared" si="4"/>
        <v>A</v>
      </c>
      <c r="AA199" s="21" t="str">
        <f t="shared" si="4"/>
        <v>D</v>
      </c>
      <c r="AC199" t="e" cm="1">
        <f t="array" ref="AC199">INDEX(AA199:AA396,MATCH(AB199,Y199:Y396),0)</f>
        <v>#N/A</v>
      </c>
    </row>
    <row r="200" spans="1:29">
      <c r="Y200" s="22"/>
    </row>
    <row r="201" spans="1:29">
      <c r="Y201" s="22"/>
      <c r="Z201" s="23" t="s">
        <v>477</v>
      </c>
      <c r="AA201" s="23" t="s">
        <v>477</v>
      </c>
    </row>
    <row r="202" spans="1:29">
      <c r="Y202" s="24" t="e">
        <f>Z202/$D$206</f>
        <v>#DIV/0!</v>
      </c>
      <c r="Z202" s="25">
        <f>COUNTIFS(Z$2:Z$199,"A",$A$2:$A$199,2022)</f>
        <v>0</v>
      </c>
      <c r="AA202" s="25">
        <f>COUNTIFS(AA$2:AA$199,"A",$A$2:$A$199,2022)</f>
        <v>0</v>
      </c>
    </row>
    <row r="203" spans="1:29">
      <c r="Y203" s="24" t="e">
        <f>Z203/$D$206</f>
        <v>#DIV/0!</v>
      </c>
      <c r="Z203" s="26">
        <f>COUNTIFS(Z$2:Z$199,"B",$A$2:$A$199,2022)</f>
        <v>0</v>
      </c>
      <c r="AA203" s="26">
        <f>COUNTIFS(AA$2:AA$199,"B",$A$2:$A$199,2022)</f>
        <v>0</v>
      </c>
    </row>
    <row r="204" spans="1:29">
      <c r="Y204" s="24" t="e">
        <f>Z204/$D$206</f>
        <v>#DIV/0!</v>
      </c>
      <c r="Z204" s="26">
        <f>COUNTIFS(Z$2:Z$199,"C",$A$2:$A$199,2022)</f>
        <v>0</v>
      </c>
      <c r="AA204" s="26">
        <f>COUNTIFS(AA$2:AA$199,"C",$A$2:$A$199,2022)</f>
        <v>0</v>
      </c>
    </row>
    <row r="205" spans="1:29">
      <c r="Y205" s="24" t="e">
        <f>Z205/$D$206</f>
        <v>#DIV/0!</v>
      </c>
      <c r="Z205" s="27">
        <f>COUNTIFS(Z$2:Z$199,"D",$A$2:$A$199,2022)</f>
        <v>0</v>
      </c>
      <c r="AA205" s="27">
        <f>COUNTIFS(AA$2:AA$199,"D",$A$2:$A$199,2022)</f>
        <v>0</v>
      </c>
    </row>
    <row r="206" spans="1:29">
      <c r="Y206" s="22"/>
      <c r="Z206" s="28">
        <f>SUM(Z202:Z205)</f>
        <v>0</v>
      </c>
      <c r="AA206" s="28">
        <f>SUM(AA202:AA205)</f>
        <v>0</v>
      </c>
    </row>
    <row r="207" spans="1:29">
      <c r="Y207" s="22"/>
    </row>
    <row r="208" spans="1:29">
      <c r="Y208" s="22"/>
    </row>
    <row r="209" spans="25:27">
      <c r="Y209" s="22"/>
      <c r="Z209" s="23"/>
      <c r="AA209" s="23"/>
    </row>
    <row r="210" spans="25:27">
      <c r="Y210" s="29"/>
    </row>
    <row r="211" spans="25:27">
      <c r="Y211" s="29"/>
      <c r="Z211" s="28" t="s">
        <v>478</v>
      </c>
      <c r="AA211" s="28" t="s">
        <v>478</v>
      </c>
    </row>
    <row r="212" spans="25:27">
      <c r="Z212" s="31">
        <f>AA212*AB212</f>
        <v>0</v>
      </c>
      <c r="AA212" s="31">
        <f>AB212*AC212</f>
        <v>0</v>
      </c>
    </row>
    <row r="213" spans="25:27">
      <c r="Z213" s="31">
        <f t="shared" ref="Z213:AA218" si="5">AA213*AB213</f>
        <v>0</v>
      </c>
      <c r="AA213" s="31">
        <f t="shared" si="5"/>
        <v>0</v>
      </c>
    </row>
    <row r="214" spans="25:27">
      <c r="Z214" s="31">
        <f t="shared" si="5"/>
        <v>0</v>
      </c>
      <c r="AA214" s="31">
        <f t="shared" si="5"/>
        <v>0</v>
      </c>
    </row>
    <row r="215" spans="25:27">
      <c r="Z215" s="31">
        <f t="shared" si="5"/>
        <v>0</v>
      </c>
      <c r="AA215" s="31">
        <f t="shared" si="5"/>
        <v>0</v>
      </c>
    </row>
    <row r="216" spans="25:27">
      <c r="Z216" s="31">
        <f t="shared" si="5"/>
        <v>0</v>
      </c>
      <c r="AA216" s="31">
        <f t="shared" si="5"/>
        <v>0</v>
      </c>
    </row>
    <row r="217" spans="25:27">
      <c r="Z217" s="31">
        <f t="shared" si="5"/>
        <v>0</v>
      </c>
      <c r="AA217" s="31">
        <f t="shared" si="5"/>
        <v>0</v>
      </c>
    </row>
    <row r="218" spans="25:27">
      <c r="Z218" s="31">
        <f t="shared" si="5"/>
        <v>0</v>
      </c>
      <c r="AA218" s="31">
        <f t="shared" si="5"/>
        <v>0</v>
      </c>
    </row>
    <row r="220" spans="25:27">
      <c r="Z220" t="s">
        <v>479</v>
      </c>
      <c r="AA220" t="s">
        <v>479</v>
      </c>
    </row>
    <row r="221" spans="25:27">
      <c r="Z221" t="s">
        <v>480</v>
      </c>
      <c r="AA221" t="s">
        <v>480</v>
      </c>
    </row>
    <row r="228" spans="25:27">
      <c r="Y228" s="24" t="e">
        <f>Z228/$D$232</f>
        <v>#DIV/0!</v>
      </c>
      <c r="Z228" s="32">
        <v>43</v>
      </c>
      <c r="AA228" s="32">
        <v>43</v>
      </c>
    </row>
    <row r="229" spans="25:27">
      <c r="Y229" s="24" t="e">
        <f>Z229/$D$232</f>
        <v>#DIV/0!</v>
      </c>
      <c r="Z229" s="33">
        <v>59</v>
      </c>
      <c r="AA229" s="33">
        <v>59</v>
      </c>
    </row>
    <row r="230" spans="25:27">
      <c r="Y230" s="24" t="e">
        <f>Z230/$D$232</f>
        <v>#DIV/0!</v>
      </c>
      <c r="Z230" s="33">
        <v>63</v>
      </c>
      <c r="AA230" s="33">
        <v>63</v>
      </c>
    </row>
    <row r="231" spans="25:27">
      <c r="Y231" s="24" t="e">
        <f>Z231/$D$232</f>
        <v>#DIV/0!</v>
      </c>
      <c r="Z231" s="34">
        <v>33</v>
      </c>
      <c r="AA231" s="34">
        <v>33</v>
      </c>
    </row>
    <row r="232" spans="25:27">
      <c r="Z232" s="35">
        <v>198</v>
      </c>
      <c r="AA232" s="35">
        <v>198</v>
      </c>
    </row>
    <row r="233" spans="25:27">
      <c r="Z233" s="6" t="s">
        <v>481</v>
      </c>
      <c r="AA233" s="6" t="s">
        <v>481</v>
      </c>
    </row>
  </sheetData>
  <sortState xmlns:xlrd2="http://schemas.microsoft.com/office/spreadsheetml/2017/richdata2" ref="Y2:Z253">
    <sortCondition descending="1" ref="Z2:Z253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452D-8E75-A042-86C8-E98F98868FA2}">
  <sheetPr codeName="Sheet4"/>
  <dimension ref="A1:J11"/>
  <sheetViews>
    <sheetView workbookViewId="0">
      <selection activeCell="J25" sqref="J25"/>
    </sheetView>
  </sheetViews>
  <sheetFormatPr baseColWidth="10" defaultRowHeight="16"/>
  <cols>
    <col min="2" max="10" width="8.83203125" customWidth="1"/>
  </cols>
  <sheetData>
    <row r="1" spans="1:10">
      <c r="A1" s="67"/>
      <c r="B1" s="68" t="s">
        <v>284</v>
      </c>
      <c r="C1" s="68" t="s">
        <v>68</v>
      </c>
      <c r="D1" s="68" t="s">
        <v>69</v>
      </c>
      <c r="E1" s="68" t="s">
        <v>25</v>
      </c>
      <c r="F1" s="68" t="s">
        <v>575</v>
      </c>
      <c r="G1" s="68" t="s">
        <v>477</v>
      </c>
      <c r="H1" s="68" t="s">
        <v>641</v>
      </c>
      <c r="I1" s="68" t="s">
        <v>547</v>
      </c>
      <c r="J1" s="68" t="s">
        <v>757</v>
      </c>
    </row>
    <row r="2" spans="1:10">
      <c r="A2" s="69" t="s">
        <v>284</v>
      </c>
      <c r="B2" s="70"/>
      <c r="C2" s="70"/>
      <c r="D2" s="70"/>
      <c r="E2" s="70"/>
      <c r="F2" s="70"/>
      <c r="G2" s="70"/>
      <c r="H2" s="70"/>
      <c r="I2" s="70"/>
      <c r="J2" s="70"/>
    </row>
    <row r="3" spans="1:10">
      <c r="A3" s="69" t="s">
        <v>68</v>
      </c>
      <c r="B3" s="71">
        <v>0.8525917868074292</v>
      </c>
      <c r="C3" s="70"/>
      <c r="D3" s="70"/>
      <c r="E3" s="70"/>
      <c r="F3" s="70"/>
      <c r="G3" s="70"/>
      <c r="H3" s="70"/>
      <c r="I3" s="70"/>
      <c r="J3" s="70"/>
    </row>
    <row r="4" spans="1:10">
      <c r="A4" s="69" t="s">
        <v>69</v>
      </c>
      <c r="B4" s="71">
        <v>0.7446208082436675</v>
      </c>
      <c r="C4" s="71">
        <v>0.87445306065643291</v>
      </c>
      <c r="D4" s="70"/>
      <c r="E4" s="70"/>
      <c r="F4" s="70"/>
      <c r="G4" s="70"/>
      <c r="H4" s="70"/>
      <c r="I4" s="70"/>
      <c r="J4" s="70"/>
    </row>
    <row r="5" spans="1:10">
      <c r="A5" s="69" t="s">
        <v>25</v>
      </c>
      <c r="B5" s="71">
        <v>0.54948446202304757</v>
      </c>
      <c r="C5" s="71">
        <v>0.20753298257606168</v>
      </c>
      <c r="D5" s="71">
        <v>0.15998559028336326</v>
      </c>
      <c r="E5" s="70"/>
      <c r="F5" s="70"/>
      <c r="G5" s="70"/>
      <c r="H5" s="70"/>
      <c r="I5" s="70"/>
      <c r="J5" s="70"/>
    </row>
    <row r="6" spans="1:10">
      <c r="A6" s="69" t="s">
        <v>575</v>
      </c>
      <c r="B6" s="71">
        <v>0.79199306436008965</v>
      </c>
      <c r="C6" s="71">
        <v>0.57503435081847087</v>
      </c>
      <c r="D6" s="71">
        <v>0.52424424198774622</v>
      </c>
      <c r="E6" s="71">
        <v>0.17330999803637367</v>
      </c>
      <c r="F6" s="70"/>
      <c r="G6" s="70"/>
      <c r="H6" s="70"/>
      <c r="I6" s="70"/>
      <c r="J6" s="70"/>
    </row>
    <row r="7" spans="1:10">
      <c r="A7" s="69" t="s">
        <v>477</v>
      </c>
      <c r="B7" s="71">
        <v>0.21240825536108521</v>
      </c>
      <c r="C7" s="71">
        <v>0.25467213302752484</v>
      </c>
      <c r="D7" s="71">
        <v>0.12841977604231825</v>
      </c>
      <c r="E7" s="71">
        <v>9.4673882835476175E-2</v>
      </c>
      <c r="F7" s="71">
        <v>0.12341431249078223</v>
      </c>
      <c r="G7" s="70"/>
      <c r="H7" s="70"/>
      <c r="I7" s="70"/>
      <c r="J7" s="70"/>
    </row>
    <row r="8" spans="1:10">
      <c r="A8" s="69" t="s">
        <v>641</v>
      </c>
      <c r="B8" s="71">
        <v>0.36038879016177389</v>
      </c>
      <c r="C8" s="71">
        <v>0.40485751929000391</v>
      </c>
      <c r="D8" s="71">
        <v>0.42011341253715695</v>
      </c>
      <c r="E8" s="71">
        <v>0.27631547626541508</v>
      </c>
      <c r="F8" s="71">
        <v>0.23620456813785312</v>
      </c>
      <c r="G8" s="71">
        <v>0.4201640183713054</v>
      </c>
      <c r="H8" s="70"/>
      <c r="I8" s="70"/>
      <c r="J8" s="70"/>
    </row>
    <row r="9" spans="1:10">
      <c r="A9" s="69" t="s">
        <v>547</v>
      </c>
      <c r="B9" s="71">
        <v>0.65912907171369972</v>
      </c>
      <c r="C9" s="71">
        <v>0.52368945360924868</v>
      </c>
      <c r="D9" s="71">
        <v>0.59705697630274579</v>
      </c>
      <c r="E9" s="71">
        <v>0.46409246287878758</v>
      </c>
      <c r="F9" s="71">
        <v>0.62341904957549754</v>
      </c>
      <c r="G9" s="71">
        <v>6.0861490424496678E-2</v>
      </c>
      <c r="H9" s="71">
        <v>0.39180766187997751</v>
      </c>
      <c r="I9" s="70"/>
      <c r="J9" s="70"/>
    </row>
    <row r="10" spans="1:10">
      <c r="A10" s="72" t="s">
        <v>757</v>
      </c>
      <c r="B10" s="73">
        <v>0.55271722546905211</v>
      </c>
      <c r="C10" s="73">
        <v>0.33196830678457945</v>
      </c>
      <c r="D10" s="73">
        <v>0.31464761557317567</v>
      </c>
      <c r="E10" s="73">
        <v>0.45232665138306277</v>
      </c>
      <c r="F10" s="73">
        <v>0.52715419047966383</v>
      </c>
      <c r="G10" s="73">
        <v>-2.7502966034412973E-2</v>
      </c>
      <c r="H10" s="73">
        <v>0.39723536586768449</v>
      </c>
      <c r="I10" s="73">
        <v>0.77050612269514729</v>
      </c>
      <c r="J10" s="74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</sheetData>
  <conditionalFormatting sqref="B2:J10">
    <cfRule type="colorScale" priority="1">
      <colorScale>
        <cfvo type="num" val="-1"/>
        <cfvo type="num" val="0"/>
        <cfvo type="num" val="1"/>
        <color rgb="FFFF0000"/>
        <color theme="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7C1B-EDE7-034D-B9C5-B6D73634A3FE}">
  <sheetPr codeName="Sheet5">
    <tabColor rgb="FFC00000"/>
  </sheetPr>
  <dimension ref="A1:AK239"/>
  <sheetViews>
    <sheetView topLeftCell="N1" workbookViewId="0">
      <selection activeCell="F34" sqref="F34"/>
    </sheetView>
  </sheetViews>
  <sheetFormatPr baseColWidth="10" defaultRowHeight="16"/>
  <cols>
    <col min="2" max="2" width="31.6640625" customWidth="1"/>
    <col min="5" max="5" width="10.83203125" style="8"/>
    <col min="6" max="6" width="20.5" customWidth="1"/>
    <col min="7" max="13" width="22.1640625" customWidth="1"/>
    <col min="14" max="14" width="19.83203125" customWidth="1"/>
    <col min="15" max="15" width="1.83203125" style="48" customWidth="1"/>
    <col min="16" max="16" width="10.83203125" style="47"/>
  </cols>
  <sheetData>
    <row r="1" spans="1:37" ht="17" thickBot="1">
      <c r="E1" s="50"/>
      <c r="F1" s="50" t="s">
        <v>68</v>
      </c>
      <c r="G1" s="50" t="s">
        <v>69</v>
      </c>
      <c r="H1" s="50" t="s">
        <v>25</v>
      </c>
      <c r="I1" s="50" t="s">
        <v>575</v>
      </c>
      <c r="J1" s="51" t="s">
        <v>477</v>
      </c>
      <c r="K1" s="51" t="s">
        <v>641</v>
      </c>
      <c r="L1" s="51" t="s">
        <v>642</v>
      </c>
      <c r="M1" s="51" t="s">
        <v>757</v>
      </c>
      <c r="P1" s="47" t="s">
        <v>284</v>
      </c>
      <c r="Q1" t="s">
        <v>284</v>
      </c>
      <c r="R1" t="s">
        <v>68</v>
      </c>
      <c r="S1" t="s">
        <v>69</v>
      </c>
      <c r="T1" t="s">
        <v>25</v>
      </c>
      <c r="U1" t="s">
        <v>575</v>
      </c>
      <c r="V1" t="s">
        <v>477</v>
      </c>
      <c r="W1" t="s">
        <v>641</v>
      </c>
      <c r="X1" t="s">
        <v>547</v>
      </c>
      <c r="Y1" t="s">
        <v>757</v>
      </c>
      <c r="AI1" t="s">
        <v>382</v>
      </c>
      <c r="AJ1" t="s">
        <v>0</v>
      </c>
      <c r="AK1">
        <v>0.99140897855108334</v>
      </c>
    </row>
    <row r="2" spans="1:37" ht="17" thickBot="1">
      <c r="A2" s="45" t="s">
        <v>548</v>
      </c>
      <c r="B2" t="s">
        <v>339</v>
      </c>
      <c r="C2" t="s">
        <v>576</v>
      </c>
      <c r="E2" s="8">
        <v>1</v>
      </c>
      <c r="F2" t="s">
        <v>556</v>
      </c>
      <c r="G2" t="s">
        <v>103</v>
      </c>
      <c r="H2" t="s">
        <v>551</v>
      </c>
      <c r="I2" t="s">
        <v>302</v>
      </c>
      <c r="J2" t="s">
        <v>556</v>
      </c>
      <c r="K2" t="s">
        <v>556</v>
      </c>
      <c r="L2" t="s">
        <v>438</v>
      </c>
      <c r="M2" t="s">
        <v>557</v>
      </c>
      <c r="P2" s="47" t="s">
        <v>339</v>
      </c>
      <c r="Q2">
        <v>1</v>
      </c>
      <c r="R2">
        <f>INDEX($E$2:$E$194, MATCH(P2, F$2:F$194,0))</f>
        <v>2</v>
      </c>
      <c r="S2">
        <f>INDEX($E$2:$E$194, MATCH(P2, G$2:G$194,0))</f>
        <v>3</v>
      </c>
      <c r="T2">
        <f>INDEX($E$2:$E$194, MATCH(P2, H$2:H$194,0))</f>
        <v>4</v>
      </c>
      <c r="U2">
        <f>INDEX($E$2:$E$194, MATCH(P2, I$2:I$194,0))</f>
        <v>7</v>
      </c>
      <c r="V2">
        <f>INDEX($E$2:$E$194, MATCH(P2, J$2:J$194,0))</f>
        <v>17</v>
      </c>
      <c r="W2">
        <f>INDEX($E$2:$E$194, MATCH(P2, K$2:K$194,0))</f>
        <v>2</v>
      </c>
      <c r="X2">
        <f>INDEX($E$2:$E$194, MATCH(P2, L$2:L$194,0))</f>
        <v>3</v>
      </c>
      <c r="Y2">
        <f>INDEX($E$2:$E$194, MATCH(P2, M$2:M$194,0))</f>
        <v>10</v>
      </c>
      <c r="AA2" t="str">
        <f>TRIM(G2)</f>
        <v>Ukraine</v>
      </c>
      <c r="AB2" t="str">
        <f>TRIM(H2)</f>
        <v>U.A.E.</v>
      </c>
      <c r="AC2" t="str">
        <f>TRIM(I2)</f>
        <v>Australia</v>
      </c>
      <c r="AI2" t="s">
        <v>316</v>
      </c>
      <c r="AJ2" t="s">
        <v>0</v>
      </c>
      <c r="AK2">
        <v>0.97496842161626995</v>
      </c>
    </row>
    <row r="3" spans="1:37" ht="17" thickBot="1">
      <c r="A3" s="46" t="s">
        <v>73</v>
      </c>
      <c r="B3" t="s">
        <v>348</v>
      </c>
      <c r="C3" t="s">
        <v>577</v>
      </c>
      <c r="E3" s="8">
        <v>2</v>
      </c>
      <c r="F3" t="s">
        <v>339</v>
      </c>
      <c r="G3" t="s">
        <v>376</v>
      </c>
      <c r="H3" t="s">
        <v>384</v>
      </c>
      <c r="I3" t="s">
        <v>367</v>
      </c>
      <c r="J3" t="s">
        <v>316</v>
      </c>
      <c r="K3" t="s">
        <v>339</v>
      </c>
      <c r="L3" t="s">
        <v>550</v>
      </c>
      <c r="M3" t="s">
        <v>438</v>
      </c>
      <c r="P3" s="47" t="s">
        <v>348</v>
      </c>
      <c r="Q3">
        <v>2</v>
      </c>
      <c r="R3">
        <f t="shared" ref="R3:R66" si="0">INDEX($E$2:$E$194, MATCH(P3, F$2:F$194,0))</f>
        <v>3</v>
      </c>
      <c r="S3">
        <f t="shared" ref="S3:S66" si="1">INDEX($E$2:$E$194, MATCH(P3, G$2:G$194,0))</f>
        <v>7</v>
      </c>
      <c r="T3">
        <f t="shared" ref="T3:T66" si="2">INDEX($E$2:$E$194, MATCH(P3, H$2:H$194,0))</f>
        <v>20</v>
      </c>
      <c r="U3">
        <f t="shared" ref="U3:U66" si="3">INDEX($E$2:$E$194, MATCH(P3, I$2:I$194,0))</f>
        <v>8</v>
      </c>
      <c r="V3">
        <f t="shared" ref="V3:V66" si="4">INDEX($E$2:$E$194, MATCH(P3, J$2:J$194,0))</f>
        <v>5</v>
      </c>
      <c r="W3">
        <f>INDEX($E$2:$E$194, MATCH(P3, K$2:K$194,0))</f>
        <v>6</v>
      </c>
      <c r="X3">
        <f t="shared" ref="X3:X66" si="5">INDEX($E$2:$E$194, MATCH(P3, L$2:L$194,0))</f>
        <v>7</v>
      </c>
      <c r="Y3">
        <f t="shared" ref="Y3:Y66" si="6">INDEX($E$2:$E$194, MATCH(P3, M$2:M$194,0))</f>
        <v>18</v>
      </c>
      <c r="AA3" t="str">
        <f t="shared" ref="AA3:AA66" si="7">TRIM(G3)</f>
        <v>Japan</v>
      </c>
      <c r="AB3" t="str">
        <f t="shared" ref="AB3:AB66" si="8">TRIM(H3)</f>
        <v>Kuwait</v>
      </c>
      <c r="AC3" t="str">
        <f t="shared" ref="AC3:AC66" si="9">TRIM(I3)</f>
        <v>Iceland</v>
      </c>
      <c r="AI3" t="s">
        <v>434</v>
      </c>
      <c r="AJ3" t="s">
        <v>0</v>
      </c>
      <c r="AK3">
        <v>0.97131108106342035</v>
      </c>
    </row>
    <row r="4" spans="1:37" ht="17" thickBot="1">
      <c r="A4" s="46" t="s">
        <v>74</v>
      </c>
      <c r="B4" t="s">
        <v>438</v>
      </c>
      <c r="C4" t="s">
        <v>578</v>
      </c>
      <c r="E4" s="8">
        <v>3</v>
      </c>
      <c r="F4" t="s">
        <v>348</v>
      </c>
      <c r="G4" t="s">
        <v>339</v>
      </c>
      <c r="H4" t="s">
        <v>367</v>
      </c>
      <c r="I4" t="s">
        <v>351</v>
      </c>
      <c r="J4" t="s">
        <v>434</v>
      </c>
      <c r="K4" t="s">
        <v>550</v>
      </c>
      <c r="L4" t="s">
        <v>339</v>
      </c>
      <c r="M4" t="s">
        <v>351</v>
      </c>
      <c r="O4" s="49"/>
      <c r="P4" s="47" t="s">
        <v>438</v>
      </c>
      <c r="Q4">
        <v>3</v>
      </c>
      <c r="R4">
        <f t="shared" si="0"/>
        <v>6</v>
      </c>
      <c r="S4">
        <f t="shared" si="1"/>
        <v>10</v>
      </c>
      <c r="T4">
        <f t="shared" si="2"/>
        <v>9</v>
      </c>
      <c r="U4">
        <f t="shared" si="3"/>
        <v>11</v>
      </c>
      <c r="V4">
        <f t="shared" si="4"/>
        <v>34</v>
      </c>
      <c r="X4">
        <f t="shared" si="5"/>
        <v>1</v>
      </c>
      <c r="Y4">
        <f t="shared" si="6"/>
        <v>2</v>
      </c>
      <c r="AA4" t="str">
        <f t="shared" si="7"/>
        <v>Denmark</v>
      </c>
      <c r="AB4" t="str">
        <f t="shared" si="8"/>
        <v>Iceland</v>
      </c>
      <c r="AC4" t="str">
        <f t="shared" si="9"/>
        <v>Finland</v>
      </c>
      <c r="AI4" t="s">
        <v>465</v>
      </c>
      <c r="AJ4" t="s">
        <v>0</v>
      </c>
      <c r="AK4">
        <v>0.96091803463159242</v>
      </c>
    </row>
    <row r="5" spans="1:37" ht="17" thickBot="1">
      <c r="A5" s="46" t="s">
        <v>549</v>
      </c>
      <c r="B5" t="s">
        <v>579</v>
      </c>
      <c r="C5" t="s">
        <v>580</v>
      </c>
      <c r="D5" t="s">
        <v>580</v>
      </c>
      <c r="E5" s="8">
        <v>4</v>
      </c>
      <c r="F5" t="s">
        <v>434</v>
      </c>
      <c r="G5" t="s">
        <v>556</v>
      </c>
      <c r="H5" t="s">
        <v>339</v>
      </c>
      <c r="I5" t="s">
        <v>411</v>
      </c>
      <c r="J5" t="s">
        <v>551</v>
      </c>
      <c r="K5" t="s">
        <v>416</v>
      </c>
      <c r="L5" t="s">
        <v>557</v>
      </c>
      <c r="M5" t="s">
        <v>451</v>
      </c>
      <c r="O5" s="49"/>
      <c r="P5" s="47" t="s">
        <v>556</v>
      </c>
      <c r="Q5">
        <v>4</v>
      </c>
      <c r="R5">
        <f t="shared" si="0"/>
        <v>1</v>
      </c>
      <c r="S5">
        <f t="shared" si="1"/>
        <v>4</v>
      </c>
      <c r="T5">
        <f t="shared" si="2"/>
        <v>6</v>
      </c>
      <c r="U5">
        <f t="shared" si="3"/>
        <v>17</v>
      </c>
      <c r="V5">
        <f t="shared" si="4"/>
        <v>1</v>
      </c>
      <c r="W5">
        <f>INDEX($E$2:$E$194, MATCH(P5, K$2:K$194,0))</f>
        <v>1</v>
      </c>
      <c r="X5">
        <f t="shared" si="5"/>
        <v>5</v>
      </c>
      <c r="Y5">
        <f t="shared" si="6"/>
        <v>5</v>
      </c>
      <c r="AA5" t="str">
        <f t="shared" si="7"/>
        <v>South Korea</v>
      </c>
      <c r="AB5" t="str">
        <f t="shared" si="8"/>
        <v>Denmark</v>
      </c>
      <c r="AC5" t="str">
        <f t="shared" si="9"/>
        <v>Netherlands</v>
      </c>
      <c r="AI5" t="s">
        <v>348</v>
      </c>
      <c r="AJ5" t="s">
        <v>0</v>
      </c>
      <c r="AK5">
        <v>0.95591410706008761</v>
      </c>
    </row>
    <row r="6" spans="1:37" ht="17" thickBot="1">
      <c r="A6" s="46" t="s">
        <v>76</v>
      </c>
      <c r="B6" t="s">
        <v>367</v>
      </c>
      <c r="C6" t="s">
        <v>581</v>
      </c>
      <c r="E6" s="8">
        <v>5</v>
      </c>
      <c r="F6" t="s">
        <v>103</v>
      </c>
      <c r="G6" t="s">
        <v>355</v>
      </c>
      <c r="H6" t="s">
        <v>427</v>
      </c>
      <c r="I6" t="s">
        <v>355</v>
      </c>
      <c r="J6" t="s">
        <v>348</v>
      </c>
      <c r="K6" t="s">
        <v>302</v>
      </c>
      <c r="L6" t="s">
        <v>556</v>
      </c>
      <c r="M6" t="s">
        <v>556</v>
      </c>
      <c r="O6" s="49"/>
      <c r="P6" s="47" t="s">
        <v>367</v>
      </c>
      <c r="Q6">
        <v>5</v>
      </c>
      <c r="R6">
        <f t="shared" si="0"/>
        <v>20</v>
      </c>
      <c r="S6">
        <f t="shared" si="1"/>
        <v>8</v>
      </c>
      <c r="T6">
        <f t="shared" si="2"/>
        <v>3</v>
      </c>
      <c r="U6">
        <f t="shared" si="3"/>
        <v>2</v>
      </c>
      <c r="V6">
        <f t="shared" si="4"/>
        <v>19</v>
      </c>
      <c r="W6">
        <f>INDEX($E$2:$E$194, MATCH(P6, K$2:K$194,0))</f>
        <v>13</v>
      </c>
      <c r="X6">
        <f t="shared" si="5"/>
        <v>15</v>
      </c>
      <c r="Y6">
        <f t="shared" si="6"/>
        <v>25</v>
      </c>
      <c r="AA6" t="str">
        <f t="shared" si="7"/>
        <v>Germany</v>
      </c>
      <c r="AB6" t="str">
        <f t="shared" si="8"/>
        <v>Qatar</v>
      </c>
      <c r="AC6" t="str">
        <f t="shared" si="9"/>
        <v>Germany</v>
      </c>
      <c r="AI6" t="s">
        <v>107</v>
      </c>
      <c r="AJ6" t="s">
        <v>0</v>
      </c>
      <c r="AK6">
        <v>0.94532285134225202</v>
      </c>
    </row>
    <row r="7" spans="1:37" ht="17" thickBot="1">
      <c r="A7" s="46" t="s">
        <v>78</v>
      </c>
      <c r="B7" t="s">
        <v>582</v>
      </c>
      <c r="C7" t="s">
        <v>583</v>
      </c>
      <c r="E7" s="8">
        <v>6</v>
      </c>
      <c r="F7" t="s">
        <v>438</v>
      </c>
      <c r="G7" t="s">
        <v>550</v>
      </c>
      <c r="H7" t="s">
        <v>556</v>
      </c>
      <c r="I7" t="s">
        <v>412</v>
      </c>
      <c r="J7" t="s">
        <v>107</v>
      </c>
      <c r="K7" t="s">
        <v>348</v>
      </c>
      <c r="L7" t="s">
        <v>411</v>
      </c>
      <c r="M7" t="s">
        <v>411</v>
      </c>
      <c r="O7" s="49"/>
      <c r="P7" s="47" t="s">
        <v>434</v>
      </c>
      <c r="Q7">
        <v>6</v>
      </c>
      <c r="R7">
        <f t="shared" si="0"/>
        <v>4</v>
      </c>
      <c r="S7">
        <f t="shared" si="1"/>
        <v>9</v>
      </c>
      <c r="T7">
        <f t="shared" si="2"/>
        <v>14</v>
      </c>
      <c r="U7">
        <f t="shared" si="3"/>
        <v>19</v>
      </c>
      <c r="V7">
        <f t="shared" si="4"/>
        <v>3</v>
      </c>
      <c r="X7">
        <f t="shared" si="5"/>
        <v>8</v>
      </c>
      <c r="Y7">
        <f t="shared" si="6"/>
        <v>35</v>
      </c>
      <c r="AA7" t="str">
        <f t="shared" si="7"/>
        <v>U.K.</v>
      </c>
      <c r="AB7" t="str">
        <f t="shared" si="8"/>
        <v>South Korea</v>
      </c>
      <c r="AC7" t="str">
        <f t="shared" si="9"/>
        <v>New Zealand</v>
      </c>
      <c r="AI7" t="s">
        <v>368</v>
      </c>
      <c r="AJ7" t="s">
        <v>0</v>
      </c>
      <c r="AK7">
        <v>0.94003273354800621</v>
      </c>
    </row>
    <row r="8" spans="1:37" ht="17" thickBot="1">
      <c r="A8" s="46" t="s">
        <v>550</v>
      </c>
      <c r="B8" t="s">
        <v>550</v>
      </c>
      <c r="C8" t="s">
        <v>584</v>
      </c>
      <c r="E8" s="8">
        <v>7</v>
      </c>
      <c r="F8" t="s">
        <v>550</v>
      </c>
      <c r="G8" t="s">
        <v>348</v>
      </c>
      <c r="H8" t="s">
        <v>118</v>
      </c>
      <c r="I8" t="s">
        <v>339</v>
      </c>
      <c r="J8" t="s">
        <v>368</v>
      </c>
      <c r="K8" t="s">
        <v>329</v>
      </c>
      <c r="L8" t="s">
        <v>348</v>
      </c>
      <c r="M8" t="s">
        <v>452</v>
      </c>
      <c r="O8" s="49"/>
      <c r="P8" s="47" t="s">
        <v>550</v>
      </c>
      <c r="Q8">
        <v>7</v>
      </c>
      <c r="R8">
        <f t="shared" si="0"/>
        <v>7</v>
      </c>
      <c r="S8">
        <f t="shared" si="1"/>
        <v>6</v>
      </c>
      <c r="T8">
        <f t="shared" si="2"/>
        <v>18</v>
      </c>
      <c r="U8">
        <f t="shared" si="3"/>
        <v>9</v>
      </c>
      <c r="V8">
        <f t="shared" si="4"/>
        <v>30</v>
      </c>
      <c r="W8">
        <f>INDEX($E$2:$E$194, MATCH(P8, K$2:K$194,0))</f>
        <v>3</v>
      </c>
      <c r="X8">
        <f t="shared" si="5"/>
        <v>2</v>
      </c>
      <c r="Y8">
        <f t="shared" si="6"/>
        <v>8</v>
      </c>
      <c r="AA8" t="str">
        <f t="shared" si="7"/>
        <v>Estonia</v>
      </c>
      <c r="AB8" t="str">
        <f t="shared" si="8"/>
        <v>Liechtenstein</v>
      </c>
      <c r="AC8" t="str">
        <f t="shared" si="9"/>
        <v>Denmark</v>
      </c>
      <c r="AI8" t="s">
        <v>391</v>
      </c>
      <c r="AJ8" t="s">
        <v>0</v>
      </c>
      <c r="AK8">
        <v>0.91837112323016679</v>
      </c>
    </row>
    <row r="9" spans="1:37" ht="17" thickBot="1">
      <c r="A9" s="46" t="s">
        <v>80</v>
      </c>
      <c r="B9" t="s">
        <v>302</v>
      </c>
      <c r="C9" t="s">
        <v>585</v>
      </c>
      <c r="E9" s="8">
        <v>8</v>
      </c>
      <c r="F9" t="s">
        <v>412</v>
      </c>
      <c r="G9" t="s">
        <v>367</v>
      </c>
      <c r="H9" t="s">
        <v>119</v>
      </c>
      <c r="I9" t="s">
        <v>348</v>
      </c>
      <c r="J9" t="s">
        <v>391</v>
      </c>
      <c r="K9" t="s">
        <v>372</v>
      </c>
      <c r="L9" t="s">
        <v>434</v>
      </c>
      <c r="M9" t="s">
        <v>550</v>
      </c>
      <c r="O9" s="49"/>
      <c r="P9" s="47" t="s">
        <v>302</v>
      </c>
      <c r="Q9">
        <v>8</v>
      </c>
      <c r="R9">
        <f t="shared" si="0"/>
        <v>14</v>
      </c>
      <c r="S9">
        <f t="shared" si="1"/>
        <v>23</v>
      </c>
      <c r="T9">
        <f t="shared" si="2"/>
        <v>33</v>
      </c>
      <c r="U9">
        <f t="shared" si="3"/>
        <v>1</v>
      </c>
      <c r="V9">
        <f t="shared" si="4"/>
        <v>44</v>
      </c>
      <c r="W9">
        <f>INDEX($E$2:$E$194, MATCH(P9, K$2:K$194,0))</f>
        <v>5</v>
      </c>
      <c r="X9">
        <f t="shared" si="5"/>
        <v>22</v>
      </c>
      <c r="Y9">
        <f t="shared" si="6"/>
        <v>15</v>
      </c>
      <c r="AA9" t="str">
        <f t="shared" si="7"/>
        <v>Iceland</v>
      </c>
      <c r="AB9" t="str">
        <f t="shared" si="8"/>
        <v>Luxembourg</v>
      </c>
      <c r="AC9" t="str">
        <f t="shared" si="9"/>
        <v>Estonia</v>
      </c>
      <c r="AI9" t="s">
        <v>404</v>
      </c>
      <c r="AJ9" t="s">
        <v>0</v>
      </c>
      <c r="AK9">
        <v>0.90678306748349358</v>
      </c>
    </row>
    <row r="10" spans="1:37" ht="17" thickBot="1">
      <c r="A10" s="46" t="s">
        <v>81</v>
      </c>
      <c r="B10" t="s">
        <v>351</v>
      </c>
      <c r="C10" t="s">
        <v>586</v>
      </c>
      <c r="E10" s="8">
        <v>9</v>
      </c>
      <c r="F10" t="s">
        <v>376</v>
      </c>
      <c r="G10" t="s">
        <v>434</v>
      </c>
      <c r="H10" t="s">
        <v>438</v>
      </c>
      <c r="I10" t="s">
        <v>550</v>
      </c>
      <c r="J10" t="s">
        <v>404</v>
      </c>
      <c r="K10" t="s">
        <v>107</v>
      </c>
      <c r="L10" t="s">
        <v>355</v>
      </c>
      <c r="M10" t="s">
        <v>355</v>
      </c>
      <c r="O10" s="49"/>
      <c r="P10" s="47" t="s">
        <v>351</v>
      </c>
      <c r="Q10">
        <v>9</v>
      </c>
      <c r="R10">
        <f t="shared" si="0"/>
        <v>19</v>
      </c>
      <c r="S10">
        <f t="shared" si="1"/>
        <v>19</v>
      </c>
      <c r="T10">
        <f t="shared" si="2"/>
        <v>16</v>
      </c>
      <c r="U10">
        <f t="shared" si="3"/>
        <v>3</v>
      </c>
      <c r="V10">
        <f t="shared" si="4"/>
        <v>45</v>
      </c>
      <c r="W10">
        <f>INDEX($E$2:$E$194, MATCH(P10, K$2:K$194,0))</f>
        <v>12</v>
      </c>
      <c r="X10">
        <f t="shared" si="5"/>
        <v>17</v>
      </c>
      <c r="Y10">
        <f t="shared" si="6"/>
        <v>3</v>
      </c>
      <c r="AA10" t="str">
        <f t="shared" si="7"/>
        <v>Saudi Arabia</v>
      </c>
      <c r="AB10" t="str">
        <f t="shared" si="8"/>
        <v>Singapore</v>
      </c>
      <c r="AC10" t="str">
        <f t="shared" si="9"/>
        <v>U.K.</v>
      </c>
      <c r="AI10" t="s">
        <v>429</v>
      </c>
      <c r="AJ10" t="s">
        <v>0</v>
      </c>
      <c r="AK10">
        <v>0.89689263322682322</v>
      </c>
    </row>
    <row r="11" spans="1:37" ht="17" thickBot="1">
      <c r="A11" s="46" t="s">
        <v>82</v>
      </c>
      <c r="B11" t="s">
        <v>411</v>
      </c>
      <c r="C11" t="s">
        <v>587</v>
      </c>
      <c r="E11" s="8">
        <v>10</v>
      </c>
      <c r="F11" t="s">
        <v>378</v>
      </c>
      <c r="G11" t="s">
        <v>438</v>
      </c>
      <c r="H11" t="s">
        <v>305</v>
      </c>
      <c r="I11" t="s">
        <v>551</v>
      </c>
      <c r="J11" t="s">
        <v>553</v>
      </c>
      <c r="K11" t="s">
        <v>324</v>
      </c>
      <c r="L11" t="s">
        <v>412</v>
      </c>
      <c r="M11" t="s">
        <v>339</v>
      </c>
      <c r="O11" s="49"/>
      <c r="P11" s="47" t="s">
        <v>411</v>
      </c>
      <c r="Q11">
        <v>10</v>
      </c>
      <c r="R11">
        <f t="shared" si="0"/>
        <v>15</v>
      </c>
      <c r="S11">
        <f t="shared" si="1"/>
        <v>12</v>
      </c>
      <c r="T11">
        <f t="shared" si="2"/>
        <v>21</v>
      </c>
      <c r="U11">
        <f t="shared" si="3"/>
        <v>4</v>
      </c>
      <c r="V11">
        <f t="shared" si="4"/>
        <v>63</v>
      </c>
      <c r="W11">
        <f>INDEX($E$2:$E$194, MATCH(P11, K$2:K$194,0))</f>
        <v>24</v>
      </c>
      <c r="X11">
        <f t="shared" si="5"/>
        <v>6</v>
      </c>
      <c r="Y11">
        <f t="shared" si="6"/>
        <v>6</v>
      </c>
      <c r="AA11" t="str">
        <f t="shared" si="7"/>
        <v>Singapore</v>
      </c>
      <c r="AB11" t="str">
        <f t="shared" si="8"/>
        <v>Bahrain</v>
      </c>
      <c r="AC11" t="str">
        <f t="shared" si="9"/>
        <v>U.A.E.</v>
      </c>
      <c r="AI11" t="s">
        <v>112</v>
      </c>
      <c r="AJ11" t="s">
        <v>0</v>
      </c>
      <c r="AK11">
        <v>0.89523771496026894</v>
      </c>
    </row>
    <row r="12" spans="1:37" ht="17" thickBot="1">
      <c r="A12" s="46" t="s">
        <v>551</v>
      </c>
      <c r="B12" t="s">
        <v>551</v>
      </c>
      <c r="C12" t="s">
        <v>588</v>
      </c>
      <c r="E12" s="8">
        <v>11</v>
      </c>
      <c r="F12" t="s">
        <v>328</v>
      </c>
      <c r="G12" t="s">
        <v>557</v>
      </c>
      <c r="H12" t="s">
        <v>317</v>
      </c>
      <c r="I12" t="s">
        <v>438</v>
      </c>
      <c r="J12" t="s">
        <v>112</v>
      </c>
      <c r="K12" t="s">
        <v>426</v>
      </c>
      <c r="L12" t="s">
        <v>376</v>
      </c>
      <c r="M12" t="s">
        <v>324</v>
      </c>
      <c r="O12" s="49"/>
      <c r="P12" s="47" t="s">
        <v>551</v>
      </c>
      <c r="Q12">
        <v>11</v>
      </c>
      <c r="R12">
        <f t="shared" si="0"/>
        <v>16</v>
      </c>
      <c r="S12">
        <f t="shared" si="1"/>
        <v>41</v>
      </c>
      <c r="T12">
        <f t="shared" si="2"/>
        <v>1</v>
      </c>
      <c r="U12">
        <f t="shared" si="3"/>
        <v>10</v>
      </c>
      <c r="V12">
        <f t="shared" si="4"/>
        <v>4</v>
      </c>
      <c r="X12">
        <f t="shared" si="5"/>
        <v>21</v>
      </c>
      <c r="Y12">
        <f t="shared" si="6"/>
        <v>28</v>
      </c>
      <c r="AA12" t="str">
        <f t="shared" si="7"/>
        <v>U.S.A.</v>
      </c>
      <c r="AB12" t="str">
        <f t="shared" si="8"/>
        <v>Brunei Darussalam</v>
      </c>
      <c r="AC12" t="str">
        <f t="shared" si="9"/>
        <v>Singapore</v>
      </c>
      <c r="AI12" t="s">
        <v>94</v>
      </c>
      <c r="AJ12" t="s">
        <v>0</v>
      </c>
      <c r="AK12">
        <v>0.89245678033663756</v>
      </c>
    </row>
    <row r="13" spans="1:37" ht="17" thickBot="1">
      <c r="A13" s="46" t="s">
        <v>84</v>
      </c>
      <c r="B13" t="s">
        <v>355</v>
      </c>
      <c r="C13" t="s">
        <v>589</v>
      </c>
      <c r="E13" s="8">
        <v>12</v>
      </c>
      <c r="F13" t="s">
        <v>355</v>
      </c>
      <c r="G13" t="s">
        <v>411</v>
      </c>
      <c r="H13" t="s">
        <v>451</v>
      </c>
      <c r="I13" t="s">
        <v>300</v>
      </c>
      <c r="J13" t="s">
        <v>94</v>
      </c>
      <c r="K13" t="s">
        <v>351</v>
      </c>
      <c r="L13" t="s">
        <v>324</v>
      </c>
      <c r="M13" t="s">
        <v>376</v>
      </c>
      <c r="O13" s="49"/>
      <c r="P13" s="47" t="s">
        <v>355</v>
      </c>
      <c r="Q13">
        <v>12</v>
      </c>
      <c r="R13">
        <f t="shared" si="0"/>
        <v>12</v>
      </c>
      <c r="S13">
        <f t="shared" si="1"/>
        <v>5</v>
      </c>
      <c r="T13">
        <f t="shared" si="2"/>
        <v>40</v>
      </c>
      <c r="U13">
        <f t="shared" si="3"/>
        <v>5</v>
      </c>
      <c r="V13">
        <f t="shared" si="4"/>
        <v>56</v>
      </c>
      <c r="X13">
        <f t="shared" si="5"/>
        <v>9</v>
      </c>
      <c r="Y13">
        <f t="shared" si="6"/>
        <v>9</v>
      </c>
      <c r="AA13" t="str">
        <f t="shared" si="7"/>
        <v>Netherlands</v>
      </c>
      <c r="AB13" t="str">
        <f t="shared" si="8"/>
        <v>Sweden</v>
      </c>
      <c r="AC13" t="str">
        <f t="shared" si="9"/>
        <v>Argentina</v>
      </c>
      <c r="AI13" t="s">
        <v>444</v>
      </c>
      <c r="AJ13" t="s">
        <v>0</v>
      </c>
      <c r="AK13">
        <v>0.88830169971090833</v>
      </c>
    </row>
    <row r="14" spans="1:37" ht="17" thickBot="1">
      <c r="A14" s="46" t="s">
        <v>85</v>
      </c>
      <c r="B14" t="s">
        <v>376</v>
      </c>
      <c r="C14" t="s">
        <v>590</v>
      </c>
      <c r="E14" s="8">
        <v>13</v>
      </c>
      <c r="F14" t="s">
        <v>574</v>
      </c>
      <c r="G14" t="s">
        <v>412</v>
      </c>
      <c r="H14" t="s">
        <v>131</v>
      </c>
      <c r="I14" t="s">
        <v>451</v>
      </c>
      <c r="J14" t="s">
        <v>444</v>
      </c>
      <c r="K14" t="s">
        <v>367</v>
      </c>
      <c r="L14" t="s">
        <v>372</v>
      </c>
      <c r="M14" t="s">
        <v>373</v>
      </c>
      <c r="O14" s="49"/>
      <c r="P14" s="47" t="s">
        <v>376</v>
      </c>
      <c r="Q14">
        <v>13</v>
      </c>
      <c r="R14">
        <f t="shared" si="0"/>
        <v>9</v>
      </c>
      <c r="S14">
        <f t="shared" si="1"/>
        <v>2</v>
      </c>
      <c r="T14">
        <f t="shared" si="2"/>
        <v>34</v>
      </c>
      <c r="U14">
        <f t="shared" si="3"/>
        <v>18</v>
      </c>
      <c r="V14">
        <f t="shared" si="4"/>
        <v>58</v>
      </c>
      <c r="W14">
        <f>INDEX($E$2:$E$194, MATCH(P14, K$2:K$194,0))</f>
        <v>33</v>
      </c>
      <c r="X14">
        <f t="shared" si="5"/>
        <v>11</v>
      </c>
      <c r="Y14">
        <f t="shared" si="6"/>
        <v>12</v>
      </c>
      <c r="AA14" t="str">
        <f t="shared" si="7"/>
        <v>New Zealand</v>
      </c>
      <c r="AB14" t="str">
        <f t="shared" si="8"/>
        <v>Malaysia</v>
      </c>
      <c r="AC14" t="str">
        <f t="shared" si="9"/>
        <v>Sweden</v>
      </c>
      <c r="AI14" t="s">
        <v>457</v>
      </c>
      <c r="AJ14" t="s">
        <v>0</v>
      </c>
      <c r="AK14">
        <v>0.87947529880165976</v>
      </c>
    </row>
    <row r="15" spans="1:37" ht="17" thickBot="1">
      <c r="A15" s="46" t="s">
        <v>86</v>
      </c>
      <c r="B15" t="s">
        <v>451</v>
      </c>
      <c r="C15" t="s">
        <v>591</v>
      </c>
      <c r="E15" s="8">
        <v>14</v>
      </c>
      <c r="F15" t="s">
        <v>302</v>
      </c>
      <c r="G15" t="s">
        <v>328</v>
      </c>
      <c r="H15" t="s">
        <v>434</v>
      </c>
      <c r="I15" t="s">
        <v>357</v>
      </c>
      <c r="J15" t="s">
        <v>457</v>
      </c>
      <c r="K15" t="s">
        <v>423</v>
      </c>
      <c r="L15" t="s">
        <v>451</v>
      </c>
      <c r="M15" t="s">
        <v>416</v>
      </c>
      <c r="O15" s="49"/>
      <c r="P15" s="47" t="s">
        <v>451</v>
      </c>
      <c r="Q15">
        <v>14</v>
      </c>
      <c r="R15">
        <f t="shared" si="0"/>
        <v>27</v>
      </c>
      <c r="S15">
        <f t="shared" si="1"/>
        <v>36</v>
      </c>
      <c r="T15">
        <f t="shared" si="2"/>
        <v>12</v>
      </c>
      <c r="U15">
        <f t="shared" si="3"/>
        <v>13</v>
      </c>
      <c r="V15">
        <f t="shared" si="4"/>
        <v>67</v>
      </c>
      <c r="W15">
        <f>INDEX($E$2:$E$194, MATCH(P15, K$2:K$194,0))</f>
        <v>28</v>
      </c>
      <c r="X15">
        <f t="shared" si="5"/>
        <v>14</v>
      </c>
      <c r="Y15">
        <f t="shared" si="6"/>
        <v>4</v>
      </c>
      <c r="AA15" t="str">
        <f t="shared" si="7"/>
        <v>China</v>
      </c>
      <c r="AB15" t="str">
        <f t="shared" si="8"/>
        <v>Saudi Arabia</v>
      </c>
      <c r="AC15" t="str">
        <f t="shared" si="9"/>
        <v>Greece</v>
      </c>
      <c r="AI15" t="s">
        <v>423</v>
      </c>
      <c r="AJ15" t="s">
        <v>0</v>
      </c>
      <c r="AK15">
        <v>0.87869604089587916</v>
      </c>
    </row>
    <row r="16" spans="1:37" ht="17" thickBot="1">
      <c r="A16" s="46" t="s">
        <v>87</v>
      </c>
      <c r="B16" t="s">
        <v>416</v>
      </c>
      <c r="C16" t="s">
        <v>592</v>
      </c>
      <c r="E16" s="8">
        <v>15</v>
      </c>
      <c r="F16" t="s">
        <v>411</v>
      </c>
      <c r="G16" t="s">
        <v>372</v>
      </c>
      <c r="H16" t="s">
        <v>94</v>
      </c>
      <c r="I16" t="s">
        <v>574</v>
      </c>
      <c r="J16" t="s">
        <v>423</v>
      </c>
      <c r="K16" t="s">
        <v>316</v>
      </c>
      <c r="L16" t="s">
        <v>367</v>
      </c>
      <c r="M16" t="s">
        <v>302</v>
      </c>
      <c r="O16" s="49"/>
      <c r="P16" s="47" t="s">
        <v>416</v>
      </c>
      <c r="Q16">
        <v>15</v>
      </c>
      <c r="R16">
        <f t="shared" si="0"/>
        <v>18</v>
      </c>
      <c r="S16">
        <f t="shared" si="1"/>
        <v>22</v>
      </c>
      <c r="T16">
        <f t="shared" si="2"/>
        <v>24</v>
      </c>
      <c r="U16">
        <f t="shared" si="3"/>
        <v>16</v>
      </c>
      <c r="V16">
        <f t="shared" si="4"/>
        <v>49</v>
      </c>
      <c r="W16">
        <f>INDEX($E$2:$E$194, MATCH(P16, K$2:K$194,0))</f>
        <v>4</v>
      </c>
      <c r="X16">
        <f t="shared" si="5"/>
        <v>16</v>
      </c>
      <c r="Y16">
        <f t="shared" si="6"/>
        <v>14</v>
      </c>
      <c r="AA16" t="str">
        <f t="shared" si="7"/>
        <v>Ireland</v>
      </c>
      <c r="AB16" t="str">
        <f t="shared" si="8"/>
        <v>Austria</v>
      </c>
      <c r="AC16" t="str">
        <f t="shared" si="9"/>
        <v>Turkiye</v>
      </c>
      <c r="AI16" t="s">
        <v>427</v>
      </c>
      <c r="AJ16" t="s">
        <v>0</v>
      </c>
      <c r="AK16">
        <v>0.87428415431118445</v>
      </c>
    </row>
    <row r="17" spans="1:37" ht="17" thickBot="1">
      <c r="A17" s="46" t="s">
        <v>88</v>
      </c>
      <c r="B17" t="s">
        <v>593</v>
      </c>
      <c r="C17" t="s">
        <v>594</v>
      </c>
      <c r="E17" s="8">
        <v>16</v>
      </c>
      <c r="F17" t="s">
        <v>551</v>
      </c>
      <c r="G17" t="s">
        <v>324</v>
      </c>
      <c r="H17" t="s">
        <v>351</v>
      </c>
      <c r="I17" t="s">
        <v>416</v>
      </c>
      <c r="J17" t="s">
        <v>427</v>
      </c>
      <c r="K17" t="s">
        <v>391</v>
      </c>
      <c r="L17" t="s">
        <v>416</v>
      </c>
      <c r="M17" t="s">
        <v>107</v>
      </c>
      <c r="O17" s="49"/>
      <c r="P17" s="47" t="s">
        <v>412</v>
      </c>
      <c r="Q17">
        <v>16</v>
      </c>
      <c r="R17">
        <f t="shared" si="0"/>
        <v>8</v>
      </c>
      <c r="S17">
        <f t="shared" si="1"/>
        <v>13</v>
      </c>
      <c r="T17">
        <f t="shared" si="2"/>
        <v>69</v>
      </c>
      <c r="U17">
        <f t="shared" si="3"/>
        <v>6</v>
      </c>
      <c r="V17">
        <f t="shared" si="4"/>
        <v>41</v>
      </c>
      <c r="W17">
        <f>INDEX($E$2:$E$194, MATCH(P17, K$2:K$194,0))</f>
        <v>29</v>
      </c>
      <c r="X17">
        <f t="shared" si="5"/>
        <v>10</v>
      </c>
      <c r="Y17">
        <f t="shared" si="6"/>
        <v>22</v>
      </c>
      <c r="AA17" t="str">
        <f t="shared" si="7"/>
        <v>Canada</v>
      </c>
      <c r="AB17" t="str">
        <f t="shared" si="8"/>
        <v>Finland</v>
      </c>
      <c r="AC17" t="str">
        <f t="shared" si="9"/>
        <v>Norway</v>
      </c>
      <c r="AI17" t="s">
        <v>339</v>
      </c>
      <c r="AJ17" t="s">
        <v>0</v>
      </c>
      <c r="AK17">
        <v>0.87367869237540008</v>
      </c>
    </row>
    <row r="18" spans="1:37" ht="17" thickBot="1">
      <c r="A18" s="46" t="s">
        <v>89</v>
      </c>
      <c r="B18" t="s">
        <v>444</v>
      </c>
      <c r="C18" t="s">
        <v>595</v>
      </c>
      <c r="E18" s="8">
        <v>17</v>
      </c>
      <c r="F18" t="s">
        <v>557</v>
      </c>
      <c r="G18" t="s">
        <v>335</v>
      </c>
      <c r="H18" t="s">
        <v>373</v>
      </c>
      <c r="I18" t="s">
        <v>556</v>
      </c>
      <c r="J18" t="s">
        <v>339</v>
      </c>
      <c r="K18" t="s">
        <v>444</v>
      </c>
      <c r="L18" t="s">
        <v>351</v>
      </c>
      <c r="M18" t="s">
        <v>328</v>
      </c>
      <c r="O18" s="49"/>
      <c r="P18" s="47" t="s">
        <v>444</v>
      </c>
      <c r="Q18">
        <v>17</v>
      </c>
      <c r="R18">
        <f t="shared" si="0"/>
        <v>22</v>
      </c>
      <c r="S18">
        <f t="shared" si="1"/>
        <v>33</v>
      </c>
      <c r="T18">
        <f t="shared" si="2"/>
        <v>29</v>
      </c>
      <c r="U18">
        <f t="shared" si="3"/>
        <v>23</v>
      </c>
      <c r="V18">
        <f t="shared" si="4"/>
        <v>13</v>
      </c>
      <c r="W18">
        <f>INDEX($E$2:$E$194, MATCH(P18, K$2:K$194,0))</f>
        <v>17</v>
      </c>
      <c r="X18">
        <f t="shared" si="5"/>
        <v>27</v>
      </c>
      <c r="Y18">
        <f t="shared" si="6"/>
        <v>24</v>
      </c>
      <c r="AA18" t="str">
        <f t="shared" si="7"/>
        <v>Croatia</v>
      </c>
      <c r="AB18" t="str">
        <f t="shared" si="8"/>
        <v>Israel</v>
      </c>
      <c r="AC18" t="str">
        <f t="shared" si="9"/>
        <v>South Korea</v>
      </c>
      <c r="AI18" t="s">
        <v>99</v>
      </c>
      <c r="AJ18" t="s">
        <v>0</v>
      </c>
      <c r="AK18">
        <v>0.87267454899839958</v>
      </c>
    </row>
    <row r="19" spans="1:37" ht="17" thickBot="1">
      <c r="A19" s="46" t="s">
        <v>90</v>
      </c>
      <c r="B19" t="s">
        <v>305</v>
      </c>
      <c r="C19" t="s">
        <v>596</v>
      </c>
      <c r="E19" s="8">
        <v>18</v>
      </c>
      <c r="F19" t="s">
        <v>416</v>
      </c>
      <c r="G19" t="s">
        <v>305</v>
      </c>
      <c r="H19" t="s">
        <v>550</v>
      </c>
      <c r="I19" t="s">
        <v>376</v>
      </c>
      <c r="J19" t="s">
        <v>574</v>
      </c>
      <c r="K19" t="s">
        <v>387</v>
      </c>
      <c r="L19" t="s">
        <v>457</v>
      </c>
      <c r="M19" t="s">
        <v>348</v>
      </c>
      <c r="O19" s="49"/>
      <c r="P19" s="47" t="s">
        <v>305</v>
      </c>
      <c r="Q19">
        <v>18</v>
      </c>
      <c r="R19">
        <f t="shared" si="0"/>
        <v>23</v>
      </c>
      <c r="S19">
        <f t="shared" si="1"/>
        <v>18</v>
      </c>
      <c r="T19">
        <f t="shared" si="2"/>
        <v>10</v>
      </c>
      <c r="U19">
        <f t="shared" si="3"/>
        <v>32</v>
      </c>
      <c r="V19">
        <f t="shared" si="4"/>
        <v>37</v>
      </c>
      <c r="X19">
        <f t="shared" si="5"/>
        <v>48</v>
      </c>
      <c r="Y19">
        <f t="shared" si="6"/>
        <v>51</v>
      </c>
      <c r="AA19" t="str">
        <f t="shared" si="7"/>
        <v>Bahrain</v>
      </c>
      <c r="AB19" t="str">
        <f t="shared" si="8"/>
        <v>U.K.</v>
      </c>
      <c r="AC19" t="str">
        <f t="shared" si="9"/>
        <v>Japan</v>
      </c>
      <c r="AI19" t="s">
        <v>367</v>
      </c>
      <c r="AJ19" t="s">
        <v>0</v>
      </c>
      <c r="AK19">
        <v>0.86712415950688171</v>
      </c>
    </row>
    <row r="20" spans="1:37" ht="17" thickBot="1">
      <c r="A20" s="46" t="s">
        <v>552</v>
      </c>
      <c r="B20" t="s">
        <v>557</v>
      </c>
      <c r="C20" t="s">
        <v>597</v>
      </c>
      <c r="E20" s="8">
        <v>19</v>
      </c>
      <c r="F20" t="s">
        <v>351</v>
      </c>
      <c r="G20" t="s">
        <v>351</v>
      </c>
      <c r="H20" t="s">
        <v>396</v>
      </c>
      <c r="I20" t="s">
        <v>434</v>
      </c>
      <c r="J20" t="s">
        <v>367</v>
      </c>
      <c r="K20" t="s">
        <v>554</v>
      </c>
      <c r="L20" t="s">
        <v>452</v>
      </c>
      <c r="M20" t="s">
        <v>372</v>
      </c>
      <c r="O20" s="49"/>
      <c r="P20" s="47" t="s">
        <v>557</v>
      </c>
      <c r="Q20">
        <v>19</v>
      </c>
      <c r="R20">
        <f t="shared" si="0"/>
        <v>17</v>
      </c>
      <c r="S20">
        <f t="shared" si="1"/>
        <v>11</v>
      </c>
      <c r="T20">
        <f t="shared" si="2"/>
        <v>27</v>
      </c>
      <c r="U20">
        <f t="shared" si="3"/>
        <v>25</v>
      </c>
      <c r="V20">
        <f t="shared" si="4"/>
        <v>60</v>
      </c>
      <c r="X20">
        <f t="shared" si="5"/>
        <v>4</v>
      </c>
      <c r="Y20">
        <f t="shared" si="6"/>
        <v>1</v>
      </c>
      <c r="AA20" t="str">
        <f t="shared" si="7"/>
        <v>Finland</v>
      </c>
      <c r="AB20" t="str">
        <f t="shared" si="8"/>
        <v>Malta</v>
      </c>
      <c r="AC20" t="str">
        <f t="shared" si="9"/>
        <v>Saudi Arabia</v>
      </c>
      <c r="AI20" t="s">
        <v>342</v>
      </c>
      <c r="AJ20" t="s">
        <v>0</v>
      </c>
      <c r="AK20">
        <v>0.86700661800194312</v>
      </c>
    </row>
    <row r="21" spans="1:37" ht="17" thickBot="1">
      <c r="A21" s="46" t="s">
        <v>92</v>
      </c>
      <c r="B21" t="s">
        <v>372</v>
      </c>
      <c r="C21" t="s">
        <v>598</v>
      </c>
      <c r="E21" s="8">
        <v>20</v>
      </c>
      <c r="F21" t="s">
        <v>367</v>
      </c>
      <c r="G21" t="s">
        <v>112</v>
      </c>
      <c r="H21" t="s">
        <v>348</v>
      </c>
      <c r="I21" t="s">
        <v>372</v>
      </c>
      <c r="J21" t="s">
        <v>342</v>
      </c>
      <c r="K21" t="s">
        <v>574</v>
      </c>
      <c r="L21" t="s">
        <v>648</v>
      </c>
      <c r="M21" t="s">
        <v>94</v>
      </c>
      <c r="O21" s="49"/>
      <c r="P21" s="47" t="s">
        <v>372</v>
      </c>
      <c r="Q21">
        <v>20</v>
      </c>
      <c r="R21">
        <f t="shared" si="0"/>
        <v>29</v>
      </c>
      <c r="S21">
        <f t="shared" si="1"/>
        <v>15</v>
      </c>
      <c r="T21">
        <f t="shared" si="2"/>
        <v>30</v>
      </c>
      <c r="U21">
        <f t="shared" si="3"/>
        <v>20</v>
      </c>
      <c r="V21">
        <f t="shared" si="4"/>
        <v>109</v>
      </c>
      <c r="W21">
        <f>INDEX($E$2:$E$194, MATCH(P21, K$2:K$194,0))</f>
        <v>8</v>
      </c>
      <c r="X21">
        <f t="shared" si="5"/>
        <v>13</v>
      </c>
      <c r="Y21">
        <f t="shared" si="6"/>
        <v>19</v>
      </c>
      <c r="AA21" t="str">
        <f t="shared" si="7"/>
        <v>Serbia</v>
      </c>
      <c r="AB21" t="str">
        <f t="shared" si="8"/>
        <v>Estonia</v>
      </c>
      <c r="AC21" t="str">
        <f t="shared" si="9"/>
        <v>Ireland</v>
      </c>
      <c r="AI21" t="s">
        <v>399</v>
      </c>
      <c r="AJ21" t="s">
        <v>0</v>
      </c>
      <c r="AK21">
        <v>0.86394034228624927</v>
      </c>
    </row>
    <row r="22" spans="1:37" ht="17" thickBot="1">
      <c r="A22" s="46" t="s">
        <v>93</v>
      </c>
      <c r="B22" t="s">
        <v>391</v>
      </c>
      <c r="C22" t="s">
        <v>599</v>
      </c>
      <c r="E22" s="8">
        <v>21</v>
      </c>
      <c r="F22" t="s">
        <v>316</v>
      </c>
      <c r="G22" t="s">
        <v>343</v>
      </c>
      <c r="H22" t="s">
        <v>411</v>
      </c>
      <c r="I22" t="s">
        <v>452</v>
      </c>
      <c r="J22" t="s">
        <v>399</v>
      </c>
      <c r="K22" t="s">
        <v>374</v>
      </c>
      <c r="L22" t="s">
        <v>551</v>
      </c>
      <c r="M22" t="s">
        <v>309</v>
      </c>
      <c r="O22" s="49"/>
      <c r="P22" s="47" t="s">
        <v>391</v>
      </c>
      <c r="Q22">
        <v>21</v>
      </c>
      <c r="R22">
        <f t="shared" si="0"/>
        <v>26</v>
      </c>
      <c r="S22">
        <f t="shared" si="1"/>
        <v>29</v>
      </c>
      <c r="T22">
        <f t="shared" si="2"/>
        <v>26</v>
      </c>
      <c r="U22">
        <f t="shared" si="3"/>
        <v>24</v>
      </c>
      <c r="V22">
        <f t="shared" si="4"/>
        <v>8</v>
      </c>
      <c r="W22">
        <f>INDEX($E$2:$E$194, MATCH(P22, K$2:K$194,0))</f>
        <v>16</v>
      </c>
      <c r="X22">
        <f t="shared" si="5"/>
        <v>40</v>
      </c>
      <c r="Y22">
        <f t="shared" si="6"/>
        <v>31</v>
      </c>
      <c r="AA22" t="str">
        <f t="shared" si="7"/>
        <v>Ecuador</v>
      </c>
      <c r="AB22" t="str">
        <f t="shared" si="8"/>
        <v>Netherlands</v>
      </c>
      <c r="AC22" t="str">
        <f t="shared" si="9"/>
        <v>Switzerland</v>
      </c>
      <c r="AI22" t="s">
        <v>329</v>
      </c>
      <c r="AJ22" t="s">
        <v>0</v>
      </c>
      <c r="AK22">
        <v>0.86380432394839946</v>
      </c>
    </row>
    <row r="23" spans="1:37" ht="17" thickBot="1">
      <c r="A23" s="46" t="s">
        <v>94</v>
      </c>
      <c r="B23" t="s">
        <v>94</v>
      </c>
      <c r="C23" t="s">
        <v>600</v>
      </c>
      <c r="E23" s="8">
        <v>22</v>
      </c>
      <c r="F23" t="s">
        <v>444</v>
      </c>
      <c r="G23" t="s">
        <v>416</v>
      </c>
      <c r="H23" t="s">
        <v>417</v>
      </c>
      <c r="I23" t="s">
        <v>94</v>
      </c>
      <c r="J23" t="s">
        <v>329</v>
      </c>
      <c r="K23" t="s">
        <v>425</v>
      </c>
      <c r="L23" t="s">
        <v>302</v>
      </c>
      <c r="M23" t="s">
        <v>412</v>
      </c>
      <c r="O23" s="49"/>
      <c r="P23" s="47" t="s">
        <v>94</v>
      </c>
      <c r="Q23">
        <v>22</v>
      </c>
      <c r="R23">
        <f t="shared" si="0"/>
        <v>39</v>
      </c>
      <c r="S23">
        <f t="shared" si="1"/>
        <v>39</v>
      </c>
      <c r="T23">
        <f t="shared" si="2"/>
        <v>15</v>
      </c>
      <c r="U23">
        <f t="shared" si="3"/>
        <v>22</v>
      </c>
      <c r="V23">
        <f t="shared" si="4"/>
        <v>12</v>
      </c>
      <c r="W23">
        <f>INDEX($E$2:$E$194, MATCH(P23, K$2:K$194,0))</f>
        <v>25</v>
      </c>
      <c r="X23">
        <f t="shared" si="5"/>
        <v>28</v>
      </c>
      <c r="Y23">
        <f t="shared" si="6"/>
        <v>20</v>
      </c>
      <c r="AA23" t="str">
        <f t="shared" si="7"/>
        <v>Norway</v>
      </c>
      <c r="AB23" t="str">
        <f t="shared" si="8"/>
        <v>Oman</v>
      </c>
      <c r="AC23" t="str">
        <f t="shared" si="9"/>
        <v>Austria</v>
      </c>
      <c r="AI23" t="s">
        <v>343</v>
      </c>
      <c r="AJ23" t="s">
        <v>0</v>
      </c>
      <c r="AK23">
        <v>0.86258448423856027</v>
      </c>
    </row>
    <row r="24" spans="1:37" ht="17" thickBot="1">
      <c r="A24" s="46" t="s">
        <v>95</v>
      </c>
      <c r="B24" t="s">
        <v>373</v>
      </c>
      <c r="C24" t="s">
        <v>601</v>
      </c>
      <c r="E24" s="8">
        <v>23</v>
      </c>
      <c r="F24" t="s">
        <v>305</v>
      </c>
      <c r="G24" t="s">
        <v>302</v>
      </c>
      <c r="H24" t="s">
        <v>387</v>
      </c>
      <c r="I24" t="s">
        <v>444</v>
      </c>
      <c r="J24" t="s">
        <v>343</v>
      </c>
      <c r="K24" t="s">
        <v>119</v>
      </c>
      <c r="L24" t="s">
        <v>107</v>
      </c>
      <c r="M24" t="s">
        <v>119</v>
      </c>
      <c r="O24" s="49"/>
      <c r="P24" s="47" t="s">
        <v>373</v>
      </c>
      <c r="Q24">
        <v>23</v>
      </c>
      <c r="R24">
        <f t="shared" si="0"/>
        <v>35</v>
      </c>
      <c r="S24">
        <f t="shared" si="1"/>
        <v>53</v>
      </c>
      <c r="T24">
        <f t="shared" si="2"/>
        <v>17</v>
      </c>
      <c r="U24">
        <f t="shared" si="3"/>
        <v>28</v>
      </c>
      <c r="V24">
        <f t="shared" si="4"/>
        <v>79</v>
      </c>
      <c r="W24">
        <f>INDEX($E$2:$E$194, MATCH(P24, K$2:K$194,0))</f>
        <v>31</v>
      </c>
      <c r="X24">
        <f t="shared" si="5"/>
        <v>32</v>
      </c>
      <c r="Y24">
        <f t="shared" si="6"/>
        <v>13</v>
      </c>
      <c r="AA24" t="str">
        <f t="shared" si="7"/>
        <v>Australia</v>
      </c>
      <c r="AB24" t="str">
        <f t="shared" si="8"/>
        <v>Latvia</v>
      </c>
      <c r="AC24" t="str">
        <f t="shared" si="9"/>
        <v>Spain</v>
      </c>
      <c r="AI24" t="s">
        <v>468</v>
      </c>
      <c r="AJ24" t="s">
        <v>0</v>
      </c>
      <c r="AK24">
        <v>0.86131517128313928</v>
      </c>
    </row>
    <row r="25" spans="1:37" ht="17" thickBot="1">
      <c r="A25" s="46" t="s">
        <v>96</v>
      </c>
      <c r="B25" t="s">
        <v>378</v>
      </c>
      <c r="C25" t="s">
        <v>602</v>
      </c>
      <c r="E25" s="8">
        <v>24</v>
      </c>
      <c r="F25" t="s">
        <v>443</v>
      </c>
      <c r="G25" t="s">
        <v>316</v>
      </c>
      <c r="H25" t="s">
        <v>416</v>
      </c>
      <c r="I25" t="s">
        <v>391</v>
      </c>
      <c r="J25" t="s">
        <v>468</v>
      </c>
      <c r="K25" t="s">
        <v>411</v>
      </c>
      <c r="L25" t="s">
        <v>369</v>
      </c>
      <c r="M25" t="s">
        <v>444</v>
      </c>
      <c r="O25" s="49"/>
      <c r="P25" s="47" t="s">
        <v>378</v>
      </c>
      <c r="Q25">
        <v>24</v>
      </c>
      <c r="R25">
        <f t="shared" si="0"/>
        <v>10</v>
      </c>
      <c r="S25">
        <f t="shared" si="1"/>
        <v>27</v>
      </c>
      <c r="T25">
        <f t="shared" si="2"/>
        <v>41</v>
      </c>
      <c r="U25">
        <f t="shared" si="3"/>
        <v>42</v>
      </c>
      <c r="V25">
        <f t="shared" si="4"/>
        <v>39</v>
      </c>
      <c r="X25">
        <f t="shared" si="5"/>
        <v>29</v>
      </c>
      <c r="Y25">
        <f t="shared" si="6"/>
        <v>61</v>
      </c>
      <c r="AA25" t="str">
        <f t="shared" si="7"/>
        <v>Brazil</v>
      </c>
      <c r="AB25" t="str">
        <f t="shared" si="8"/>
        <v>Norway</v>
      </c>
      <c r="AC25" t="str">
        <f t="shared" si="9"/>
        <v>Lithuania</v>
      </c>
      <c r="AI25" t="s">
        <v>456</v>
      </c>
      <c r="AJ25" t="s">
        <v>0</v>
      </c>
      <c r="AK25">
        <v>0.86031700258388633</v>
      </c>
    </row>
    <row r="26" spans="1:37" ht="17" thickBot="1">
      <c r="A26" s="46" t="s">
        <v>97</v>
      </c>
      <c r="B26" t="s">
        <v>468</v>
      </c>
      <c r="C26" t="s">
        <v>603</v>
      </c>
      <c r="E26" s="8">
        <v>25</v>
      </c>
      <c r="F26" t="s">
        <v>343</v>
      </c>
      <c r="G26" t="s">
        <v>574</v>
      </c>
      <c r="H26" t="s">
        <v>204</v>
      </c>
      <c r="I26" t="s">
        <v>557</v>
      </c>
      <c r="J26" t="s">
        <v>456</v>
      </c>
      <c r="K26" t="s">
        <v>94</v>
      </c>
      <c r="L26" t="s">
        <v>374</v>
      </c>
      <c r="M26" t="s">
        <v>367</v>
      </c>
      <c r="O26" s="49"/>
      <c r="P26" s="47" t="s">
        <v>468</v>
      </c>
      <c r="Q26">
        <v>25</v>
      </c>
      <c r="R26">
        <f t="shared" si="0"/>
        <v>28</v>
      </c>
      <c r="S26">
        <f t="shared" si="1"/>
        <v>26</v>
      </c>
      <c r="T26">
        <f t="shared" si="2"/>
        <v>37</v>
      </c>
      <c r="U26">
        <f t="shared" si="3"/>
        <v>27</v>
      </c>
      <c r="V26">
        <f t="shared" si="4"/>
        <v>24</v>
      </c>
      <c r="X26">
        <f t="shared" si="5"/>
        <v>49</v>
      </c>
      <c r="Y26">
        <f t="shared" si="6"/>
        <v>53</v>
      </c>
      <c r="AA26" t="str">
        <f t="shared" si="7"/>
        <v>Turkiye</v>
      </c>
      <c r="AB26" t="str">
        <f t="shared" si="8"/>
        <v>Libya</v>
      </c>
      <c r="AC26" t="str">
        <f t="shared" si="9"/>
        <v>U.S.A.</v>
      </c>
      <c r="AI26" t="s">
        <v>464</v>
      </c>
      <c r="AJ26" t="s">
        <v>0</v>
      </c>
      <c r="AK26">
        <v>0.85840640362838583</v>
      </c>
    </row>
    <row r="27" spans="1:37" ht="17" thickBot="1">
      <c r="A27" s="46" t="s">
        <v>98</v>
      </c>
      <c r="B27" t="s">
        <v>452</v>
      </c>
      <c r="C27" t="s">
        <v>604</v>
      </c>
      <c r="E27" s="8">
        <v>26</v>
      </c>
      <c r="F27" t="s">
        <v>391</v>
      </c>
      <c r="G27" t="s">
        <v>468</v>
      </c>
      <c r="H27" t="s">
        <v>391</v>
      </c>
      <c r="I27" t="s">
        <v>387</v>
      </c>
      <c r="J27" t="s">
        <v>464</v>
      </c>
      <c r="K27" t="s">
        <v>309</v>
      </c>
      <c r="L27" t="s">
        <v>368</v>
      </c>
      <c r="M27" t="s">
        <v>374</v>
      </c>
      <c r="O27" s="49"/>
      <c r="P27" s="47" t="s">
        <v>452</v>
      </c>
      <c r="Q27">
        <v>26</v>
      </c>
      <c r="R27">
        <f t="shared" si="0"/>
        <v>38</v>
      </c>
      <c r="S27">
        <f t="shared" si="1"/>
        <v>32</v>
      </c>
      <c r="T27">
        <f t="shared" si="2"/>
        <v>31</v>
      </c>
      <c r="U27">
        <f t="shared" si="3"/>
        <v>21</v>
      </c>
      <c r="V27">
        <f t="shared" si="4"/>
        <v>64</v>
      </c>
      <c r="X27">
        <f t="shared" si="5"/>
        <v>19</v>
      </c>
      <c r="Y27">
        <f t="shared" si="6"/>
        <v>7</v>
      </c>
      <c r="AA27" t="str">
        <f t="shared" si="7"/>
        <v>Uruguay</v>
      </c>
      <c r="AB27" t="str">
        <f t="shared" si="8"/>
        <v>Lithuania</v>
      </c>
      <c r="AC27" t="str">
        <f t="shared" si="9"/>
        <v>Latvia</v>
      </c>
      <c r="AI27" t="s">
        <v>387</v>
      </c>
      <c r="AJ27" t="s">
        <v>0</v>
      </c>
      <c r="AK27">
        <v>0.85620326480539011</v>
      </c>
    </row>
    <row r="28" spans="1:37" ht="17" thickBot="1">
      <c r="A28" s="46" t="s">
        <v>99</v>
      </c>
      <c r="B28" t="s">
        <v>99</v>
      </c>
      <c r="C28" t="s">
        <v>605</v>
      </c>
      <c r="E28" s="8">
        <v>27</v>
      </c>
      <c r="F28" t="s">
        <v>451</v>
      </c>
      <c r="G28" t="s">
        <v>378</v>
      </c>
      <c r="H28" t="s">
        <v>557</v>
      </c>
      <c r="I28" t="s">
        <v>468</v>
      </c>
      <c r="J28" t="s">
        <v>387</v>
      </c>
      <c r="K28" t="s">
        <v>400</v>
      </c>
      <c r="L28" t="s">
        <v>444</v>
      </c>
      <c r="M28" t="s">
        <v>554</v>
      </c>
      <c r="O28" s="49"/>
      <c r="P28" s="47" t="s">
        <v>574</v>
      </c>
      <c r="Q28">
        <v>27</v>
      </c>
      <c r="R28">
        <f t="shared" si="0"/>
        <v>13</v>
      </c>
      <c r="S28">
        <f t="shared" si="1"/>
        <v>25</v>
      </c>
      <c r="T28">
        <f t="shared" si="2"/>
        <v>82</v>
      </c>
      <c r="U28">
        <f t="shared" si="3"/>
        <v>15</v>
      </c>
      <c r="V28">
        <f t="shared" si="4"/>
        <v>18</v>
      </c>
      <c r="W28">
        <f>INDEX($E$2:$E$194, MATCH(P28, K$2:K$194,0))</f>
        <v>20</v>
      </c>
      <c r="Y28">
        <f t="shared" si="6"/>
        <v>58</v>
      </c>
      <c r="AA28" t="str">
        <f t="shared" si="7"/>
        <v>Kazakhstan</v>
      </c>
      <c r="AB28" t="str">
        <f t="shared" si="8"/>
        <v>U.S.A.</v>
      </c>
      <c r="AC28" t="str">
        <f t="shared" si="9"/>
        <v>Uruguay</v>
      </c>
      <c r="AI28" t="s">
        <v>357</v>
      </c>
      <c r="AJ28" t="s">
        <v>0</v>
      </c>
      <c r="AK28">
        <v>0.85452948391303973</v>
      </c>
    </row>
    <row r="29" spans="1:37" ht="17" thickBot="1">
      <c r="A29" s="46" t="s">
        <v>396</v>
      </c>
      <c r="B29" t="s">
        <v>396</v>
      </c>
      <c r="C29" t="s">
        <v>606</v>
      </c>
      <c r="E29" s="8">
        <v>28</v>
      </c>
      <c r="F29" t="s">
        <v>468</v>
      </c>
      <c r="G29" t="s">
        <v>301</v>
      </c>
      <c r="H29" t="s">
        <v>425</v>
      </c>
      <c r="I29" t="s">
        <v>373</v>
      </c>
      <c r="J29" t="s">
        <v>357</v>
      </c>
      <c r="K29" t="s">
        <v>451</v>
      </c>
      <c r="L29" t="s">
        <v>94</v>
      </c>
      <c r="M29" t="s">
        <v>551</v>
      </c>
      <c r="O29" s="49"/>
      <c r="P29" s="47" t="s">
        <v>396</v>
      </c>
      <c r="Q29">
        <v>28</v>
      </c>
      <c r="R29">
        <f t="shared" si="0"/>
        <v>30</v>
      </c>
      <c r="S29">
        <f t="shared" si="1"/>
        <v>46</v>
      </c>
      <c r="T29">
        <f t="shared" si="2"/>
        <v>19</v>
      </c>
      <c r="U29">
        <f t="shared" si="3"/>
        <v>48</v>
      </c>
      <c r="V29">
        <f t="shared" si="4"/>
        <v>66</v>
      </c>
      <c r="Y29">
        <f t="shared" si="6"/>
        <v>33</v>
      </c>
      <c r="AA29" t="str">
        <f t="shared" si="7"/>
        <v>Armenia</v>
      </c>
      <c r="AB29" t="str">
        <f t="shared" si="8"/>
        <v>Poland</v>
      </c>
      <c r="AC29" t="str">
        <f t="shared" si="9"/>
        <v>Israel</v>
      </c>
      <c r="AI29" t="s">
        <v>306</v>
      </c>
      <c r="AJ29" t="s">
        <v>0</v>
      </c>
      <c r="AK29">
        <v>0.84480987129852692</v>
      </c>
    </row>
    <row r="30" spans="1:37" ht="17" thickBot="1">
      <c r="A30" s="46" t="s">
        <v>387</v>
      </c>
      <c r="B30" t="s">
        <v>387</v>
      </c>
      <c r="C30" t="s">
        <v>607</v>
      </c>
      <c r="E30" s="8">
        <v>29</v>
      </c>
      <c r="F30" t="s">
        <v>372</v>
      </c>
      <c r="G30" t="s">
        <v>391</v>
      </c>
      <c r="H30" t="s">
        <v>444</v>
      </c>
      <c r="I30" t="s">
        <v>324</v>
      </c>
      <c r="J30" t="s">
        <v>306</v>
      </c>
      <c r="K30" t="s">
        <v>412</v>
      </c>
      <c r="L30" t="s">
        <v>378</v>
      </c>
      <c r="M30" t="s">
        <v>665</v>
      </c>
      <c r="O30" s="49"/>
      <c r="P30" s="47" t="s">
        <v>387</v>
      </c>
      <c r="Q30">
        <v>29</v>
      </c>
      <c r="R30">
        <f t="shared" si="0"/>
        <v>47</v>
      </c>
      <c r="S30">
        <f t="shared" si="1"/>
        <v>37</v>
      </c>
      <c r="T30">
        <f t="shared" si="2"/>
        <v>23</v>
      </c>
      <c r="U30">
        <f t="shared" si="3"/>
        <v>26</v>
      </c>
      <c r="V30">
        <f t="shared" si="4"/>
        <v>27</v>
      </c>
      <c r="W30">
        <f>INDEX($E$2:$E$194, MATCH(P30, K$2:K$194,0))</f>
        <v>18</v>
      </c>
      <c r="Y30">
        <f t="shared" si="6"/>
        <v>37</v>
      </c>
      <c r="AA30" t="str">
        <f t="shared" si="7"/>
        <v>Lithuania</v>
      </c>
      <c r="AB30" t="str">
        <f t="shared" si="8"/>
        <v>Spain</v>
      </c>
      <c r="AC30" t="str">
        <f t="shared" si="9"/>
        <v>Canada</v>
      </c>
      <c r="AI30" t="s">
        <v>466</v>
      </c>
      <c r="AJ30" t="s">
        <v>0</v>
      </c>
      <c r="AK30">
        <v>0.83995819744190869</v>
      </c>
    </row>
    <row r="31" spans="1:37" ht="17" thickBot="1">
      <c r="A31" s="46" t="s">
        <v>103</v>
      </c>
      <c r="B31" t="s">
        <v>103</v>
      </c>
      <c r="C31" t="s">
        <v>608</v>
      </c>
      <c r="E31" s="8">
        <v>30</v>
      </c>
      <c r="F31" t="s">
        <v>396</v>
      </c>
      <c r="G31" t="s">
        <v>327</v>
      </c>
      <c r="H31" t="s">
        <v>372</v>
      </c>
      <c r="I31" t="s">
        <v>366</v>
      </c>
      <c r="J31" t="s">
        <v>550</v>
      </c>
      <c r="K31" t="s">
        <v>440</v>
      </c>
      <c r="L31" t="s">
        <v>309</v>
      </c>
      <c r="M31" t="s">
        <v>426</v>
      </c>
      <c r="O31" s="49"/>
      <c r="P31" s="47" t="s">
        <v>103</v>
      </c>
      <c r="Q31">
        <v>30</v>
      </c>
      <c r="R31">
        <f t="shared" si="0"/>
        <v>5</v>
      </c>
      <c r="S31">
        <f t="shared" si="1"/>
        <v>1</v>
      </c>
      <c r="T31">
        <f t="shared" si="2"/>
        <v>78</v>
      </c>
      <c r="U31">
        <f t="shared" si="3"/>
        <v>47</v>
      </c>
      <c r="V31">
        <f t="shared" si="4"/>
        <v>57</v>
      </c>
      <c r="Y31">
        <f t="shared" si="6"/>
        <v>43</v>
      </c>
      <c r="AA31" t="str">
        <f t="shared" si="7"/>
        <v>Chile</v>
      </c>
      <c r="AB31" t="str">
        <f t="shared" si="8"/>
        <v>Ireland</v>
      </c>
      <c r="AC31" t="str">
        <f t="shared" si="9"/>
        <v>Hungary</v>
      </c>
      <c r="AI31" t="s">
        <v>417</v>
      </c>
      <c r="AJ31" t="s">
        <v>0</v>
      </c>
      <c r="AK31">
        <v>0.83643756276525572</v>
      </c>
    </row>
    <row r="32" spans="1:37" ht="17" thickBot="1">
      <c r="A32" s="46" t="s">
        <v>327</v>
      </c>
      <c r="B32" t="s">
        <v>327</v>
      </c>
      <c r="C32" t="s">
        <v>609</v>
      </c>
      <c r="E32" s="8">
        <v>31</v>
      </c>
      <c r="F32" t="s">
        <v>335</v>
      </c>
      <c r="G32" t="s">
        <v>443</v>
      </c>
      <c r="H32" t="s">
        <v>452</v>
      </c>
      <c r="I32" t="s">
        <v>337</v>
      </c>
      <c r="J32" t="s">
        <v>417</v>
      </c>
      <c r="K32" t="s">
        <v>373</v>
      </c>
      <c r="L32" t="s">
        <v>131</v>
      </c>
      <c r="M32" t="s">
        <v>391</v>
      </c>
      <c r="O32" s="49"/>
      <c r="P32" s="47" t="s">
        <v>327</v>
      </c>
      <c r="Q32">
        <v>31</v>
      </c>
      <c r="R32">
        <f t="shared" si="0"/>
        <v>33</v>
      </c>
      <c r="S32">
        <f t="shared" si="1"/>
        <v>30</v>
      </c>
      <c r="T32">
        <f t="shared" si="2"/>
        <v>36</v>
      </c>
      <c r="U32">
        <f t="shared" si="3"/>
        <v>41</v>
      </c>
      <c r="V32">
        <f t="shared" si="4"/>
        <v>65</v>
      </c>
      <c r="W32">
        <f>INDEX($E$2:$E$194, MATCH(P32, K$2:K$194,0))</f>
        <v>35</v>
      </c>
      <c r="X32">
        <f t="shared" si="5"/>
        <v>41</v>
      </c>
      <c r="Y32">
        <f t="shared" si="6"/>
        <v>54</v>
      </c>
      <c r="AA32" t="str">
        <f t="shared" si="7"/>
        <v>South Africa</v>
      </c>
      <c r="AB32" t="str">
        <f t="shared" si="8"/>
        <v>Switzerland</v>
      </c>
      <c r="AC32" t="str">
        <f t="shared" si="9"/>
        <v>Cyprus</v>
      </c>
      <c r="AI32" t="s">
        <v>420</v>
      </c>
      <c r="AJ32" t="s">
        <v>0</v>
      </c>
      <c r="AK32">
        <v>0.8340923046676596</v>
      </c>
    </row>
    <row r="33" spans="1:37" ht="17" thickBot="1">
      <c r="A33" s="46" t="s">
        <v>335</v>
      </c>
      <c r="B33" t="s">
        <v>335</v>
      </c>
      <c r="C33" t="s">
        <v>610</v>
      </c>
      <c r="E33" s="8">
        <v>32</v>
      </c>
      <c r="F33" t="s">
        <v>440</v>
      </c>
      <c r="G33" t="s">
        <v>452</v>
      </c>
      <c r="H33" t="s">
        <v>553</v>
      </c>
      <c r="I33" t="s">
        <v>305</v>
      </c>
      <c r="J33" t="s">
        <v>420</v>
      </c>
      <c r="K33" t="s">
        <v>366</v>
      </c>
      <c r="L33" t="s">
        <v>373</v>
      </c>
      <c r="M33" t="s">
        <v>425</v>
      </c>
      <c r="O33" s="49"/>
      <c r="P33" s="47" t="s">
        <v>335</v>
      </c>
      <c r="Q33">
        <v>32</v>
      </c>
      <c r="R33">
        <f t="shared" si="0"/>
        <v>31</v>
      </c>
      <c r="S33">
        <f t="shared" si="1"/>
        <v>17</v>
      </c>
      <c r="T33">
        <f t="shared" si="2"/>
        <v>47</v>
      </c>
      <c r="U33">
        <f t="shared" si="3"/>
        <v>36</v>
      </c>
      <c r="V33">
        <f t="shared" si="4"/>
        <v>61</v>
      </c>
      <c r="W33">
        <f>INDEX($E$2:$E$194, MATCH(P33, K$2:K$194,0))</f>
        <v>36</v>
      </c>
      <c r="Y33">
        <f t="shared" si="6"/>
        <v>59</v>
      </c>
      <c r="AA33" t="str">
        <f t="shared" si="7"/>
        <v>Switzerland</v>
      </c>
      <c r="AB33" t="str">
        <f t="shared" si="8"/>
        <v>Russia</v>
      </c>
      <c r="AC33" t="str">
        <f t="shared" si="9"/>
        <v>Bahrain</v>
      </c>
      <c r="AI33" t="s">
        <v>426</v>
      </c>
      <c r="AJ33" t="s">
        <v>0</v>
      </c>
      <c r="AK33">
        <v>0.83302221763841333</v>
      </c>
    </row>
    <row r="34" spans="1:37" ht="17" thickBot="1">
      <c r="A34" s="46" t="s">
        <v>440</v>
      </c>
      <c r="B34" t="s">
        <v>440</v>
      </c>
      <c r="C34" t="s">
        <v>611</v>
      </c>
      <c r="E34" s="8">
        <v>33</v>
      </c>
      <c r="F34" t="s">
        <v>327</v>
      </c>
      <c r="G34" t="s">
        <v>444</v>
      </c>
      <c r="H34" t="s">
        <v>302</v>
      </c>
      <c r="I34" t="s">
        <v>144</v>
      </c>
      <c r="J34" t="s">
        <v>426</v>
      </c>
      <c r="K34" t="s">
        <v>376</v>
      </c>
      <c r="L34" t="s">
        <v>417</v>
      </c>
      <c r="M34" t="s">
        <v>396</v>
      </c>
      <c r="O34" s="49"/>
      <c r="P34" s="47" t="s">
        <v>440</v>
      </c>
      <c r="Q34">
        <v>33</v>
      </c>
      <c r="R34">
        <f t="shared" si="0"/>
        <v>32</v>
      </c>
      <c r="S34">
        <f t="shared" si="1"/>
        <v>40</v>
      </c>
      <c r="T34">
        <f t="shared" si="2"/>
        <v>52</v>
      </c>
      <c r="U34">
        <f t="shared" si="3"/>
        <v>37</v>
      </c>
      <c r="V34">
        <f t="shared" si="4"/>
        <v>35</v>
      </c>
      <c r="W34">
        <f>INDEX($E$2:$E$194, MATCH(P34, K$2:K$194,0))</f>
        <v>30</v>
      </c>
      <c r="Y34">
        <f t="shared" si="6"/>
        <v>34</v>
      </c>
      <c r="AA34" t="str">
        <f t="shared" si="7"/>
        <v>Spain</v>
      </c>
      <c r="AB34" t="str">
        <f t="shared" si="8"/>
        <v>Australia</v>
      </c>
      <c r="AC34" t="str">
        <f t="shared" si="9"/>
        <v>Georgia (Country)</v>
      </c>
      <c r="AI34" t="s">
        <v>438</v>
      </c>
      <c r="AJ34" t="s">
        <v>0</v>
      </c>
      <c r="AK34">
        <v>0.83265358834791736</v>
      </c>
    </row>
    <row r="35" spans="1:37" ht="17" thickBot="1">
      <c r="A35" s="46" t="s">
        <v>107</v>
      </c>
      <c r="B35" t="s">
        <v>107</v>
      </c>
      <c r="C35" t="s">
        <v>612</v>
      </c>
      <c r="E35" s="8">
        <v>34</v>
      </c>
      <c r="F35" t="s">
        <v>324</v>
      </c>
      <c r="G35" t="s">
        <v>107</v>
      </c>
      <c r="H35" t="s">
        <v>376</v>
      </c>
      <c r="I35" t="s">
        <v>107</v>
      </c>
      <c r="J35" t="s">
        <v>438</v>
      </c>
      <c r="K35" t="s">
        <v>300</v>
      </c>
      <c r="L35" t="s">
        <v>650</v>
      </c>
      <c r="M35" t="s">
        <v>440</v>
      </c>
      <c r="O35" s="49"/>
      <c r="P35" s="47" t="s">
        <v>107</v>
      </c>
      <c r="Q35">
        <v>34</v>
      </c>
      <c r="R35">
        <f t="shared" si="0"/>
        <v>37</v>
      </c>
      <c r="S35">
        <f t="shared" si="1"/>
        <v>34</v>
      </c>
      <c r="T35">
        <f t="shared" si="2"/>
        <v>44</v>
      </c>
      <c r="U35">
        <f t="shared" si="3"/>
        <v>34</v>
      </c>
      <c r="V35">
        <f t="shared" si="4"/>
        <v>6</v>
      </c>
      <c r="W35">
        <f>INDEX($E$2:$E$194, MATCH(P35, K$2:K$194,0))</f>
        <v>9</v>
      </c>
      <c r="X35">
        <f t="shared" si="5"/>
        <v>23</v>
      </c>
      <c r="Y35">
        <f t="shared" si="6"/>
        <v>16</v>
      </c>
      <c r="AA35" t="str">
        <f t="shared" si="7"/>
        <v>France</v>
      </c>
      <c r="AB35" t="str">
        <f t="shared" si="8"/>
        <v>Japan</v>
      </c>
      <c r="AC35" t="str">
        <f t="shared" si="9"/>
        <v>France</v>
      </c>
      <c r="AI35" t="s">
        <v>440</v>
      </c>
      <c r="AJ35" t="s">
        <v>0</v>
      </c>
      <c r="AK35">
        <v>0.83213892135018619</v>
      </c>
    </row>
    <row r="36" spans="1:37" ht="17" thickBot="1">
      <c r="A36" s="46" t="s">
        <v>328</v>
      </c>
      <c r="B36" t="s">
        <v>328</v>
      </c>
      <c r="C36" t="s">
        <v>613</v>
      </c>
      <c r="E36" s="8">
        <v>35</v>
      </c>
      <c r="F36" t="s">
        <v>373</v>
      </c>
      <c r="G36" t="s">
        <v>369</v>
      </c>
      <c r="H36" t="s">
        <v>432</v>
      </c>
      <c r="I36" t="s">
        <v>301</v>
      </c>
      <c r="J36" t="s">
        <v>440</v>
      </c>
      <c r="K36" t="s">
        <v>327</v>
      </c>
      <c r="L36" t="s">
        <v>424</v>
      </c>
      <c r="M36" t="s">
        <v>434</v>
      </c>
      <c r="O36" s="49"/>
      <c r="P36" s="47" t="s">
        <v>328</v>
      </c>
      <c r="Q36">
        <v>35</v>
      </c>
      <c r="R36">
        <f t="shared" si="0"/>
        <v>11</v>
      </c>
      <c r="S36">
        <f t="shared" si="1"/>
        <v>14</v>
      </c>
      <c r="T36">
        <f t="shared" si="2"/>
        <v>55</v>
      </c>
      <c r="U36">
        <f t="shared" si="3"/>
        <v>57</v>
      </c>
      <c r="V36">
        <f t="shared" si="4"/>
        <v>86</v>
      </c>
      <c r="X36">
        <f t="shared" si="5"/>
        <v>43</v>
      </c>
      <c r="Y36">
        <f t="shared" si="6"/>
        <v>17</v>
      </c>
      <c r="AA36" t="str">
        <f t="shared" si="7"/>
        <v>Indonesia</v>
      </c>
      <c r="AB36" t="str">
        <f t="shared" si="8"/>
        <v>San Marino</v>
      </c>
      <c r="AC36" t="str">
        <f t="shared" si="9"/>
        <v>Armenia</v>
      </c>
      <c r="AI36" t="s">
        <v>377</v>
      </c>
      <c r="AJ36" t="s">
        <v>0</v>
      </c>
      <c r="AK36">
        <v>0.82858710042063888</v>
      </c>
    </row>
    <row r="37" spans="1:37" ht="17" thickBot="1">
      <c r="A37" s="46" t="s">
        <v>357</v>
      </c>
      <c r="B37" t="s">
        <v>357</v>
      </c>
      <c r="C37" t="s">
        <v>614</v>
      </c>
      <c r="E37" s="8">
        <v>36</v>
      </c>
      <c r="F37" t="s">
        <v>112</v>
      </c>
      <c r="G37" t="s">
        <v>451</v>
      </c>
      <c r="H37" t="s">
        <v>327</v>
      </c>
      <c r="I37" t="s">
        <v>335</v>
      </c>
      <c r="J37" t="s">
        <v>377</v>
      </c>
      <c r="K37" t="s">
        <v>335</v>
      </c>
      <c r="L37" t="s">
        <v>553</v>
      </c>
      <c r="M37" t="s">
        <v>131</v>
      </c>
      <c r="O37" s="49"/>
      <c r="P37" s="47" t="s">
        <v>357</v>
      </c>
      <c r="Q37">
        <v>36</v>
      </c>
      <c r="R37">
        <f t="shared" si="0"/>
        <v>45</v>
      </c>
      <c r="S37">
        <f t="shared" si="1"/>
        <v>60</v>
      </c>
      <c r="T37">
        <f t="shared" si="2"/>
        <v>73</v>
      </c>
      <c r="U37">
        <f t="shared" si="3"/>
        <v>14</v>
      </c>
      <c r="V37">
        <f t="shared" si="4"/>
        <v>28</v>
      </c>
      <c r="Y37">
        <f t="shared" si="6"/>
        <v>56</v>
      </c>
      <c r="AA37" t="str">
        <f t="shared" si="7"/>
        <v>Sweden</v>
      </c>
      <c r="AB37" t="str">
        <f t="shared" si="8"/>
        <v>Chile</v>
      </c>
      <c r="AC37" t="str">
        <f t="shared" si="9"/>
        <v>Croatia</v>
      </c>
      <c r="AI37" t="s">
        <v>305</v>
      </c>
      <c r="AJ37" t="s">
        <v>0</v>
      </c>
      <c r="AK37">
        <v>0.82847882675746176</v>
      </c>
    </row>
    <row r="38" spans="1:37" ht="17" thickBot="1">
      <c r="A38" s="46" t="s">
        <v>425</v>
      </c>
      <c r="B38" t="s">
        <v>425</v>
      </c>
      <c r="C38" t="s">
        <v>615</v>
      </c>
      <c r="E38" s="8">
        <v>37</v>
      </c>
      <c r="F38" t="s">
        <v>107</v>
      </c>
      <c r="G38" t="s">
        <v>387</v>
      </c>
      <c r="H38" t="s">
        <v>468</v>
      </c>
      <c r="I38" t="s">
        <v>440</v>
      </c>
      <c r="J38" t="s">
        <v>305</v>
      </c>
      <c r="K38" t="s">
        <v>333</v>
      </c>
      <c r="L38" t="s">
        <v>425</v>
      </c>
      <c r="M38" t="s">
        <v>387</v>
      </c>
      <c r="O38" s="49"/>
      <c r="P38" s="47" t="s">
        <v>425</v>
      </c>
      <c r="Q38">
        <v>37</v>
      </c>
      <c r="R38">
        <f t="shared" si="0"/>
        <v>50</v>
      </c>
      <c r="S38">
        <f t="shared" si="1"/>
        <v>43</v>
      </c>
      <c r="T38">
        <f t="shared" si="2"/>
        <v>28</v>
      </c>
      <c r="U38">
        <f t="shared" si="3"/>
        <v>45</v>
      </c>
      <c r="V38">
        <f t="shared" si="4"/>
        <v>83</v>
      </c>
      <c r="W38">
        <f>INDEX($E$2:$E$194, MATCH(P38, K$2:K$194,0))</f>
        <v>22</v>
      </c>
      <c r="X38">
        <f t="shared" si="5"/>
        <v>37</v>
      </c>
      <c r="Y38">
        <f t="shared" si="6"/>
        <v>32</v>
      </c>
      <c r="AA38" t="str">
        <f t="shared" si="7"/>
        <v>Latvia</v>
      </c>
      <c r="AB38" t="str">
        <f t="shared" si="8"/>
        <v>Uruguay</v>
      </c>
      <c r="AC38" t="str">
        <f t="shared" si="9"/>
        <v>Slovenia</v>
      </c>
      <c r="AI38" t="s">
        <v>321</v>
      </c>
      <c r="AJ38" t="s">
        <v>0</v>
      </c>
      <c r="AK38">
        <v>0.82200924154357535</v>
      </c>
    </row>
    <row r="39" spans="1:37" ht="17" thickBot="1">
      <c r="A39" s="46" t="s">
        <v>337</v>
      </c>
      <c r="B39" t="s">
        <v>337</v>
      </c>
      <c r="C39" t="s">
        <v>616</v>
      </c>
      <c r="E39" s="8">
        <v>38</v>
      </c>
      <c r="F39" t="s">
        <v>452</v>
      </c>
      <c r="G39" t="s">
        <v>404</v>
      </c>
      <c r="H39" t="s">
        <v>457</v>
      </c>
      <c r="I39" t="s">
        <v>554</v>
      </c>
      <c r="J39" t="s">
        <v>321</v>
      </c>
      <c r="K39" t="s">
        <v>428</v>
      </c>
      <c r="L39" t="s">
        <v>443</v>
      </c>
      <c r="M39" t="s">
        <v>427</v>
      </c>
      <c r="O39" s="49"/>
      <c r="P39" s="47" t="s">
        <v>337</v>
      </c>
      <c r="Q39">
        <v>38</v>
      </c>
      <c r="R39">
        <f t="shared" si="0"/>
        <v>42</v>
      </c>
      <c r="S39">
        <f t="shared" si="1"/>
        <v>55</v>
      </c>
      <c r="T39">
        <f t="shared" si="2"/>
        <v>60</v>
      </c>
      <c r="U39">
        <f t="shared" si="3"/>
        <v>31</v>
      </c>
      <c r="V39">
        <f t="shared" si="4"/>
        <v>77</v>
      </c>
      <c r="Y39">
        <f t="shared" si="6"/>
        <v>39</v>
      </c>
      <c r="AA39" t="str">
        <f t="shared" si="7"/>
        <v>Mongolia</v>
      </c>
      <c r="AB39" t="str">
        <f t="shared" si="8"/>
        <v>Thailand</v>
      </c>
      <c r="AC39" t="str">
        <f t="shared" si="9"/>
        <v>Czechia</v>
      </c>
      <c r="AI39" t="s">
        <v>378</v>
      </c>
      <c r="AJ39" t="s">
        <v>0</v>
      </c>
      <c r="AK39">
        <v>0.81732610648176507</v>
      </c>
    </row>
    <row r="40" spans="1:37" ht="17" thickBot="1">
      <c r="A40" s="46" t="s">
        <v>112</v>
      </c>
      <c r="B40" t="s">
        <v>112</v>
      </c>
      <c r="C40" t="s">
        <v>617</v>
      </c>
      <c r="E40" s="8">
        <v>39</v>
      </c>
      <c r="F40" t="s">
        <v>94</v>
      </c>
      <c r="G40" t="s">
        <v>94</v>
      </c>
      <c r="H40" t="s">
        <v>404</v>
      </c>
      <c r="I40" t="s">
        <v>309</v>
      </c>
      <c r="J40" t="s">
        <v>378</v>
      </c>
      <c r="L40" t="s">
        <v>554</v>
      </c>
      <c r="M40" t="s">
        <v>337</v>
      </c>
      <c r="O40" s="49"/>
      <c r="P40" s="47" t="s">
        <v>112</v>
      </c>
      <c r="Q40">
        <v>39</v>
      </c>
      <c r="R40">
        <f t="shared" si="0"/>
        <v>36</v>
      </c>
      <c r="S40">
        <f t="shared" si="1"/>
        <v>20</v>
      </c>
      <c r="T40">
        <f t="shared" si="2"/>
        <v>45</v>
      </c>
      <c r="U40">
        <f t="shared" si="3"/>
        <v>50</v>
      </c>
      <c r="V40">
        <f t="shared" si="4"/>
        <v>11</v>
      </c>
      <c r="Y40">
        <f t="shared" si="6"/>
        <v>47</v>
      </c>
      <c r="AA40" t="str">
        <f t="shared" si="7"/>
        <v>Austria</v>
      </c>
      <c r="AB40" t="str">
        <f t="shared" si="8"/>
        <v>Mongolia</v>
      </c>
      <c r="AC40" t="str">
        <f t="shared" si="9"/>
        <v>Belgium</v>
      </c>
      <c r="AI40" t="s">
        <v>369</v>
      </c>
      <c r="AJ40" t="s">
        <v>0</v>
      </c>
      <c r="AK40">
        <v>0.81666075058413268</v>
      </c>
    </row>
    <row r="41" spans="1:37" ht="17" thickBot="1">
      <c r="A41" s="46" t="s">
        <v>443</v>
      </c>
      <c r="B41" t="s">
        <v>579</v>
      </c>
      <c r="C41" t="s">
        <v>618</v>
      </c>
      <c r="E41" s="8">
        <v>40</v>
      </c>
      <c r="F41" t="s">
        <v>423</v>
      </c>
      <c r="G41" t="s">
        <v>440</v>
      </c>
      <c r="H41" t="s">
        <v>355</v>
      </c>
      <c r="I41" t="s">
        <v>374</v>
      </c>
      <c r="J41" t="s">
        <v>369</v>
      </c>
      <c r="L41" t="s">
        <v>391</v>
      </c>
      <c r="M41" t="s">
        <v>457</v>
      </c>
      <c r="O41" s="49"/>
      <c r="P41" s="47" t="s">
        <v>443</v>
      </c>
      <c r="Q41">
        <v>40</v>
      </c>
      <c r="R41">
        <f t="shared" si="0"/>
        <v>24</v>
      </c>
      <c r="S41">
        <f t="shared" si="1"/>
        <v>31</v>
      </c>
      <c r="T41">
        <f t="shared" si="2"/>
        <v>59</v>
      </c>
      <c r="U41">
        <f t="shared" si="3"/>
        <v>53</v>
      </c>
      <c r="V41">
        <f t="shared" si="4"/>
        <v>103</v>
      </c>
      <c r="X41">
        <f t="shared" si="5"/>
        <v>38</v>
      </c>
      <c r="Y41">
        <f t="shared" si="6"/>
        <v>72</v>
      </c>
      <c r="AA41" t="str">
        <f t="shared" si="7"/>
        <v>Slovenia</v>
      </c>
      <c r="AB41" t="str">
        <f t="shared" si="8"/>
        <v>Germany</v>
      </c>
      <c r="AC41" t="str">
        <f t="shared" si="9"/>
        <v>Italy</v>
      </c>
      <c r="AI41" t="s">
        <v>412</v>
      </c>
      <c r="AJ41" t="s">
        <v>0</v>
      </c>
      <c r="AK41">
        <v>0.81416880438956274</v>
      </c>
    </row>
    <row r="42" spans="1:37" ht="17" thickBot="1">
      <c r="A42" s="46" t="s">
        <v>417</v>
      </c>
      <c r="B42" t="s">
        <v>417</v>
      </c>
      <c r="C42" t="s">
        <v>619</v>
      </c>
      <c r="E42" s="8">
        <v>41</v>
      </c>
      <c r="F42" t="s">
        <v>404</v>
      </c>
      <c r="G42" t="s">
        <v>551</v>
      </c>
      <c r="H42" t="s">
        <v>378</v>
      </c>
      <c r="I42" t="s">
        <v>327</v>
      </c>
      <c r="J42" t="s">
        <v>412</v>
      </c>
      <c r="L42" t="s">
        <v>327</v>
      </c>
      <c r="M42" t="s">
        <v>553</v>
      </c>
      <c r="O42" s="49"/>
      <c r="P42" s="47" t="s">
        <v>417</v>
      </c>
      <c r="Q42">
        <v>41</v>
      </c>
      <c r="R42">
        <f t="shared" si="0"/>
        <v>48</v>
      </c>
      <c r="S42">
        <f t="shared" si="1"/>
        <v>64</v>
      </c>
      <c r="T42">
        <f t="shared" si="2"/>
        <v>22</v>
      </c>
      <c r="U42">
        <f t="shared" si="3"/>
        <v>55</v>
      </c>
      <c r="V42">
        <f t="shared" si="4"/>
        <v>31</v>
      </c>
      <c r="X42">
        <f t="shared" si="5"/>
        <v>33</v>
      </c>
      <c r="Y42">
        <f t="shared" si="6"/>
        <v>50</v>
      </c>
      <c r="AA42" t="str">
        <f t="shared" si="7"/>
        <v>U.A.E.</v>
      </c>
      <c r="AB42" t="str">
        <f t="shared" si="8"/>
        <v>Kazakhstan</v>
      </c>
      <c r="AC42" t="str">
        <f t="shared" si="9"/>
        <v>Chile</v>
      </c>
      <c r="AI42" t="s">
        <v>119</v>
      </c>
      <c r="AJ42" t="s">
        <v>0</v>
      </c>
      <c r="AK42">
        <v>0.81403299044028232</v>
      </c>
    </row>
    <row r="43" spans="1:37" ht="17" thickBot="1">
      <c r="A43" s="46" t="s">
        <v>300</v>
      </c>
      <c r="B43" t="s">
        <v>300</v>
      </c>
      <c r="C43" t="s">
        <v>620</v>
      </c>
      <c r="E43" s="8">
        <v>42</v>
      </c>
      <c r="F43" t="s">
        <v>337</v>
      </c>
      <c r="G43" t="s">
        <v>423</v>
      </c>
      <c r="H43" t="s">
        <v>297</v>
      </c>
      <c r="I43" t="s">
        <v>378</v>
      </c>
      <c r="J43" t="s">
        <v>119</v>
      </c>
      <c r="L43" t="s">
        <v>426</v>
      </c>
      <c r="M43" t="s">
        <v>366</v>
      </c>
      <c r="O43" s="49"/>
      <c r="P43" s="47" t="s">
        <v>300</v>
      </c>
      <c r="Q43">
        <v>42</v>
      </c>
      <c r="R43">
        <f t="shared" si="0"/>
        <v>52</v>
      </c>
      <c r="S43">
        <f t="shared" si="1"/>
        <v>69</v>
      </c>
      <c r="T43">
        <f t="shared" si="2"/>
        <v>79</v>
      </c>
      <c r="U43">
        <f t="shared" si="3"/>
        <v>12</v>
      </c>
      <c r="V43">
        <f t="shared" si="4"/>
        <v>62</v>
      </c>
      <c r="W43">
        <f>INDEX($E$2:$E$194, MATCH(P43, K$2:K$194,0))</f>
        <v>34</v>
      </c>
      <c r="X43">
        <f t="shared" si="5"/>
        <v>56</v>
      </c>
      <c r="Y43">
        <f t="shared" si="6"/>
        <v>69</v>
      </c>
      <c r="AA43" t="str">
        <f t="shared" si="7"/>
        <v>Peru</v>
      </c>
      <c r="AB43" t="str">
        <f t="shared" si="8"/>
        <v>Andorra</v>
      </c>
      <c r="AC43" t="str">
        <f t="shared" si="9"/>
        <v>Kazakhstan</v>
      </c>
      <c r="AI43" t="s">
        <v>469</v>
      </c>
      <c r="AJ43" t="s">
        <v>0</v>
      </c>
      <c r="AK43">
        <v>0.81344028725294804</v>
      </c>
    </row>
    <row r="44" spans="1:37" ht="17" thickBot="1">
      <c r="A44" s="46" t="s">
        <v>553</v>
      </c>
      <c r="B44" t="s">
        <v>553</v>
      </c>
      <c r="C44" t="s">
        <v>621</v>
      </c>
      <c r="E44" s="8">
        <v>43</v>
      </c>
      <c r="F44" t="s">
        <v>430</v>
      </c>
      <c r="G44" t="s">
        <v>425</v>
      </c>
      <c r="H44" t="s">
        <v>158</v>
      </c>
      <c r="I44" t="s">
        <v>426</v>
      </c>
      <c r="J44" t="s">
        <v>469</v>
      </c>
      <c r="L44" t="s">
        <v>328</v>
      </c>
      <c r="M44" t="s">
        <v>103</v>
      </c>
      <c r="O44" s="49"/>
      <c r="P44" s="47" t="s">
        <v>553</v>
      </c>
      <c r="Q44">
        <v>43</v>
      </c>
      <c r="R44">
        <f t="shared" si="0"/>
        <v>56</v>
      </c>
      <c r="S44">
        <f t="shared" si="1"/>
        <v>67</v>
      </c>
      <c r="T44">
        <f t="shared" si="2"/>
        <v>32</v>
      </c>
      <c r="U44">
        <f t="shared" si="3"/>
        <v>44</v>
      </c>
      <c r="V44">
        <f t="shared" si="4"/>
        <v>10</v>
      </c>
      <c r="X44">
        <f t="shared" si="5"/>
        <v>36</v>
      </c>
      <c r="Y44">
        <f t="shared" si="6"/>
        <v>41</v>
      </c>
      <c r="AA44" t="str">
        <f t="shared" si="7"/>
        <v>Poland</v>
      </c>
      <c r="AB44" t="str">
        <f t="shared" si="8"/>
        <v>Montenegro</v>
      </c>
      <c r="AC44" t="str">
        <f t="shared" si="9"/>
        <v>Portugal</v>
      </c>
      <c r="AI44" t="s">
        <v>302</v>
      </c>
      <c r="AJ44" t="s">
        <v>0</v>
      </c>
      <c r="AK44">
        <v>0.81125483320088321</v>
      </c>
    </row>
    <row r="45" spans="1:37" ht="17" thickBot="1">
      <c r="A45" s="46" t="s">
        <v>118</v>
      </c>
      <c r="B45" t="s">
        <v>118</v>
      </c>
      <c r="C45" t="s">
        <v>622</v>
      </c>
      <c r="E45" s="8">
        <v>44</v>
      </c>
      <c r="F45" t="s">
        <v>368</v>
      </c>
      <c r="G45" t="s">
        <v>457</v>
      </c>
      <c r="H45" t="s">
        <v>107</v>
      </c>
      <c r="I45" t="s">
        <v>553</v>
      </c>
      <c r="J45" t="s">
        <v>302</v>
      </c>
      <c r="L45" t="s">
        <v>400</v>
      </c>
      <c r="M45" t="s">
        <v>316</v>
      </c>
      <c r="O45" s="49"/>
      <c r="P45" s="47" t="s">
        <v>118</v>
      </c>
      <c r="Q45">
        <v>44</v>
      </c>
      <c r="R45">
        <f t="shared" si="0"/>
        <v>66</v>
      </c>
      <c r="S45">
        <f t="shared" si="1"/>
        <v>62</v>
      </c>
      <c r="T45">
        <f t="shared" si="2"/>
        <v>7</v>
      </c>
      <c r="U45">
        <f t="shared" si="3"/>
        <v>46</v>
      </c>
      <c r="V45">
        <f t="shared" si="4"/>
        <v>155</v>
      </c>
      <c r="AA45" t="str">
        <f t="shared" si="7"/>
        <v>Thailand</v>
      </c>
      <c r="AB45" t="str">
        <f t="shared" si="8"/>
        <v>France</v>
      </c>
      <c r="AC45" t="str">
        <f t="shared" si="9"/>
        <v>Russia</v>
      </c>
      <c r="AI45" t="s">
        <v>351</v>
      </c>
      <c r="AJ45" t="s">
        <v>0</v>
      </c>
      <c r="AK45">
        <v>0.81095166022768383</v>
      </c>
    </row>
    <row r="46" spans="1:37" ht="17" thickBot="1">
      <c r="A46" s="46" t="s">
        <v>119</v>
      </c>
      <c r="B46" t="s">
        <v>119</v>
      </c>
      <c r="C46" t="s">
        <v>623</v>
      </c>
      <c r="E46" s="8">
        <v>45</v>
      </c>
      <c r="F46" t="s">
        <v>357</v>
      </c>
      <c r="G46" t="s">
        <v>430</v>
      </c>
      <c r="H46" t="s">
        <v>112</v>
      </c>
      <c r="I46" t="s">
        <v>425</v>
      </c>
      <c r="J46" t="s">
        <v>351</v>
      </c>
      <c r="L46" t="s">
        <v>472</v>
      </c>
      <c r="M46" t="s">
        <v>472</v>
      </c>
      <c r="O46" s="49"/>
      <c r="P46" s="47" t="s">
        <v>119</v>
      </c>
      <c r="Q46">
        <v>45</v>
      </c>
      <c r="R46">
        <f t="shared" si="0"/>
        <v>64</v>
      </c>
      <c r="S46">
        <f t="shared" si="1"/>
        <v>68</v>
      </c>
      <c r="T46">
        <f t="shared" si="2"/>
        <v>8</v>
      </c>
      <c r="U46">
        <f t="shared" si="3"/>
        <v>56</v>
      </c>
      <c r="V46">
        <f t="shared" si="4"/>
        <v>42</v>
      </c>
      <c r="W46">
        <f>INDEX($E$2:$E$194, MATCH(P46, K$2:K$194,0))</f>
        <v>23</v>
      </c>
      <c r="Y46">
        <f t="shared" si="6"/>
        <v>23</v>
      </c>
      <c r="AA46" t="str">
        <f t="shared" si="7"/>
        <v>Rwanda</v>
      </c>
      <c r="AB46" t="str">
        <f t="shared" si="8"/>
        <v>Serbia</v>
      </c>
      <c r="AC46" t="str">
        <f t="shared" si="9"/>
        <v>Poland</v>
      </c>
      <c r="AI46" t="s">
        <v>309</v>
      </c>
      <c r="AJ46" t="s">
        <v>0</v>
      </c>
      <c r="AK46">
        <v>0.80350460150852632</v>
      </c>
    </row>
    <row r="47" spans="1:37" ht="17" thickBot="1">
      <c r="A47" s="46" t="s">
        <v>404</v>
      </c>
      <c r="B47" t="s">
        <v>404</v>
      </c>
      <c r="C47" t="s">
        <v>624</v>
      </c>
      <c r="E47" s="8">
        <v>46</v>
      </c>
      <c r="F47" t="s">
        <v>295</v>
      </c>
      <c r="G47" t="s">
        <v>396</v>
      </c>
      <c r="H47" t="s">
        <v>554</v>
      </c>
      <c r="I47" t="s">
        <v>118</v>
      </c>
      <c r="J47" t="s">
        <v>309</v>
      </c>
      <c r="L47" t="s">
        <v>316</v>
      </c>
      <c r="M47" t="s">
        <v>555</v>
      </c>
      <c r="O47" s="49"/>
      <c r="P47" s="47" t="s">
        <v>404</v>
      </c>
      <c r="Q47">
        <v>46</v>
      </c>
      <c r="R47">
        <f t="shared" si="0"/>
        <v>41</v>
      </c>
      <c r="S47">
        <f t="shared" si="1"/>
        <v>38</v>
      </c>
      <c r="T47">
        <f t="shared" si="2"/>
        <v>39</v>
      </c>
      <c r="U47">
        <f t="shared" si="3"/>
        <v>63</v>
      </c>
      <c r="V47">
        <f t="shared" si="4"/>
        <v>9</v>
      </c>
      <c r="Y47">
        <f t="shared" si="6"/>
        <v>88</v>
      </c>
      <c r="AA47" t="str">
        <f t="shared" si="7"/>
        <v>Malta</v>
      </c>
      <c r="AB47" t="str">
        <f t="shared" si="8"/>
        <v>Czechia</v>
      </c>
      <c r="AC47" t="str">
        <f t="shared" si="9"/>
        <v>Liechtenstein</v>
      </c>
      <c r="AI47" t="s">
        <v>402</v>
      </c>
      <c r="AJ47" t="s">
        <v>0</v>
      </c>
      <c r="AK47">
        <v>0.80052882995752195</v>
      </c>
    </row>
    <row r="48" spans="1:37" ht="17" thickBot="1">
      <c r="A48" s="46" t="s">
        <v>324</v>
      </c>
      <c r="B48" t="s">
        <v>324</v>
      </c>
      <c r="C48" t="s">
        <v>625</v>
      </c>
      <c r="E48" s="8">
        <v>47</v>
      </c>
      <c r="F48" t="s">
        <v>387</v>
      </c>
      <c r="G48" t="s">
        <v>400</v>
      </c>
      <c r="H48" t="s">
        <v>335</v>
      </c>
      <c r="I48" t="s">
        <v>103</v>
      </c>
      <c r="J48" t="s">
        <v>402</v>
      </c>
      <c r="L48" t="s">
        <v>640</v>
      </c>
      <c r="M48" t="s">
        <v>112</v>
      </c>
      <c r="O48" s="49"/>
      <c r="P48" s="47" t="s">
        <v>324</v>
      </c>
      <c r="Q48">
        <v>47</v>
      </c>
      <c r="R48">
        <f t="shared" si="0"/>
        <v>34</v>
      </c>
      <c r="S48">
        <f t="shared" si="1"/>
        <v>16</v>
      </c>
      <c r="T48">
        <f t="shared" si="2"/>
        <v>90</v>
      </c>
      <c r="U48">
        <f t="shared" si="3"/>
        <v>29</v>
      </c>
      <c r="V48">
        <f t="shared" si="4"/>
        <v>55</v>
      </c>
      <c r="W48">
        <f>INDEX($E$2:$E$194, MATCH(P48, K$2:K$194,0))</f>
        <v>10</v>
      </c>
      <c r="X48">
        <f t="shared" si="5"/>
        <v>12</v>
      </c>
      <c r="Y48">
        <f t="shared" si="6"/>
        <v>11</v>
      </c>
      <c r="AA48" t="str">
        <f t="shared" si="7"/>
        <v>Mexico</v>
      </c>
      <c r="AB48" t="str">
        <f t="shared" si="8"/>
        <v>Croatia</v>
      </c>
      <c r="AC48" t="str">
        <f t="shared" si="9"/>
        <v>Ukraine</v>
      </c>
      <c r="AI48" t="s">
        <v>374</v>
      </c>
      <c r="AJ48" t="s">
        <v>0</v>
      </c>
      <c r="AK48">
        <v>0.79592438139261579</v>
      </c>
    </row>
    <row r="49" spans="1:37" ht="17" thickBot="1">
      <c r="A49" s="46" t="s">
        <v>301</v>
      </c>
      <c r="B49" t="s">
        <v>301</v>
      </c>
      <c r="C49" t="s">
        <v>626</v>
      </c>
      <c r="E49" s="8">
        <v>48</v>
      </c>
      <c r="F49" t="s">
        <v>417</v>
      </c>
      <c r="G49" t="s">
        <v>329</v>
      </c>
      <c r="H49" t="s">
        <v>403</v>
      </c>
      <c r="I49" t="s">
        <v>396</v>
      </c>
      <c r="J49" t="s">
        <v>374</v>
      </c>
      <c r="L49" t="s">
        <v>305</v>
      </c>
      <c r="M49" t="s">
        <v>369</v>
      </c>
      <c r="O49" s="49"/>
      <c r="P49" s="47" t="s">
        <v>301</v>
      </c>
      <c r="Q49">
        <v>48</v>
      </c>
      <c r="R49">
        <f t="shared" si="0"/>
        <v>53</v>
      </c>
      <c r="S49">
        <f t="shared" si="1"/>
        <v>28</v>
      </c>
      <c r="T49">
        <f t="shared" si="2"/>
        <v>66</v>
      </c>
      <c r="U49">
        <f t="shared" si="3"/>
        <v>35</v>
      </c>
      <c r="V49">
        <f t="shared" si="4"/>
        <v>76</v>
      </c>
      <c r="Y49">
        <f t="shared" si="6"/>
        <v>66</v>
      </c>
      <c r="AA49" t="str">
        <f t="shared" si="7"/>
        <v>Colombia</v>
      </c>
      <c r="AB49" t="str">
        <f t="shared" si="8"/>
        <v>Monaco</v>
      </c>
      <c r="AC49" t="str">
        <f t="shared" si="9"/>
        <v>Malta</v>
      </c>
      <c r="AI49" t="s">
        <v>416</v>
      </c>
      <c r="AJ49" t="s">
        <v>0</v>
      </c>
      <c r="AK49">
        <v>0.79498304202481251</v>
      </c>
    </row>
    <row r="50" spans="1:37" ht="17" thickBot="1">
      <c r="A50" s="46" t="s">
        <v>426</v>
      </c>
      <c r="B50" t="s">
        <v>426</v>
      </c>
      <c r="C50" t="s">
        <v>627</v>
      </c>
      <c r="E50" s="8">
        <v>49</v>
      </c>
      <c r="F50" t="s">
        <v>424</v>
      </c>
      <c r="G50" t="s">
        <v>295</v>
      </c>
      <c r="H50" t="s">
        <v>318</v>
      </c>
      <c r="I50" t="s">
        <v>295</v>
      </c>
      <c r="J50" t="s">
        <v>416</v>
      </c>
      <c r="L50" t="s">
        <v>468</v>
      </c>
      <c r="M50" t="s">
        <v>368</v>
      </c>
      <c r="O50" s="49"/>
      <c r="P50" s="47" t="s">
        <v>426</v>
      </c>
      <c r="Q50">
        <v>49</v>
      </c>
      <c r="R50">
        <f t="shared" si="0"/>
        <v>54</v>
      </c>
      <c r="S50">
        <f t="shared" si="1"/>
        <v>66</v>
      </c>
      <c r="T50">
        <f t="shared" si="2"/>
        <v>58</v>
      </c>
      <c r="U50">
        <f t="shared" si="3"/>
        <v>43</v>
      </c>
      <c r="V50">
        <f t="shared" si="4"/>
        <v>33</v>
      </c>
      <c r="W50">
        <f>INDEX($E$2:$E$194, MATCH(P50, K$2:K$194,0))</f>
        <v>11</v>
      </c>
      <c r="X50">
        <f t="shared" si="5"/>
        <v>42</v>
      </c>
      <c r="Y50">
        <f t="shared" si="6"/>
        <v>30</v>
      </c>
      <c r="AA50" t="str">
        <f t="shared" si="7"/>
        <v>Albania</v>
      </c>
      <c r="AB50" t="str">
        <f t="shared" si="8"/>
        <v>Bulgaria</v>
      </c>
      <c r="AC50" t="str">
        <f t="shared" si="9"/>
        <v>Albania</v>
      </c>
      <c r="AI50" t="s">
        <v>366</v>
      </c>
      <c r="AJ50" t="s">
        <v>0</v>
      </c>
      <c r="AK50">
        <v>0.79336203618309864</v>
      </c>
    </row>
    <row r="51" spans="1:37" ht="17" thickBot="1">
      <c r="A51" s="46" t="s">
        <v>316</v>
      </c>
      <c r="B51" t="s">
        <v>316</v>
      </c>
      <c r="C51" t="s">
        <v>628</v>
      </c>
      <c r="E51" s="8">
        <v>50</v>
      </c>
      <c r="F51" t="s">
        <v>425</v>
      </c>
      <c r="G51" t="s">
        <v>424</v>
      </c>
      <c r="H51" t="s">
        <v>399</v>
      </c>
      <c r="I51" t="s">
        <v>112</v>
      </c>
      <c r="J51" t="s">
        <v>366</v>
      </c>
      <c r="L51" t="s">
        <v>428</v>
      </c>
      <c r="M51" t="s">
        <v>417</v>
      </c>
      <c r="O51" s="49"/>
      <c r="P51" s="47" t="s">
        <v>316</v>
      </c>
      <c r="Q51">
        <v>50</v>
      </c>
      <c r="R51">
        <f t="shared" si="0"/>
        <v>21</v>
      </c>
      <c r="S51">
        <f t="shared" si="1"/>
        <v>24</v>
      </c>
      <c r="T51">
        <f t="shared" si="2"/>
        <v>91</v>
      </c>
      <c r="U51">
        <f t="shared" si="3"/>
        <v>51</v>
      </c>
      <c r="V51">
        <f t="shared" si="4"/>
        <v>2</v>
      </c>
      <c r="W51">
        <f>INDEX($E$2:$E$194, MATCH(P51, K$2:K$194,0))</f>
        <v>15</v>
      </c>
      <c r="X51">
        <f t="shared" si="5"/>
        <v>46</v>
      </c>
      <c r="Y51">
        <f t="shared" si="6"/>
        <v>44</v>
      </c>
      <c r="AA51" t="str">
        <f t="shared" si="7"/>
        <v>Philippines</v>
      </c>
      <c r="AB51" t="str">
        <f t="shared" si="8"/>
        <v>Mauritius</v>
      </c>
      <c r="AC51" t="str">
        <f t="shared" si="9"/>
        <v>Serbia</v>
      </c>
      <c r="AI51" t="s">
        <v>131</v>
      </c>
      <c r="AJ51" t="s">
        <v>0</v>
      </c>
      <c r="AK51">
        <v>0.79301453861212345</v>
      </c>
    </row>
    <row r="52" spans="1:37" ht="17" thickBot="1">
      <c r="A52" s="46" t="s">
        <v>374</v>
      </c>
      <c r="B52" t="s">
        <v>374</v>
      </c>
      <c r="C52" t="s">
        <v>629</v>
      </c>
      <c r="E52" s="8">
        <v>51</v>
      </c>
      <c r="F52" t="s">
        <v>369</v>
      </c>
      <c r="G52" t="s">
        <v>558</v>
      </c>
      <c r="H52" t="s">
        <v>308</v>
      </c>
      <c r="I52" t="s">
        <v>316</v>
      </c>
      <c r="J52" t="s">
        <v>131</v>
      </c>
      <c r="L52" t="s">
        <v>652</v>
      </c>
      <c r="M52" t="s">
        <v>305</v>
      </c>
      <c r="O52" s="49"/>
      <c r="P52" s="47" t="s">
        <v>374</v>
      </c>
      <c r="Q52">
        <v>51</v>
      </c>
      <c r="R52">
        <f t="shared" si="0"/>
        <v>61</v>
      </c>
      <c r="S52">
        <f t="shared" si="1"/>
        <v>61</v>
      </c>
      <c r="T52">
        <f t="shared" si="2"/>
        <v>54</v>
      </c>
      <c r="U52">
        <f t="shared" si="3"/>
        <v>40</v>
      </c>
      <c r="V52">
        <f t="shared" si="4"/>
        <v>48</v>
      </c>
      <c r="W52">
        <f>INDEX($E$2:$E$194, MATCH(P52, K$2:K$194,0))</f>
        <v>21</v>
      </c>
      <c r="X52">
        <f t="shared" si="5"/>
        <v>25</v>
      </c>
      <c r="Y52">
        <f t="shared" si="6"/>
        <v>26</v>
      </c>
      <c r="AA52" t="str">
        <f t="shared" si="7"/>
        <v>Republic of Moldova</v>
      </c>
      <c r="AB52" t="str">
        <f t="shared" si="8"/>
        <v>Belarus</v>
      </c>
      <c r="AC52" t="str">
        <f t="shared" si="9"/>
        <v>Brazil</v>
      </c>
      <c r="AI52" t="s">
        <v>400</v>
      </c>
      <c r="AJ52" t="s">
        <v>0</v>
      </c>
      <c r="AK52">
        <v>0.79219302525794943</v>
      </c>
    </row>
    <row r="53" spans="1:37" ht="17" thickBot="1">
      <c r="A53" s="46" t="s">
        <v>457</v>
      </c>
      <c r="B53" t="s">
        <v>457</v>
      </c>
      <c r="C53" t="s">
        <v>630</v>
      </c>
      <c r="E53" s="8">
        <v>52</v>
      </c>
      <c r="F53" t="s">
        <v>300</v>
      </c>
      <c r="G53" t="s">
        <v>333</v>
      </c>
      <c r="H53" t="s">
        <v>440</v>
      </c>
      <c r="I53" t="s">
        <v>457</v>
      </c>
      <c r="J53" t="s">
        <v>400</v>
      </c>
      <c r="L53" t="s">
        <v>653</v>
      </c>
      <c r="M53" t="s">
        <v>333</v>
      </c>
      <c r="O53" s="49"/>
      <c r="P53" s="47" t="s">
        <v>457</v>
      </c>
      <c r="Q53">
        <v>52</v>
      </c>
      <c r="R53">
        <f t="shared" si="0"/>
        <v>62</v>
      </c>
      <c r="S53">
        <f t="shared" si="1"/>
        <v>44</v>
      </c>
      <c r="T53">
        <f t="shared" si="2"/>
        <v>38</v>
      </c>
      <c r="U53">
        <f t="shared" si="3"/>
        <v>52</v>
      </c>
      <c r="V53">
        <f t="shared" si="4"/>
        <v>14</v>
      </c>
      <c r="X53">
        <f t="shared" si="5"/>
        <v>18</v>
      </c>
      <c r="Y53">
        <f t="shared" si="6"/>
        <v>40</v>
      </c>
      <c r="AA53" t="str">
        <f t="shared" si="7"/>
        <v>Costa Rica</v>
      </c>
      <c r="AB53" t="str">
        <f t="shared" si="8"/>
        <v>Slovenia</v>
      </c>
      <c r="AC53" t="str">
        <f t="shared" si="9"/>
        <v>Thailand</v>
      </c>
      <c r="AI53" t="s">
        <v>338</v>
      </c>
      <c r="AJ53" t="s">
        <v>0</v>
      </c>
      <c r="AK53">
        <v>0.78952965385803764</v>
      </c>
    </row>
    <row r="54" spans="1:37" ht="17" thickBot="1">
      <c r="A54" s="46" t="s">
        <v>427</v>
      </c>
      <c r="B54" t="s">
        <v>427</v>
      </c>
      <c r="C54" t="s">
        <v>631</v>
      </c>
      <c r="E54" s="8">
        <v>53</v>
      </c>
      <c r="F54" t="s">
        <v>301</v>
      </c>
      <c r="G54" t="s">
        <v>373</v>
      </c>
      <c r="H54" t="s">
        <v>144</v>
      </c>
      <c r="I54" t="s">
        <v>443</v>
      </c>
      <c r="J54" t="s">
        <v>554</v>
      </c>
      <c r="L54" t="s">
        <v>469</v>
      </c>
      <c r="M54" t="s">
        <v>468</v>
      </c>
      <c r="O54" s="49"/>
      <c r="P54" s="47" t="s">
        <v>427</v>
      </c>
      <c r="Q54">
        <v>53</v>
      </c>
      <c r="R54">
        <f t="shared" si="0"/>
        <v>58</v>
      </c>
      <c r="S54">
        <f t="shared" si="1"/>
        <v>93</v>
      </c>
      <c r="T54">
        <f t="shared" si="2"/>
        <v>5</v>
      </c>
      <c r="U54">
        <f t="shared" si="3"/>
        <v>90</v>
      </c>
      <c r="V54">
        <f t="shared" si="4"/>
        <v>16</v>
      </c>
      <c r="Y54">
        <f t="shared" si="6"/>
        <v>38</v>
      </c>
      <c r="AA54" t="str">
        <f t="shared" si="7"/>
        <v>Israel</v>
      </c>
      <c r="AB54" t="str">
        <f t="shared" si="8"/>
        <v>Georgia (Country)</v>
      </c>
      <c r="AC54" t="str">
        <f t="shared" si="9"/>
        <v>South Africa</v>
      </c>
      <c r="AI54" t="s">
        <v>303</v>
      </c>
      <c r="AJ54" t="s">
        <v>0</v>
      </c>
      <c r="AK54">
        <v>0.77472843106241285</v>
      </c>
    </row>
    <row r="55" spans="1:37" ht="17" thickBot="1">
      <c r="A55" s="46" t="s">
        <v>554</v>
      </c>
      <c r="B55" t="s">
        <v>554</v>
      </c>
      <c r="C55" t="s">
        <v>632</v>
      </c>
      <c r="E55" s="8">
        <v>54</v>
      </c>
      <c r="F55" t="s">
        <v>426</v>
      </c>
      <c r="G55" t="s">
        <v>131</v>
      </c>
      <c r="H55" t="s">
        <v>374</v>
      </c>
      <c r="I55" t="s">
        <v>555</v>
      </c>
      <c r="J55" t="s">
        <v>303</v>
      </c>
      <c r="L55" t="s">
        <v>379</v>
      </c>
      <c r="M55" t="s">
        <v>327</v>
      </c>
      <c r="O55" s="49"/>
      <c r="P55" s="47" t="s">
        <v>554</v>
      </c>
      <c r="Q55">
        <v>54</v>
      </c>
      <c r="R55">
        <f t="shared" si="0"/>
        <v>77</v>
      </c>
      <c r="S55">
        <f t="shared" si="1"/>
        <v>75</v>
      </c>
      <c r="T55">
        <f t="shared" si="2"/>
        <v>46</v>
      </c>
      <c r="U55">
        <f t="shared" si="3"/>
        <v>38</v>
      </c>
      <c r="V55">
        <f t="shared" si="4"/>
        <v>53</v>
      </c>
      <c r="W55">
        <f>INDEX($E$2:$E$194, MATCH(P55, K$2:K$194,0))</f>
        <v>19</v>
      </c>
      <c r="X55">
        <f t="shared" si="5"/>
        <v>39</v>
      </c>
      <c r="Y55">
        <f t="shared" si="6"/>
        <v>27</v>
      </c>
      <c r="AA55" t="str">
        <f t="shared" si="7"/>
        <v>Malaysia</v>
      </c>
      <c r="AB55" t="str">
        <f t="shared" si="8"/>
        <v>Italy</v>
      </c>
      <c r="AC55" t="str">
        <f t="shared" si="9"/>
        <v>Slovakia</v>
      </c>
      <c r="AI55" t="s">
        <v>324</v>
      </c>
      <c r="AJ55" t="s">
        <v>0</v>
      </c>
      <c r="AK55">
        <v>0.76905048637296736</v>
      </c>
    </row>
    <row r="56" spans="1:37" ht="17" thickBot="1">
      <c r="A56" s="46" t="s">
        <v>318</v>
      </c>
      <c r="B56" t="s">
        <v>318</v>
      </c>
      <c r="C56" t="s">
        <v>633</v>
      </c>
      <c r="E56" s="8">
        <v>55</v>
      </c>
      <c r="F56" t="s">
        <v>379</v>
      </c>
      <c r="G56" t="s">
        <v>337</v>
      </c>
      <c r="H56" t="s">
        <v>328</v>
      </c>
      <c r="I56" t="s">
        <v>417</v>
      </c>
      <c r="J56" t="s">
        <v>324</v>
      </c>
      <c r="L56" t="s">
        <v>344</v>
      </c>
      <c r="M56" t="s">
        <v>318</v>
      </c>
      <c r="O56" s="49"/>
      <c r="P56" s="47" t="s">
        <v>318</v>
      </c>
      <c r="Q56">
        <v>55</v>
      </c>
      <c r="R56">
        <f t="shared" si="0"/>
        <v>57</v>
      </c>
      <c r="S56">
        <f t="shared" si="1"/>
        <v>59</v>
      </c>
      <c r="T56">
        <f t="shared" si="2"/>
        <v>49</v>
      </c>
      <c r="U56">
        <f t="shared" si="3"/>
        <v>68</v>
      </c>
      <c r="V56">
        <f t="shared" si="4"/>
        <v>82</v>
      </c>
      <c r="Y56">
        <f t="shared" si="6"/>
        <v>55</v>
      </c>
      <c r="AA56" t="str">
        <f t="shared" si="7"/>
        <v>Cyprus</v>
      </c>
      <c r="AB56" t="str">
        <f t="shared" si="8"/>
        <v>China</v>
      </c>
      <c r="AC56" t="str">
        <f t="shared" si="9"/>
        <v>Oman</v>
      </c>
      <c r="AI56" t="s">
        <v>355</v>
      </c>
      <c r="AJ56" t="s">
        <v>0</v>
      </c>
      <c r="AK56">
        <v>0.76788420472561258</v>
      </c>
    </row>
    <row r="57" spans="1:37" ht="17" thickBot="1">
      <c r="A57" s="46" t="s">
        <v>309</v>
      </c>
      <c r="B57" t="s">
        <v>309</v>
      </c>
      <c r="C57" t="s">
        <v>634</v>
      </c>
      <c r="E57" s="8">
        <v>56</v>
      </c>
      <c r="F57" t="s">
        <v>553</v>
      </c>
      <c r="G57" t="s">
        <v>469</v>
      </c>
      <c r="H57" t="s">
        <v>564</v>
      </c>
      <c r="I57" t="s">
        <v>119</v>
      </c>
      <c r="J57" t="s">
        <v>355</v>
      </c>
      <c r="L57" t="s">
        <v>300</v>
      </c>
      <c r="M57" t="s">
        <v>357</v>
      </c>
      <c r="O57" s="49"/>
      <c r="P57" s="47" t="s">
        <v>309</v>
      </c>
      <c r="Q57">
        <v>56</v>
      </c>
      <c r="R57">
        <f t="shared" si="0"/>
        <v>71</v>
      </c>
      <c r="S57">
        <f t="shared" si="1"/>
        <v>86</v>
      </c>
      <c r="T57">
        <f t="shared" si="2"/>
        <v>71</v>
      </c>
      <c r="U57">
        <f t="shared" si="3"/>
        <v>39</v>
      </c>
      <c r="V57">
        <f t="shared" si="4"/>
        <v>46</v>
      </c>
      <c r="W57">
        <f>INDEX($E$2:$E$194, MATCH(P57, K$2:K$194,0))</f>
        <v>26</v>
      </c>
      <c r="X57">
        <f t="shared" si="5"/>
        <v>30</v>
      </c>
      <c r="Y57">
        <f t="shared" si="6"/>
        <v>21</v>
      </c>
      <c r="AA57" t="str">
        <f t="shared" si="7"/>
        <v>Uzbekistan</v>
      </c>
      <c r="AB57" t="str">
        <f t="shared" si="8"/>
        <v>Iran (Islamic Republic of)</v>
      </c>
      <c r="AC57" t="str">
        <f t="shared" si="9"/>
        <v>Luxembourg</v>
      </c>
      <c r="AI57" t="s">
        <v>103</v>
      </c>
      <c r="AJ57" t="s">
        <v>0</v>
      </c>
      <c r="AK57">
        <v>0.76750834802981627</v>
      </c>
    </row>
    <row r="58" spans="1:37" ht="17" thickBot="1">
      <c r="A58" s="46" t="s">
        <v>131</v>
      </c>
      <c r="B58" t="s">
        <v>131</v>
      </c>
      <c r="C58" t="s">
        <v>635</v>
      </c>
      <c r="E58" s="8">
        <v>57</v>
      </c>
      <c r="F58" t="s">
        <v>318</v>
      </c>
      <c r="G58" t="s">
        <v>555</v>
      </c>
      <c r="H58" t="s">
        <v>555</v>
      </c>
      <c r="I58" t="s">
        <v>328</v>
      </c>
      <c r="J58" t="s">
        <v>103</v>
      </c>
      <c r="L58" t="s">
        <v>418</v>
      </c>
      <c r="M58" t="s">
        <v>428</v>
      </c>
      <c r="O58" s="49"/>
      <c r="P58" s="47" t="s">
        <v>131</v>
      </c>
      <c r="Q58">
        <v>57</v>
      </c>
      <c r="R58">
        <f t="shared" si="0"/>
        <v>69</v>
      </c>
      <c r="S58">
        <f t="shared" si="1"/>
        <v>54</v>
      </c>
      <c r="T58">
        <f t="shared" si="2"/>
        <v>13</v>
      </c>
      <c r="U58">
        <f t="shared" si="3"/>
        <v>83</v>
      </c>
      <c r="V58">
        <f t="shared" si="4"/>
        <v>51</v>
      </c>
      <c r="X58">
        <f t="shared" si="5"/>
        <v>31</v>
      </c>
      <c r="Y58">
        <f t="shared" si="6"/>
        <v>36</v>
      </c>
      <c r="AA58" t="str">
        <f t="shared" si="7"/>
        <v>Slovakia</v>
      </c>
      <c r="AB58" t="str">
        <f t="shared" si="8"/>
        <v>Slovakia</v>
      </c>
      <c r="AC58" t="str">
        <f t="shared" si="9"/>
        <v>China</v>
      </c>
      <c r="AI58" t="s">
        <v>376</v>
      </c>
      <c r="AJ58" t="s">
        <v>0</v>
      </c>
      <c r="AK58">
        <v>0.76704169765118135</v>
      </c>
    </row>
    <row r="59" spans="1:37" ht="17" thickBot="1">
      <c r="A59" s="46" t="s">
        <v>423</v>
      </c>
      <c r="B59" t="s">
        <v>423</v>
      </c>
      <c r="C59" t="s">
        <v>636</v>
      </c>
      <c r="E59" s="8">
        <v>58</v>
      </c>
      <c r="F59" t="s">
        <v>427</v>
      </c>
      <c r="G59" t="s">
        <v>428</v>
      </c>
      <c r="H59" t="s">
        <v>426</v>
      </c>
      <c r="I59" t="s">
        <v>333</v>
      </c>
      <c r="J59" t="s">
        <v>376</v>
      </c>
      <c r="L59" t="s">
        <v>423</v>
      </c>
      <c r="M59" t="s">
        <v>574</v>
      </c>
      <c r="O59" s="49"/>
      <c r="P59" s="47" t="s">
        <v>423</v>
      </c>
      <c r="Q59">
        <v>58</v>
      </c>
      <c r="R59">
        <f t="shared" si="0"/>
        <v>40</v>
      </c>
      <c r="S59">
        <f t="shared" si="1"/>
        <v>42</v>
      </c>
      <c r="T59">
        <f t="shared" si="2"/>
        <v>80</v>
      </c>
      <c r="U59">
        <f t="shared" si="3"/>
        <v>72</v>
      </c>
      <c r="V59">
        <f t="shared" si="4"/>
        <v>15</v>
      </c>
      <c r="W59">
        <f>INDEX($E$2:$E$194, MATCH(P59, K$2:K$194,0))</f>
        <v>14</v>
      </c>
      <c r="X59">
        <f t="shared" si="5"/>
        <v>58</v>
      </c>
      <c r="Y59">
        <f t="shared" si="6"/>
        <v>83</v>
      </c>
      <c r="AA59" t="str">
        <f t="shared" si="7"/>
        <v>Romania</v>
      </c>
      <c r="AB59" t="str">
        <f t="shared" si="8"/>
        <v>Portugal</v>
      </c>
      <c r="AC59" t="str">
        <f t="shared" si="9"/>
        <v>Costa Rica</v>
      </c>
      <c r="AI59" t="s">
        <v>345</v>
      </c>
      <c r="AJ59" t="s">
        <v>0</v>
      </c>
      <c r="AK59">
        <v>0.76686325679331613</v>
      </c>
    </row>
    <row r="60" spans="1:37" ht="17" thickBot="1">
      <c r="A60" s="46" t="s">
        <v>134</v>
      </c>
      <c r="B60" t="s">
        <v>366</v>
      </c>
      <c r="C60" t="s">
        <v>637</v>
      </c>
      <c r="E60" s="8">
        <v>59</v>
      </c>
      <c r="F60" t="s">
        <v>469</v>
      </c>
      <c r="G60" t="s">
        <v>318</v>
      </c>
      <c r="H60" t="s">
        <v>443</v>
      </c>
      <c r="I60" t="s">
        <v>307</v>
      </c>
      <c r="J60" t="s">
        <v>345</v>
      </c>
      <c r="L60" t="s">
        <v>415</v>
      </c>
      <c r="M60" t="s">
        <v>335</v>
      </c>
      <c r="O60" s="49"/>
      <c r="P60" s="47" t="s">
        <v>366</v>
      </c>
      <c r="Q60">
        <v>59</v>
      </c>
      <c r="R60">
        <f t="shared" si="0"/>
        <v>73</v>
      </c>
      <c r="S60">
        <f t="shared" si="1"/>
        <v>81</v>
      </c>
      <c r="T60">
        <f t="shared" si="2"/>
        <v>84</v>
      </c>
      <c r="U60">
        <f t="shared" si="3"/>
        <v>30</v>
      </c>
      <c r="V60">
        <f t="shared" si="4"/>
        <v>50</v>
      </c>
      <c r="W60">
        <f>INDEX($E$2:$E$194, MATCH(P60, K$2:K$194,0))</f>
        <v>32</v>
      </c>
      <c r="Y60">
        <f t="shared" si="6"/>
        <v>42</v>
      </c>
      <c r="AA60" t="str">
        <f t="shared" si="7"/>
        <v>Bulgaria</v>
      </c>
      <c r="AB60" t="str">
        <f t="shared" si="8"/>
        <v>South Africa</v>
      </c>
      <c r="AC60" t="str">
        <f t="shared" si="9"/>
        <v>Barbados</v>
      </c>
      <c r="AI60" t="s">
        <v>467</v>
      </c>
      <c r="AJ60" t="s">
        <v>0</v>
      </c>
      <c r="AK60">
        <v>0.76610409300229376</v>
      </c>
    </row>
    <row r="61" spans="1:37" ht="17" thickBot="1">
      <c r="A61" s="46" t="s">
        <v>555</v>
      </c>
      <c r="B61" t="s">
        <v>555</v>
      </c>
      <c r="C61" t="s">
        <v>638</v>
      </c>
      <c r="E61" s="8">
        <v>60</v>
      </c>
      <c r="F61" t="s">
        <v>400</v>
      </c>
      <c r="G61" t="s">
        <v>357</v>
      </c>
      <c r="H61" t="s">
        <v>337</v>
      </c>
      <c r="I61" t="s">
        <v>397</v>
      </c>
      <c r="J61" t="s">
        <v>557</v>
      </c>
      <c r="L61" t="s">
        <v>461</v>
      </c>
      <c r="M61" t="s">
        <v>399</v>
      </c>
      <c r="O61" s="49"/>
      <c r="P61" s="47" t="s">
        <v>555</v>
      </c>
      <c r="Q61">
        <v>60</v>
      </c>
      <c r="R61">
        <f t="shared" si="0"/>
        <v>74</v>
      </c>
      <c r="S61">
        <f t="shared" si="1"/>
        <v>57</v>
      </c>
      <c r="T61">
        <f t="shared" si="2"/>
        <v>57</v>
      </c>
      <c r="U61">
        <f t="shared" si="3"/>
        <v>54</v>
      </c>
      <c r="V61">
        <f t="shared" si="4"/>
        <v>88</v>
      </c>
      <c r="Y61">
        <f t="shared" si="6"/>
        <v>46</v>
      </c>
      <c r="AA61" t="str">
        <f t="shared" si="7"/>
        <v>Greece</v>
      </c>
      <c r="AB61" t="str">
        <f t="shared" si="8"/>
        <v>Cyprus</v>
      </c>
      <c r="AC61" t="str">
        <f t="shared" si="9"/>
        <v>Marshall Islands</v>
      </c>
      <c r="AI61" t="s">
        <v>335</v>
      </c>
      <c r="AJ61" t="s">
        <v>0</v>
      </c>
      <c r="AK61">
        <v>0.76083236614907979</v>
      </c>
    </row>
    <row r="62" spans="1:37">
      <c r="E62" s="8">
        <v>61</v>
      </c>
      <c r="F62" t="s">
        <v>374</v>
      </c>
      <c r="G62" t="s">
        <v>374</v>
      </c>
      <c r="H62" t="s">
        <v>333</v>
      </c>
      <c r="I62" t="s">
        <v>329</v>
      </c>
      <c r="J62" t="s">
        <v>335</v>
      </c>
      <c r="L62" t="s">
        <v>405</v>
      </c>
      <c r="M62" t="s">
        <v>378</v>
      </c>
      <c r="O62" s="49"/>
      <c r="Q62">
        <v>61</v>
      </c>
      <c r="R62" t="e">
        <f t="shared" si="0"/>
        <v>#N/A</v>
      </c>
      <c r="S62" t="e">
        <f t="shared" si="1"/>
        <v>#N/A</v>
      </c>
      <c r="T62" t="e">
        <f t="shared" si="2"/>
        <v>#N/A</v>
      </c>
      <c r="U62" t="e">
        <f t="shared" si="3"/>
        <v>#N/A</v>
      </c>
      <c r="V62" t="e">
        <f t="shared" si="4"/>
        <v>#N/A</v>
      </c>
      <c r="X62" t="e">
        <f t="shared" si="5"/>
        <v>#N/A</v>
      </c>
      <c r="Y62" t="e">
        <f t="shared" si="6"/>
        <v>#N/A</v>
      </c>
      <c r="AA62" t="str">
        <f t="shared" si="7"/>
        <v>Italy</v>
      </c>
      <c r="AB62" t="str">
        <f t="shared" si="8"/>
        <v>Costa Rica</v>
      </c>
      <c r="AC62" t="str">
        <f t="shared" si="9"/>
        <v>Colombia</v>
      </c>
      <c r="AI62" t="s">
        <v>300</v>
      </c>
      <c r="AJ62" t="s">
        <v>0</v>
      </c>
      <c r="AK62">
        <v>0.75949829185796502</v>
      </c>
    </row>
    <row r="63" spans="1:37">
      <c r="E63" s="8">
        <v>62</v>
      </c>
      <c r="F63" t="s">
        <v>457</v>
      </c>
      <c r="G63" t="s">
        <v>118</v>
      </c>
      <c r="H63" t="s">
        <v>428</v>
      </c>
      <c r="I63" t="s">
        <v>558</v>
      </c>
      <c r="J63" t="s">
        <v>300</v>
      </c>
      <c r="L63" t="s">
        <v>350</v>
      </c>
      <c r="M63" t="s">
        <v>400</v>
      </c>
      <c r="O63" s="49"/>
      <c r="Q63">
        <v>62</v>
      </c>
      <c r="R63" t="e">
        <f t="shared" si="0"/>
        <v>#N/A</v>
      </c>
      <c r="S63" t="e">
        <f t="shared" si="1"/>
        <v>#N/A</v>
      </c>
      <c r="T63" t="e">
        <f t="shared" si="2"/>
        <v>#N/A</v>
      </c>
      <c r="U63" t="e">
        <f t="shared" si="3"/>
        <v>#N/A</v>
      </c>
      <c r="V63" t="e">
        <f t="shared" si="4"/>
        <v>#N/A</v>
      </c>
      <c r="X63" t="e">
        <f t="shared" si="5"/>
        <v>#N/A</v>
      </c>
      <c r="Y63" t="e">
        <f t="shared" si="6"/>
        <v>#N/A</v>
      </c>
      <c r="AA63" t="str">
        <f t="shared" si="7"/>
        <v>Liechtenstein</v>
      </c>
      <c r="AB63" t="str">
        <f t="shared" si="8"/>
        <v>Romania</v>
      </c>
      <c r="AC63" t="str">
        <f t="shared" si="9"/>
        <v>Republic of Moldova</v>
      </c>
      <c r="AI63" t="s">
        <v>411</v>
      </c>
      <c r="AJ63" t="s">
        <v>0</v>
      </c>
      <c r="AK63">
        <v>0.75878104610823205</v>
      </c>
    </row>
    <row r="64" spans="1:37">
      <c r="E64" s="8">
        <v>63</v>
      </c>
      <c r="F64" t="s">
        <v>377</v>
      </c>
      <c r="G64" t="s">
        <v>342</v>
      </c>
      <c r="H64" t="s">
        <v>436</v>
      </c>
      <c r="I64" t="s">
        <v>404</v>
      </c>
      <c r="J64" t="s">
        <v>411</v>
      </c>
      <c r="L64" t="s">
        <v>422</v>
      </c>
      <c r="M64" t="s">
        <v>424</v>
      </c>
      <c r="Q64">
        <v>63</v>
      </c>
      <c r="R64" t="e">
        <f t="shared" si="0"/>
        <v>#N/A</v>
      </c>
      <c r="S64" t="e">
        <f t="shared" si="1"/>
        <v>#N/A</v>
      </c>
      <c r="T64" t="e">
        <f t="shared" si="2"/>
        <v>#N/A</v>
      </c>
      <c r="U64" t="e">
        <f t="shared" si="3"/>
        <v>#N/A</v>
      </c>
      <c r="V64" t="e">
        <f t="shared" si="4"/>
        <v>#N/A</v>
      </c>
      <c r="X64" t="e">
        <f t="shared" si="5"/>
        <v>#N/A</v>
      </c>
      <c r="Y64" t="e">
        <f t="shared" si="6"/>
        <v>#N/A</v>
      </c>
      <c r="AA64" t="str">
        <f t="shared" si="7"/>
        <v>Dominican Republic</v>
      </c>
      <c r="AB64" t="str">
        <f t="shared" si="8"/>
        <v>Seychelles</v>
      </c>
      <c r="AC64" t="str">
        <f t="shared" si="9"/>
        <v>Mongolia</v>
      </c>
      <c r="AI64" t="s">
        <v>452</v>
      </c>
      <c r="AJ64" t="s">
        <v>0</v>
      </c>
      <c r="AK64">
        <v>0.75673482168061246</v>
      </c>
    </row>
    <row r="65" spans="5:37">
      <c r="E65" s="8">
        <v>64</v>
      </c>
      <c r="F65" t="s">
        <v>119</v>
      </c>
      <c r="G65" t="s">
        <v>417</v>
      </c>
      <c r="H65" t="s">
        <v>405</v>
      </c>
      <c r="I65" t="s">
        <v>343</v>
      </c>
      <c r="J65" t="s">
        <v>452</v>
      </c>
      <c r="L65" t="s">
        <v>306</v>
      </c>
      <c r="M65" t="s">
        <v>329</v>
      </c>
      <c r="Q65">
        <v>64</v>
      </c>
      <c r="R65" t="e">
        <f t="shared" si="0"/>
        <v>#N/A</v>
      </c>
      <c r="S65" t="e">
        <f t="shared" si="1"/>
        <v>#N/A</v>
      </c>
      <c r="T65" t="e">
        <f t="shared" si="2"/>
        <v>#N/A</v>
      </c>
      <c r="U65" t="e">
        <f t="shared" si="3"/>
        <v>#N/A</v>
      </c>
      <c r="V65" t="e">
        <f t="shared" si="4"/>
        <v>#N/A</v>
      </c>
      <c r="X65" t="e">
        <f t="shared" si="5"/>
        <v>#N/A</v>
      </c>
      <c r="Y65" t="e">
        <f t="shared" si="6"/>
        <v>#N/A</v>
      </c>
      <c r="AA65" t="str">
        <f t="shared" si="7"/>
        <v>Oman</v>
      </c>
      <c r="AB65" t="str">
        <f t="shared" si="8"/>
        <v>Morocco</v>
      </c>
      <c r="AC65" t="str">
        <f t="shared" si="9"/>
        <v>Ecuador</v>
      </c>
      <c r="AI65" t="s">
        <v>327</v>
      </c>
      <c r="AJ65" t="s">
        <v>0</v>
      </c>
      <c r="AK65">
        <v>0.75427727770824582</v>
      </c>
    </row>
    <row r="66" spans="5:37">
      <c r="E66" s="8">
        <v>65</v>
      </c>
      <c r="F66" t="s">
        <v>329</v>
      </c>
      <c r="G66" t="s">
        <v>368</v>
      </c>
      <c r="H66" t="s">
        <v>560</v>
      </c>
      <c r="I66" t="s">
        <v>400</v>
      </c>
      <c r="J66" t="s">
        <v>327</v>
      </c>
      <c r="L66" t="s">
        <v>333</v>
      </c>
      <c r="M66" t="s">
        <v>158</v>
      </c>
      <c r="Q66">
        <v>65</v>
      </c>
      <c r="R66" t="e">
        <f t="shared" si="0"/>
        <v>#N/A</v>
      </c>
      <c r="S66" t="e">
        <f t="shared" si="1"/>
        <v>#N/A</v>
      </c>
      <c r="T66" t="e">
        <f t="shared" si="2"/>
        <v>#N/A</v>
      </c>
      <c r="U66" t="e">
        <f t="shared" si="3"/>
        <v>#N/A</v>
      </c>
      <c r="V66" t="e">
        <f t="shared" si="4"/>
        <v>#N/A</v>
      </c>
      <c r="X66" t="e">
        <f t="shared" si="5"/>
        <v>#N/A</v>
      </c>
      <c r="Y66" t="e">
        <f t="shared" si="6"/>
        <v>#N/A</v>
      </c>
      <c r="AA66" t="str">
        <f t="shared" si="7"/>
        <v>India</v>
      </c>
      <c r="AB66" t="str">
        <f t="shared" si="8"/>
        <v>Kyrgyzstan</v>
      </c>
      <c r="AC66" t="str">
        <f t="shared" si="9"/>
        <v>Mexico</v>
      </c>
      <c r="AI66" t="s">
        <v>396</v>
      </c>
      <c r="AJ66" t="s">
        <v>0</v>
      </c>
      <c r="AK66">
        <v>0.75225403338915764</v>
      </c>
    </row>
    <row r="67" spans="5:37">
      <c r="E67" s="8">
        <v>66</v>
      </c>
      <c r="F67" t="s">
        <v>118</v>
      </c>
      <c r="G67" t="s">
        <v>426</v>
      </c>
      <c r="H67" t="s">
        <v>301</v>
      </c>
      <c r="I67" t="s">
        <v>469</v>
      </c>
      <c r="J67" t="s">
        <v>396</v>
      </c>
      <c r="L67" t="s">
        <v>356</v>
      </c>
      <c r="M67" t="s">
        <v>301</v>
      </c>
      <c r="Q67">
        <v>66</v>
      </c>
      <c r="R67" t="e">
        <f t="shared" ref="R67:R130" si="10">INDEX($E$2:$E$194, MATCH(P67, F$2:F$194,0))</f>
        <v>#N/A</v>
      </c>
      <c r="S67" t="e">
        <f t="shared" ref="S67:S130" si="11">INDEX($E$2:$E$194, MATCH(P67, G$2:G$194,0))</f>
        <v>#N/A</v>
      </c>
      <c r="T67" t="e">
        <f t="shared" ref="T67:T130" si="12">INDEX($E$2:$E$194, MATCH(P67, H$2:H$194,0))</f>
        <v>#N/A</v>
      </c>
      <c r="U67" t="e">
        <f t="shared" ref="U67:U130" si="13">INDEX($E$2:$E$194, MATCH(P67, I$2:I$194,0))</f>
        <v>#N/A</v>
      </c>
      <c r="V67" t="e">
        <f t="shared" ref="V67:V130" si="14">INDEX($E$2:$E$194, MATCH(P67, J$2:J$194,0))</f>
        <v>#N/A</v>
      </c>
      <c r="X67" t="e">
        <f t="shared" ref="X67:X130" si="15">INDEX($E$2:$E$194, MATCH(P67, L$2:L$194,0))</f>
        <v>#N/A</v>
      </c>
      <c r="Y67" t="e">
        <f t="shared" ref="Y67:Y130" si="16">INDEX($E$2:$E$194, MATCH(P67, M$2:M$194,0))</f>
        <v>#N/A</v>
      </c>
      <c r="AA67" t="str">
        <f t="shared" ref="AA67:AA130" si="17">TRIM(G67)</f>
        <v>Portugal</v>
      </c>
      <c r="AB67" t="str">
        <f t="shared" ref="AB67:AB130" si="18">TRIM(H67)</f>
        <v>Armenia</v>
      </c>
      <c r="AC67" t="str">
        <f t="shared" ref="AC67:AC130" si="19">TRIM(I67)</f>
        <v>Uzbekistan</v>
      </c>
      <c r="AI67" t="s">
        <v>451</v>
      </c>
      <c r="AJ67" t="s">
        <v>0</v>
      </c>
      <c r="AK67">
        <v>0.75210279593684326</v>
      </c>
    </row>
    <row r="68" spans="5:37">
      <c r="E68" s="8">
        <v>67</v>
      </c>
      <c r="F68" t="s">
        <v>303</v>
      </c>
      <c r="G68" t="s">
        <v>553</v>
      </c>
      <c r="H68" t="s">
        <v>559</v>
      </c>
      <c r="I68" t="s">
        <v>358</v>
      </c>
      <c r="J68" t="s">
        <v>451</v>
      </c>
      <c r="M68" t="s">
        <v>384</v>
      </c>
      <c r="Q68">
        <v>67</v>
      </c>
      <c r="R68" t="e">
        <f t="shared" si="10"/>
        <v>#N/A</v>
      </c>
      <c r="S68" t="e">
        <f t="shared" si="11"/>
        <v>#N/A</v>
      </c>
      <c r="T68" t="e">
        <f t="shared" si="12"/>
        <v>#N/A</v>
      </c>
      <c r="U68" t="e">
        <f t="shared" si="13"/>
        <v>#N/A</v>
      </c>
      <c r="V68" t="e">
        <f t="shared" si="14"/>
        <v>#N/A</v>
      </c>
      <c r="X68" t="e">
        <f t="shared" si="15"/>
        <v>#N/A</v>
      </c>
      <c r="Y68" t="e">
        <f t="shared" si="16"/>
        <v>#N/A</v>
      </c>
      <c r="AA68" t="str">
        <f t="shared" si="17"/>
        <v>Russia</v>
      </c>
      <c r="AB68" t="str">
        <f t="shared" si="18"/>
        <v>Viet Nam</v>
      </c>
      <c r="AC68" t="str">
        <f t="shared" si="19"/>
        <v>Grenada</v>
      </c>
      <c r="AI68" t="s">
        <v>295</v>
      </c>
      <c r="AJ68" t="s">
        <v>0</v>
      </c>
      <c r="AK68">
        <v>0.75208377585635167</v>
      </c>
    </row>
    <row r="69" spans="5:37">
      <c r="E69" s="8">
        <v>68</v>
      </c>
      <c r="F69" t="s">
        <v>306</v>
      </c>
      <c r="G69" t="s">
        <v>119</v>
      </c>
      <c r="H69" t="s">
        <v>469</v>
      </c>
      <c r="I69" t="s">
        <v>318</v>
      </c>
      <c r="J69" t="s">
        <v>295</v>
      </c>
      <c r="M69" t="s">
        <v>354</v>
      </c>
      <c r="Q69">
        <v>68</v>
      </c>
      <c r="R69" t="e">
        <f t="shared" si="10"/>
        <v>#N/A</v>
      </c>
      <c r="S69" t="e">
        <f t="shared" si="11"/>
        <v>#N/A</v>
      </c>
      <c r="T69" t="e">
        <f t="shared" si="12"/>
        <v>#N/A</v>
      </c>
      <c r="U69" t="e">
        <f t="shared" si="13"/>
        <v>#N/A</v>
      </c>
      <c r="V69" t="e">
        <f t="shared" si="14"/>
        <v>#N/A</v>
      </c>
      <c r="X69" t="e">
        <f t="shared" si="15"/>
        <v>#N/A</v>
      </c>
      <c r="Y69" t="e">
        <f t="shared" si="16"/>
        <v>#N/A</v>
      </c>
      <c r="AA69" t="str">
        <f t="shared" si="17"/>
        <v>Luxembourg</v>
      </c>
      <c r="AB69" t="str">
        <f t="shared" si="18"/>
        <v>Uzbekistan</v>
      </c>
      <c r="AC69" t="str">
        <f t="shared" si="19"/>
        <v>Bulgaria</v>
      </c>
      <c r="AI69" t="s">
        <v>344</v>
      </c>
      <c r="AJ69" t="s">
        <v>0</v>
      </c>
      <c r="AK69">
        <v>0.75139348597143063</v>
      </c>
    </row>
    <row r="70" spans="5:37">
      <c r="E70" s="8">
        <v>69</v>
      </c>
      <c r="F70" t="s">
        <v>131</v>
      </c>
      <c r="G70" t="s">
        <v>300</v>
      </c>
      <c r="H70" t="s">
        <v>412</v>
      </c>
      <c r="I70" t="s">
        <v>419</v>
      </c>
      <c r="J70" t="s">
        <v>344</v>
      </c>
      <c r="M70" t="s">
        <v>300</v>
      </c>
      <c r="Q70">
        <v>69</v>
      </c>
      <c r="R70" t="e">
        <f t="shared" si="10"/>
        <v>#N/A</v>
      </c>
      <c r="S70" t="e">
        <f t="shared" si="11"/>
        <v>#N/A</v>
      </c>
      <c r="T70" t="e">
        <f t="shared" si="12"/>
        <v>#N/A</v>
      </c>
      <c r="U70" t="e">
        <f t="shared" si="13"/>
        <v>#N/A</v>
      </c>
      <c r="V70" t="e">
        <f t="shared" si="14"/>
        <v>#N/A</v>
      </c>
      <c r="X70" t="e">
        <f t="shared" si="15"/>
        <v>#N/A</v>
      </c>
      <c r="Y70" t="e">
        <f t="shared" si="16"/>
        <v>#N/A</v>
      </c>
      <c r="AA70" t="str">
        <f t="shared" si="17"/>
        <v>Argentina</v>
      </c>
      <c r="AB70" t="str">
        <f t="shared" si="18"/>
        <v>New Zealand</v>
      </c>
      <c r="AC70" t="str">
        <f t="shared" si="19"/>
        <v>Palau</v>
      </c>
      <c r="AI70" t="s">
        <v>445</v>
      </c>
      <c r="AJ70" t="s">
        <v>1</v>
      </c>
      <c r="AK70">
        <v>0.74894491025166743</v>
      </c>
    </row>
    <row r="71" spans="5:37">
      <c r="E71" s="8">
        <v>70</v>
      </c>
      <c r="F71" t="s">
        <v>558</v>
      </c>
      <c r="G71" t="s">
        <v>377</v>
      </c>
      <c r="H71" t="s">
        <v>450</v>
      </c>
      <c r="I71" t="s">
        <v>403</v>
      </c>
      <c r="J71" t="s">
        <v>445</v>
      </c>
      <c r="M71" t="s">
        <v>402</v>
      </c>
      <c r="Q71">
        <v>70</v>
      </c>
      <c r="R71" t="e">
        <f t="shared" si="10"/>
        <v>#N/A</v>
      </c>
      <c r="S71" t="e">
        <f t="shared" si="11"/>
        <v>#N/A</v>
      </c>
      <c r="T71" t="e">
        <f t="shared" si="12"/>
        <v>#N/A</v>
      </c>
      <c r="U71" t="e">
        <f t="shared" si="13"/>
        <v>#N/A</v>
      </c>
      <c r="V71" t="e">
        <f t="shared" si="14"/>
        <v>#N/A</v>
      </c>
      <c r="X71" t="e">
        <f t="shared" si="15"/>
        <v>#N/A</v>
      </c>
      <c r="Y71" t="e">
        <f t="shared" si="16"/>
        <v>#N/A</v>
      </c>
      <c r="AA71" t="str">
        <f t="shared" si="17"/>
        <v>Jordan</v>
      </c>
      <c r="AB71" t="str">
        <f t="shared" si="18"/>
        <v>Suriname</v>
      </c>
      <c r="AC71" t="str">
        <f t="shared" si="19"/>
        <v>Monaco</v>
      </c>
      <c r="AI71" t="s">
        <v>422</v>
      </c>
      <c r="AJ71" t="s">
        <v>1</v>
      </c>
      <c r="AK71">
        <v>0.7480410367136221</v>
      </c>
    </row>
    <row r="72" spans="5:37">
      <c r="E72" s="8">
        <v>71</v>
      </c>
      <c r="F72" t="s">
        <v>309</v>
      </c>
      <c r="G72" t="s">
        <v>306</v>
      </c>
      <c r="H72" t="s">
        <v>309</v>
      </c>
      <c r="I72" t="s">
        <v>459</v>
      </c>
      <c r="J72" t="s">
        <v>422</v>
      </c>
      <c r="M72" t="s">
        <v>436</v>
      </c>
      <c r="Q72">
        <v>71</v>
      </c>
      <c r="R72" t="e">
        <f t="shared" si="10"/>
        <v>#N/A</v>
      </c>
      <c r="S72" t="e">
        <f t="shared" si="11"/>
        <v>#N/A</v>
      </c>
      <c r="T72" t="e">
        <f t="shared" si="12"/>
        <v>#N/A</v>
      </c>
      <c r="U72" t="e">
        <f t="shared" si="13"/>
        <v>#N/A</v>
      </c>
      <c r="V72" t="e">
        <f t="shared" si="14"/>
        <v>#N/A</v>
      </c>
      <c r="X72" t="e">
        <f t="shared" si="15"/>
        <v>#N/A</v>
      </c>
      <c r="Y72" t="e">
        <f t="shared" si="16"/>
        <v>#N/A</v>
      </c>
      <c r="AA72" t="str">
        <f t="shared" si="17"/>
        <v>Bangladesh</v>
      </c>
      <c r="AB72" t="str">
        <f t="shared" si="18"/>
        <v>Belgium</v>
      </c>
      <c r="AC72" t="str">
        <f t="shared" si="19"/>
        <v>Tonga</v>
      </c>
      <c r="AI72" t="s">
        <v>379</v>
      </c>
      <c r="AJ72" t="s">
        <v>1</v>
      </c>
      <c r="AK72">
        <v>0.74501036628801232</v>
      </c>
    </row>
    <row r="73" spans="5:37">
      <c r="E73" s="8">
        <v>72</v>
      </c>
      <c r="F73" t="s">
        <v>333</v>
      </c>
      <c r="G73" t="s">
        <v>422</v>
      </c>
      <c r="H73" t="s">
        <v>568</v>
      </c>
      <c r="I73" t="s">
        <v>423</v>
      </c>
      <c r="J73" t="s">
        <v>379</v>
      </c>
      <c r="M73" t="s">
        <v>443</v>
      </c>
      <c r="Q73">
        <v>72</v>
      </c>
      <c r="R73" t="e">
        <f t="shared" si="10"/>
        <v>#N/A</v>
      </c>
      <c r="S73" t="e">
        <f t="shared" si="11"/>
        <v>#N/A</v>
      </c>
      <c r="T73" t="e">
        <f t="shared" si="12"/>
        <v>#N/A</v>
      </c>
      <c r="U73" t="e">
        <f t="shared" si="13"/>
        <v>#N/A</v>
      </c>
      <c r="V73" t="e">
        <f t="shared" si="14"/>
        <v>#N/A</v>
      </c>
      <c r="X73" t="e">
        <f t="shared" si="15"/>
        <v>#N/A</v>
      </c>
      <c r="Y73" t="e">
        <f t="shared" si="16"/>
        <v>#N/A</v>
      </c>
      <c r="AA73" t="str">
        <f t="shared" si="17"/>
        <v>Paraguay</v>
      </c>
      <c r="AB73" t="str">
        <f t="shared" si="18"/>
        <v>Saint Kitts and Nevis</v>
      </c>
      <c r="AC73" t="str">
        <f t="shared" si="19"/>
        <v>Peru</v>
      </c>
      <c r="AI73" t="s">
        <v>424</v>
      </c>
      <c r="AJ73" t="s">
        <v>1</v>
      </c>
      <c r="AK73">
        <v>0.73263944111601886</v>
      </c>
    </row>
    <row r="74" spans="5:37">
      <c r="E74" s="8">
        <v>73</v>
      </c>
      <c r="F74" t="s">
        <v>366</v>
      </c>
      <c r="G74" t="s">
        <v>559</v>
      </c>
      <c r="H74" t="s">
        <v>357</v>
      </c>
      <c r="I74" t="s">
        <v>399</v>
      </c>
      <c r="J74" t="s">
        <v>424</v>
      </c>
      <c r="M74" t="s">
        <v>379</v>
      </c>
      <c r="Q74">
        <v>73</v>
      </c>
      <c r="R74" t="e">
        <f t="shared" si="10"/>
        <v>#N/A</v>
      </c>
      <c r="S74" t="e">
        <f t="shared" si="11"/>
        <v>#N/A</v>
      </c>
      <c r="T74" t="e">
        <f t="shared" si="12"/>
        <v>#N/A</v>
      </c>
      <c r="U74" t="e">
        <f t="shared" si="13"/>
        <v>#N/A</v>
      </c>
      <c r="V74" t="e">
        <f t="shared" si="14"/>
        <v>#N/A</v>
      </c>
      <c r="X74" t="e">
        <f t="shared" si="15"/>
        <v>#N/A</v>
      </c>
      <c r="Y74" t="e">
        <f t="shared" si="16"/>
        <v>#N/A</v>
      </c>
      <c r="AA74" t="str">
        <f t="shared" si="17"/>
        <v>Viet Nam</v>
      </c>
      <c r="AB74" t="str">
        <f t="shared" si="18"/>
        <v>Greece</v>
      </c>
      <c r="AC74" t="str">
        <f t="shared" si="19"/>
        <v>Mauritius</v>
      </c>
      <c r="AI74" t="s">
        <v>454</v>
      </c>
      <c r="AJ74" t="s">
        <v>1</v>
      </c>
      <c r="AK74">
        <v>0.73245660370315524</v>
      </c>
    </row>
    <row r="75" spans="5:37">
      <c r="E75" s="8">
        <v>74</v>
      </c>
      <c r="F75" t="s">
        <v>555</v>
      </c>
      <c r="G75" t="s">
        <v>344</v>
      </c>
      <c r="H75" t="s">
        <v>304</v>
      </c>
      <c r="I75" t="s">
        <v>428</v>
      </c>
      <c r="J75" t="s">
        <v>454</v>
      </c>
      <c r="M75" t="s">
        <v>377</v>
      </c>
      <c r="Q75">
        <v>74</v>
      </c>
      <c r="R75" t="e">
        <f t="shared" si="10"/>
        <v>#N/A</v>
      </c>
      <c r="S75" t="e">
        <f t="shared" si="11"/>
        <v>#N/A</v>
      </c>
      <c r="T75" t="e">
        <f t="shared" si="12"/>
        <v>#N/A</v>
      </c>
      <c r="U75" t="e">
        <f t="shared" si="13"/>
        <v>#N/A</v>
      </c>
      <c r="V75" t="e">
        <f t="shared" si="14"/>
        <v>#N/A</v>
      </c>
      <c r="X75" t="e">
        <f t="shared" si="15"/>
        <v>#N/A</v>
      </c>
      <c r="Y75" t="e">
        <f t="shared" si="16"/>
        <v>#N/A</v>
      </c>
      <c r="AA75" t="str">
        <f t="shared" si="17"/>
        <v>Egypt</v>
      </c>
      <c r="AB75" t="str">
        <f t="shared" si="18"/>
        <v>Bahamas</v>
      </c>
      <c r="AC75" t="str">
        <f t="shared" si="19"/>
        <v>Romania</v>
      </c>
      <c r="AI75" t="s">
        <v>370</v>
      </c>
      <c r="AJ75" t="s">
        <v>1</v>
      </c>
      <c r="AK75">
        <v>0.72357881263032842</v>
      </c>
    </row>
    <row r="76" spans="5:37">
      <c r="E76" s="8">
        <v>75</v>
      </c>
      <c r="F76" t="s">
        <v>559</v>
      </c>
      <c r="G76" t="s">
        <v>554</v>
      </c>
      <c r="H76" t="s">
        <v>315</v>
      </c>
      <c r="I76" t="s">
        <v>308</v>
      </c>
      <c r="J76" t="s">
        <v>370</v>
      </c>
      <c r="M76" t="s">
        <v>303</v>
      </c>
      <c r="Q76">
        <v>75</v>
      </c>
      <c r="R76" t="e">
        <f t="shared" si="10"/>
        <v>#N/A</v>
      </c>
      <c r="S76" t="e">
        <f t="shared" si="11"/>
        <v>#N/A</v>
      </c>
      <c r="T76" t="e">
        <f t="shared" si="12"/>
        <v>#N/A</v>
      </c>
      <c r="U76" t="e">
        <f t="shared" si="13"/>
        <v>#N/A</v>
      </c>
      <c r="V76" t="e">
        <f t="shared" si="14"/>
        <v>#N/A</v>
      </c>
      <c r="X76" t="e">
        <f t="shared" si="15"/>
        <v>#N/A</v>
      </c>
      <c r="Y76" t="e">
        <f t="shared" si="16"/>
        <v>#N/A</v>
      </c>
      <c r="AA76" t="str">
        <f t="shared" si="17"/>
        <v>Czechia</v>
      </c>
      <c r="AB76" t="str">
        <f t="shared" si="18"/>
        <v>Botswana</v>
      </c>
      <c r="AC76" t="str">
        <f t="shared" si="19"/>
        <v>Belarus</v>
      </c>
      <c r="AI76" t="s">
        <v>301</v>
      </c>
      <c r="AJ76" t="s">
        <v>1</v>
      </c>
      <c r="AK76">
        <v>0.7219918896824824</v>
      </c>
    </row>
    <row r="77" spans="5:37">
      <c r="E77" s="8">
        <v>76</v>
      </c>
      <c r="F77" t="s">
        <v>418</v>
      </c>
      <c r="G77" t="s">
        <v>162</v>
      </c>
      <c r="H77" t="s">
        <v>369</v>
      </c>
      <c r="I77" t="s">
        <v>350</v>
      </c>
      <c r="J77" t="s">
        <v>301</v>
      </c>
      <c r="M77" t="s">
        <v>405</v>
      </c>
      <c r="Q77">
        <v>76</v>
      </c>
      <c r="R77" t="e">
        <f t="shared" si="10"/>
        <v>#N/A</v>
      </c>
      <c r="S77" t="e">
        <f t="shared" si="11"/>
        <v>#N/A</v>
      </c>
      <c r="T77" t="e">
        <f t="shared" si="12"/>
        <v>#N/A</v>
      </c>
      <c r="U77" t="e">
        <f t="shared" si="13"/>
        <v>#N/A</v>
      </c>
      <c r="V77" t="e">
        <f t="shared" si="14"/>
        <v>#N/A</v>
      </c>
      <c r="X77" t="e">
        <f t="shared" si="15"/>
        <v>#N/A</v>
      </c>
      <c r="Y77" t="e">
        <f t="shared" si="16"/>
        <v>#N/A</v>
      </c>
      <c r="AA77" t="str">
        <f t="shared" si="17"/>
        <v>North Macedonia</v>
      </c>
      <c r="AB77" t="str">
        <f t="shared" si="18"/>
        <v>Indonesia</v>
      </c>
      <c r="AC77" t="str">
        <f t="shared" si="19"/>
        <v>Fiji</v>
      </c>
      <c r="AI77" t="s">
        <v>337</v>
      </c>
      <c r="AJ77" t="s">
        <v>1</v>
      </c>
      <c r="AK77">
        <v>0.72035632568963837</v>
      </c>
    </row>
    <row r="78" spans="5:37">
      <c r="E78" s="8">
        <v>77</v>
      </c>
      <c r="F78" t="s">
        <v>554</v>
      </c>
      <c r="G78" t="s">
        <v>144</v>
      </c>
      <c r="H78" t="s">
        <v>420</v>
      </c>
      <c r="I78" t="s">
        <v>304</v>
      </c>
      <c r="J78" t="s">
        <v>337</v>
      </c>
      <c r="M78" t="s">
        <v>162</v>
      </c>
      <c r="Q78">
        <v>77</v>
      </c>
      <c r="R78" t="e">
        <f t="shared" si="10"/>
        <v>#N/A</v>
      </c>
      <c r="S78" t="e">
        <f t="shared" si="11"/>
        <v>#N/A</v>
      </c>
      <c r="T78" t="e">
        <f t="shared" si="12"/>
        <v>#N/A</v>
      </c>
      <c r="U78" t="e">
        <f t="shared" si="13"/>
        <v>#N/A</v>
      </c>
      <c r="V78" t="e">
        <f t="shared" si="14"/>
        <v>#N/A</v>
      </c>
      <c r="X78" t="e">
        <f t="shared" si="15"/>
        <v>#N/A</v>
      </c>
      <c r="Y78" t="e">
        <f t="shared" si="16"/>
        <v>#N/A</v>
      </c>
      <c r="AA78" t="str">
        <f t="shared" si="17"/>
        <v>Georgia (Country)</v>
      </c>
      <c r="AB78" t="str">
        <f t="shared" si="18"/>
        <v>Panama</v>
      </c>
      <c r="AC78" t="str">
        <f t="shared" si="19"/>
        <v>Bahamas</v>
      </c>
      <c r="AI78" t="s">
        <v>461</v>
      </c>
      <c r="AJ78" t="s">
        <v>1</v>
      </c>
      <c r="AK78">
        <v>0.68820008363877094</v>
      </c>
    </row>
    <row r="79" spans="5:37">
      <c r="E79" s="8">
        <v>78</v>
      </c>
      <c r="F79" t="s">
        <v>344</v>
      </c>
      <c r="G79" t="s">
        <v>297</v>
      </c>
      <c r="H79" t="s">
        <v>103</v>
      </c>
      <c r="I79" t="s">
        <v>369</v>
      </c>
      <c r="J79" t="s">
        <v>461</v>
      </c>
      <c r="M79" t="s">
        <v>420</v>
      </c>
      <c r="Q79">
        <v>78</v>
      </c>
      <c r="R79" t="e">
        <f t="shared" si="10"/>
        <v>#N/A</v>
      </c>
      <c r="S79" t="e">
        <f t="shared" si="11"/>
        <v>#N/A</v>
      </c>
      <c r="T79" t="e">
        <f t="shared" si="12"/>
        <v>#N/A</v>
      </c>
      <c r="U79" t="e">
        <f t="shared" si="13"/>
        <v>#N/A</v>
      </c>
      <c r="V79" t="e">
        <f t="shared" si="14"/>
        <v>#N/A</v>
      </c>
      <c r="X79" t="e">
        <f t="shared" si="15"/>
        <v>#N/A</v>
      </c>
      <c r="Y79" t="e">
        <f t="shared" si="16"/>
        <v>#N/A</v>
      </c>
      <c r="AA79" t="str">
        <f t="shared" si="17"/>
        <v>Andorra</v>
      </c>
      <c r="AB79" t="str">
        <f t="shared" si="18"/>
        <v>Ukraine</v>
      </c>
      <c r="AC79" t="str">
        <f t="shared" si="19"/>
        <v>Indonesia</v>
      </c>
      <c r="AI79" t="s">
        <v>373</v>
      </c>
      <c r="AJ79" t="s">
        <v>1</v>
      </c>
      <c r="AK79">
        <v>0.68620331663517919</v>
      </c>
    </row>
    <row r="80" spans="5:37">
      <c r="E80" s="8">
        <v>79</v>
      </c>
      <c r="F80" t="s">
        <v>321</v>
      </c>
      <c r="G80" t="s">
        <v>314</v>
      </c>
      <c r="H80" t="s">
        <v>300</v>
      </c>
      <c r="I80" t="s">
        <v>559</v>
      </c>
      <c r="J80" t="s">
        <v>373</v>
      </c>
      <c r="M80" t="s">
        <v>370</v>
      </c>
      <c r="Q80">
        <v>79</v>
      </c>
      <c r="R80" t="e">
        <f t="shared" si="10"/>
        <v>#N/A</v>
      </c>
      <c r="S80" t="e">
        <f t="shared" si="11"/>
        <v>#N/A</v>
      </c>
      <c r="T80" t="e">
        <f t="shared" si="12"/>
        <v>#N/A</v>
      </c>
      <c r="U80" t="e">
        <f t="shared" si="13"/>
        <v>#N/A</v>
      </c>
      <c r="V80" t="e">
        <f t="shared" si="14"/>
        <v>#N/A</v>
      </c>
      <c r="X80" t="e">
        <f t="shared" si="15"/>
        <v>#N/A</v>
      </c>
      <c r="Y80" t="e">
        <f t="shared" si="16"/>
        <v>#N/A</v>
      </c>
      <c r="AA80" t="str">
        <f t="shared" si="17"/>
        <v>Bosnia and Herzegovina</v>
      </c>
      <c r="AB80" t="str">
        <f t="shared" si="18"/>
        <v>Argentina</v>
      </c>
      <c r="AC80" t="str">
        <f t="shared" si="19"/>
        <v>Viet Nam</v>
      </c>
      <c r="AI80" t="s">
        <v>365</v>
      </c>
      <c r="AJ80" t="s">
        <v>1</v>
      </c>
      <c r="AK80">
        <v>0.68533393183458524</v>
      </c>
    </row>
    <row r="81" spans="5:37">
      <c r="E81" s="8">
        <v>80</v>
      </c>
      <c r="F81" t="s">
        <v>422</v>
      </c>
      <c r="G81" t="s">
        <v>321</v>
      </c>
      <c r="H81" t="s">
        <v>423</v>
      </c>
      <c r="I81" t="s">
        <v>424</v>
      </c>
      <c r="J81" t="s">
        <v>365</v>
      </c>
      <c r="M81" t="s">
        <v>342</v>
      </c>
      <c r="Q81">
        <v>80</v>
      </c>
      <c r="R81" t="e">
        <f t="shared" si="10"/>
        <v>#N/A</v>
      </c>
      <c r="S81" t="e">
        <f t="shared" si="11"/>
        <v>#N/A</v>
      </c>
      <c r="T81" t="e">
        <f t="shared" si="12"/>
        <v>#N/A</v>
      </c>
      <c r="U81" t="e">
        <f t="shared" si="13"/>
        <v>#N/A</v>
      </c>
      <c r="V81" t="e">
        <f t="shared" si="14"/>
        <v>#N/A</v>
      </c>
      <c r="X81" t="e">
        <f t="shared" si="15"/>
        <v>#N/A</v>
      </c>
      <c r="Y81" t="e">
        <f t="shared" si="16"/>
        <v>#N/A</v>
      </c>
      <c r="AA81" t="str">
        <f t="shared" si="17"/>
        <v>Cabo Verde</v>
      </c>
      <c r="AB81" t="str">
        <f t="shared" si="18"/>
        <v>Peru</v>
      </c>
      <c r="AC81" t="str">
        <f t="shared" si="19"/>
        <v>Philippines</v>
      </c>
      <c r="AI81" t="s">
        <v>472</v>
      </c>
      <c r="AJ81" t="s">
        <v>1</v>
      </c>
      <c r="AK81">
        <v>0.68178783606968141</v>
      </c>
    </row>
    <row r="82" spans="5:37">
      <c r="E82" s="8">
        <v>81</v>
      </c>
      <c r="F82" t="s">
        <v>162</v>
      </c>
      <c r="G82" t="s">
        <v>366</v>
      </c>
      <c r="H82" t="s">
        <v>461</v>
      </c>
      <c r="I82" t="s">
        <v>303</v>
      </c>
      <c r="J82" t="s">
        <v>472</v>
      </c>
      <c r="M82" t="s">
        <v>469</v>
      </c>
      <c r="Q82">
        <v>81</v>
      </c>
      <c r="R82" t="e">
        <f t="shared" si="10"/>
        <v>#N/A</v>
      </c>
      <c r="S82" t="e">
        <f t="shared" si="11"/>
        <v>#N/A</v>
      </c>
      <c r="T82" t="e">
        <f t="shared" si="12"/>
        <v>#N/A</v>
      </c>
      <c r="U82" t="e">
        <f t="shared" si="13"/>
        <v>#N/A</v>
      </c>
      <c r="V82" t="e">
        <f t="shared" si="14"/>
        <v>#N/A</v>
      </c>
      <c r="X82" t="e">
        <f t="shared" si="15"/>
        <v>#N/A</v>
      </c>
      <c r="Y82" t="e">
        <f t="shared" si="16"/>
        <v>#N/A</v>
      </c>
      <c r="AA82" t="str">
        <f t="shared" si="17"/>
        <v>Hungary</v>
      </c>
      <c r="AB82" t="str">
        <f t="shared" si="18"/>
        <v>Tunisia</v>
      </c>
      <c r="AC82" t="str">
        <f t="shared" si="19"/>
        <v>Azerbaijan</v>
      </c>
      <c r="AI82" t="s">
        <v>318</v>
      </c>
      <c r="AJ82" t="s">
        <v>1</v>
      </c>
      <c r="AK82">
        <v>0.68132267164128224</v>
      </c>
    </row>
    <row r="83" spans="5:37">
      <c r="E83" s="8">
        <v>82</v>
      </c>
      <c r="F83" t="s">
        <v>428</v>
      </c>
      <c r="G83" t="s">
        <v>356</v>
      </c>
      <c r="H83" t="s">
        <v>574</v>
      </c>
      <c r="I83" t="s">
        <v>568</v>
      </c>
      <c r="J83" t="s">
        <v>318</v>
      </c>
      <c r="M83" t="s">
        <v>343</v>
      </c>
      <c r="Q83">
        <v>82</v>
      </c>
      <c r="R83" t="e">
        <f t="shared" si="10"/>
        <v>#N/A</v>
      </c>
      <c r="S83" t="e">
        <f t="shared" si="11"/>
        <v>#N/A</v>
      </c>
      <c r="T83" t="e">
        <f t="shared" si="12"/>
        <v>#N/A</v>
      </c>
      <c r="U83" t="e">
        <f t="shared" si="13"/>
        <v>#N/A</v>
      </c>
      <c r="V83" t="e">
        <f t="shared" si="14"/>
        <v>#N/A</v>
      </c>
      <c r="X83" t="e">
        <f t="shared" si="15"/>
        <v>#N/A</v>
      </c>
      <c r="Y83" t="e">
        <f t="shared" si="16"/>
        <v>#N/A</v>
      </c>
      <c r="AA83" t="str">
        <f t="shared" si="17"/>
        <v>Ghana</v>
      </c>
      <c r="AB83" t="str">
        <f t="shared" si="18"/>
        <v>Turkiye</v>
      </c>
      <c r="AC83" t="str">
        <f t="shared" si="19"/>
        <v>Saint Kitts and Nevis</v>
      </c>
      <c r="AI83" t="s">
        <v>425</v>
      </c>
      <c r="AJ83" t="s">
        <v>1</v>
      </c>
      <c r="AK83">
        <v>0.68042261322516773</v>
      </c>
    </row>
    <row r="84" spans="5:37">
      <c r="E84" s="8">
        <v>83</v>
      </c>
      <c r="F84" t="s">
        <v>359</v>
      </c>
      <c r="G84" t="s">
        <v>379</v>
      </c>
      <c r="H84" t="s">
        <v>400</v>
      </c>
      <c r="I84" t="s">
        <v>131</v>
      </c>
      <c r="J84" t="s">
        <v>425</v>
      </c>
      <c r="M84" t="s">
        <v>423</v>
      </c>
      <c r="Q84">
        <v>83</v>
      </c>
      <c r="R84" t="e">
        <f t="shared" si="10"/>
        <v>#N/A</v>
      </c>
      <c r="S84" t="e">
        <f t="shared" si="11"/>
        <v>#N/A</v>
      </c>
      <c r="T84" t="e">
        <f t="shared" si="12"/>
        <v>#N/A</v>
      </c>
      <c r="U84" t="e">
        <f t="shared" si="13"/>
        <v>#N/A</v>
      </c>
      <c r="V84" t="e">
        <f t="shared" si="14"/>
        <v>#N/A</v>
      </c>
      <c r="X84" t="e">
        <f t="shared" si="15"/>
        <v>#N/A</v>
      </c>
      <c r="Y84" t="e">
        <f t="shared" si="16"/>
        <v>#N/A</v>
      </c>
      <c r="AA84" t="str">
        <f t="shared" si="17"/>
        <v>Kenya</v>
      </c>
      <c r="AB84" t="str">
        <f t="shared" si="18"/>
        <v>Mexico</v>
      </c>
      <c r="AC84" t="str">
        <f t="shared" si="19"/>
        <v>Malaysia</v>
      </c>
      <c r="AI84" t="s">
        <v>311</v>
      </c>
      <c r="AJ84" t="s">
        <v>1</v>
      </c>
      <c r="AK84">
        <v>0.67827155419727192</v>
      </c>
    </row>
    <row r="85" spans="5:37">
      <c r="E85" s="8">
        <v>84</v>
      </c>
      <c r="F85" t="s">
        <v>420</v>
      </c>
      <c r="G85" t="s">
        <v>420</v>
      </c>
      <c r="H85" t="s">
        <v>366</v>
      </c>
      <c r="I85" t="s">
        <v>158</v>
      </c>
      <c r="J85" t="s">
        <v>311</v>
      </c>
      <c r="M85" t="s">
        <v>295</v>
      </c>
      <c r="Q85">
        <v>84</v>
      </c>
      <c r="R85" t="e">
        <f t="shared" si="10"/>
        <v>#N/A</v>
      </c>
      <c r="S85" t="e">
        <f t="shared" si="11"/>
        <v>#N/A</v>
      </c>
      <c r="T85" t="e">
        <f t="shared" si="12"/>
        <v>#N/A</v>
      </c>
      <c r="U85" t="e">
        <f t="shared" si="13"/>
        <v>#N/A</v>
      </c>
      <c r="V85" t="e">
        <f t="shared" si="14"/>
        <v>#N/A</v>
      </c>
      <c r="X85" t="e">
        <f t="shared" si="15"/>
        <v>#N/A</v>
      </c>
      <c r="Y85" t="e">
        <f t="shared" si="16"/>
        <v>#N/A</v>
      </c>
      <c r="AA85" t="str">
        <f t="shared" si="17"/>
        <v>Panama</v>
      </c>
      <c r="AB85" t="str">
        <f t="shared" si="18"/>
        <v>Hungary</v>
      </c>
      <c r="AC85" t="str">
        <f t="shared" si="19"/>
        <v>Montenegro</v>
      </c>
      <c r="AI85" t="s">
        <v>430</v>
      </c>
      <c r="AJ85" t="s">
        <v>1</v>
      </c>
      <c r="AK85">
        <v>0.67783570738126475</v>
      </c>
    </row>
    <row r="86" spans="5:37">
      <c r="E86" s="8">
        <v>85</v>
      </c>
      <c r="F86" t="s">
        <v>342</v>
      </c>
      <c r="G86" t="s">
        <v>158</v>
      </c>
      <c r="H86" t="s">
        <v>352</v>
      </c>
      <c r="I86" t="s">
        <v>342</v>
      </c>
      <c r="J86" t="s">
        <v>430</v>
      </c>
      <c r="M86" t="s">
        <v>344</v>
      </c>
      <c r="Q86">
        <v>85</v>
      </c>
      <c r="R86" t="e">
        <f t="shared" si="10"/>
        <v>#N/A</v>
      </c>
      <c r="S86" t="e">
        <f t="shared" si="11"/>
        <v>#N/A</v>
      </c>
      <c r="T86" t="e">
        <f t="shared" si="12"/>
        <v>#N/A</v>
      </c>
      <c r="U86" t="e">
        <f t="shared" si="13"/>
        <v>#N/A</v>
      </c>
      <c r="V86" t="e">
        <f t="shared" si="14"/>
        <v>#N/A</v>
      </c>
      <c r="X86" t="e">
        <f t="shared" si="15"/>
        <v>#N/A</v>
      </c>
      <c r="Y86" t="e">
        <f t="shared" si="16"/>
        <v>#N/A</v>
      </c>
      <c r="AA86" t="str">
        <f t="shared" si="17"/>
        <v>Montenegro</v>
      </c>
      <c r="AB86" t="str">
        <f t="shared" si="18"/>
        <v>Gabon</v>
      </c>
      <c r="AC86" t="str">
        <f t="shared" si="19"/>
        <v>Dominican Republic</v>
      </c>
      <c r="AI86" t="s">
        <v>328</v>
      </c>
      <c r="AJ86" t="s">
        <v>1</v>
      </c>
      <c r="AK86">
        <v>0.66496999552354941</v>
      </c>
    </row>
    <row r="87" spans="5:37">
      <c r="E87" s="8">
        <v>86</v>
      </c>
      <c r="F87" t="s">
        <v>384</v>
      </c>
      <c r="G87" t="s">
        <v>309</v>
      </c>
      <c r="H87" t="s">
        <v>303</v>
      </c>
      <c r="I87" t="s">
        <v>299</v>
      </c>
      <c r="J87" t="s">
        <v>328</v>
      </c>
      <c r="M87" t="s">
        <v>560</v>
      </c>
      <c r="Q87">
        <v>86</v>
      </c>
      <c r="R87" t="e">
        <f t="shared" si="10"/>
        <v>#N/A</v>
      </c>
      <c r="S87" t="e">
        <f t="shared" si="11"/>
        <v>#N/A</v>
      </c>
      <c r="T87" t="e">
        <f t="shared" si="12"/>
        <v>#N/A</v>
      </c>
      <c r="U87" t="e">
        <f t="shared" si="13"/>
        <v>#N/A</v>
      </c>
      <c r="V87" t="e">
        <f t="shared" si="14"/>
        <v>#N/A</v>
      </c>
      <c r="X87" t="e">
        <f t="shared" si="15"/>
        <v>#N/A</v>
      </c>
      <c r="Y87" t="e">
        <f t="shared" si="16"/>
        <v>#N/A</v>
      </c>
      <c r="AA87" t="str">
        <f t="shared" si="17"/>
        <v>Belgium</v>
      </c>
      <c r="AB87" t="str">
        <f t="shared" si="18"/>
        <v>Azerbaijan</v>
      </c>
      <c r="AC87" t="str">
        <f t="shared" si="19"/>
        <v>Antigua and Barbuda</v>
      </c>
      <c r="AI87" t="s">
        <v>317</v>
      </c>
      <c r="AJ87" t="s">
        <v>1</v>
      </c>
      <c r="AK87">
        <v>0.65505578102748152</v>
      </c>
    </row>
    <row r="88" spans="5:37">
      <c r="E88" s="8">
        <v>87</v>
      </c>
      <c r="F88" t="s">
        <v>172</v>
      </c>
      <c r="G88" t="s">
        <v>360</v>
      </c>
      <c r="H88" t="s">
        <v>312</v>
      </c>
      <c r="I88" t="s">
        <v>460</v>
      </c>
      <c r="J88" t="s">
        <v>317</v>
      </c>
      <c r="M88" t="s">
        <v>356</v>
      </c>
      <c r="Q88">
        <v>87</v>
      </c>
      <c r="R88" t="e">
        <f t="shared" si="10"/>
        <v>#N/A</v>
      </c>
      <c r="S88" t="e">
        <f t="shared" si="11"/>
        <v>#N/A</v>
      </c>
      <c r="T88" t="e">
        <f t="shared" si="12"/>
        <v>#N/A</v>
      </c>
      <c r="U88" t="e">
        <f t="shared" si="13"/>
        <v>#N/A</v>
      </c>
      <c r="V88" t="e">
        <f t="shared" si="14"/>
        <v>#N/A</v>
      </c>
      <c r="X88" t="e">
        <f t="shared" si="15"/>
        <v>#N/A</v>
      </c>
      <c r="Y88" t="e">
        <f t="shared" si="16"/>
        <v>#N/A</v>
      </c>
      <c r="AA88" t="str">
        <f t="shared" si="17"/>
        <v>Guinea</v>
      </c>
      <c r="AB88" t="str">
        <f t="shared" si="18"/>
        <v>Bhutan</v>
      </c>
      <c r="AC88" t="str">
        <f t="shared" si="19"/>
        <v>Trinidad and Tobago</v>
      </c>
      <c r="AI88" t="s">
        <v>439</v>
      </c>
      <c r="AJ88" t="s">
        <v>1</v>
      </c>
      <c r="AK88">
        <v>0.65048662068922836</v>
      </c>
    </row>
    <row r="89" spans="5:37">
      <c r="E89" s="8">
        <v>88</v>
      </c>
      <c r="F89" t="s">
        <v>356</v>
      </c>
      <c r="G89" t="s">
        <v>418</v>
      </c>
      <c r="H89" t="s">
        <v>296</v>
      </c>
      <c r="I89" t="s">
        <v>336</v>
      </c>
      <c r="J89" t="s">
        <v>555</v>
      </c>
      <c r="M89" t="s">
        <v>404</v>
      </c>
      <c r="Q89">
        <v>88</v>
      </c>
      <c r="R89" t="e">
        <f t="shared" si="10"/>
        <v>#N/A</v>
      </c>
      <c r="S89" t="e">
        <f t="shared" si="11"/>
        <v>#N/A</v>
      </c>
      <c r="T89" t="e">
        <f t="shared" si="12"/>
        <v>#N/A</v>
      </c>
      <c r="U89" t="e">
        <f t="shared" si="13"/>
        <v>#N/A</v>
      </c>
      <c r="V89" t="e">
        <f t="shared" si="14"/>
        <v>#N/A</v>
      </c>
      <c r="X89" t="e">
        <f t="shared" si="15"/>
        <v>#N/A</v>
      </c>
      <c r="Y89" t="e">
        <f t="shared" si="16"/>
        <v>#N/A</v>
      </c>
      <c r="AA89" t="str">
        <f t="shared" si="17"/>
        <v>Pakistan</v>
      </c>
      <c r="AB89" t="str">
        <f t="shared" si="18"/>
        <v>Algeria</v>
      </c>
      <c r="AC89" t="str">
        <f t="shared" si="19"/>
        <v>Cuba</v>
      </c>
      <c r="AI89" t="s">
        <v>319</v>
      </c>
      <c r="AJ89" t="s">
        <v>1</v>
      </c>
      <c r="AK89">
        <v>0.6389978863237048</v>
      </c>
    </row>
    <row r="90" spans="5:37">
      <c r="E90" s="8">
        <v>89</v>
      </c>
      <c r="F90" t="s">
        <v>560</v>
      </c>
      <c r="G90" t="s">
        <v>303</v>
      </c>
      <c r="H90" t="s">
        <v>558</v>
      </c>
      <c r="I90" t="s">
        <v>565</v>
      </c>
      <c r="J90" t="s">
        <v>319</v>
      </c>
      <c r="M90" t="s">
        <v>306</v>
      </c>
      <c r="Q90">
        <v>89</v>
      </c>
      <c r="R90" t="e">
        <f t="shared" si="10"/>
        <v>#N/A</v>
      </c>
      <c r="S90" t="e">
        <f t="shared" si="11"/>
        <v>#N/A</v>
      </c>
      <c r="T90" t="e">
        <f t="shared" si="12"/>
        <v>#N/A</v>
      </c>
      <c r="U90" t="e">
        <f t="shared" si="13"/>
        <v>#N/A</v>
      </c>
      <c r="V90" t="e">
        <f t="shared" si="14"/>
        <v>#N/A</v>
      </c>
      <c r="X90" t="e">
        <f t="shared" si="15"/>
        <v>#N/A</v>
      </c>
      <c r="Y90" t="e">
        <f t="shared" si="16"/>
        <v>#N/A</v>
      </c>
      <c r="AA90" t="str">
        <f t="shared" si="17"/>
        <v>Azerbaijan</v>
      </c>
      <c r="AB90" t="str">
        <f t="shared" si="18"/>
        <v>Republic of Moldova</v>
      </c>
      <c r="AC90" t="str">
        <f t="shared" si="19"/>
        <v>Venezuela</v>
      </c>
      <c r="AI90" t="s">
        <v>384</v>
      </c>
      <c r="AJ90" t="s">
        <v>1</v>
      </c>
      <c r="AK90">
        <v>0.63356959231564391</v>
      </c>
    </row>
    <row r="91" spans="5:37">
      <c r="E91" s="8">
        <v>90</v>
      </c>
      <c r="F91" t="s">
        <v>464</v>
      </c>
      <c r="G91" t="s">
        <v>308</v>
      </c>
      <c r="H91" t="s">
        <v>324</v>
      </c>
      <c r="I91" t="s">
        <v>427</v>
      </c>
      <c r="J91" t="s">
        <v>384</v>
      </c>
      <c r="M91" t="s">
        <v>314</v>
      </c>
      <c r="Q91">
        <v>90</v>
      </c>
      <c r="R91" t="e">
        <f t="shared" si="10"/>
        <v>#N/A</v>
      </c>
      <c r="S91" t="e">
        <f t="shared" si="11"/>
        <v>#N/A</v>
      </c>
      <c r="T91" t="e">
        <f t="shared" si="12"/>
        <v>#N/A</v>
      </c>
      <c r="U91" t="e">
        <f t="shared" si="13"/>
        <v>#N/A</v>
      </c>
      <c r="V91" t="e">
        <f t="shared" si="14"/>
        <v>#N/A</v>
      </c>
      <c r="X91" t="e">
        <f t="shared" si="15"/>
        <v>#N/A</v>
      </c>
      <c r="Y91" t="e">
        <f t="shared" si="16"/>
        <v>#N/A</v>
      </c>
      <c r="AA91" t="str">
        <f t="shared" si="17"/>
        <v>Belarus</v>
      </c>
      <c r="AB91" t="str">
        <f t="shared" si="18"/>
        <v>Canada</v>
      </c>
      <c r="AC91" t="str">
        <f t="shared" si="19"/>
        <v>Qatar</v>
      </c>
      <c r="AI91" t="s">
        <v>383</v>
      </c>
      <c r="AJ91" t="s">
        <v>1</v>
      </c>
      <c r="AK91">
        <v>0.63312302865809467</v>
      </c>
    </row>
    <row r="92" spans="5:37">
      <c r="E92" s="8">
        <v>91</v>
      </c>
      <c r="F92" t="s">
        <v>460</v>
      </c>
      <c r="G92" t="s">
        <v>312</v>
      </c>
      <c r="H92" t="s">
        <v>316</v>
      </c>
      <c r="I92" t="s">
        <v>422</v>
      </c>
      <c r="J92" t="s">
        <v>383</v>
      </c>
      <c r="M92" t="s">
        <v>430</v>
      </c>
      <c r="Q92">
        <v>91</v>
      </c>
      <c r="R92" t="e">
        <f t="shared" si="10"/>
        <v>#N/A</v>
      </c>
      <c r="S92" t="e">
        <f t="shared" si="11"/>
        <v>#N/A</v>
      </c>
      <c r="T92" t="e">
        <f t="shared" si="12"/>
        <v>#N/A</v>
      </c>
      <c r="U92" t="e">
        <f t="shared" si="13"/>
        <v>#N/A</v>
      </c>
      <c r="V92" t="e">
        <f t="shared" si="14"/>
        <v>#N/A</v>
      </c>
      <c r="X92" t="e">
        <f t="shared" si="15"/>
        <v>#N/A</v>
      </c>
      <c r="Y92" t="e">
        <f t="shared" si="16"/>
        <v>#N/A</v>
      </c>
      <c r="AA92" t="str">
        <f t="shared" si="17"/>
        <v>Bhutan</v>
      </c>
      <c r="AB92" t="str">
        <f t="shared" si="18"/>
        <v>Brazil</v>
      </c>
      <c r="AC92" t="str">
        <f t="shared" si="19"/>
        <v>Paraguay</v>
      </c>
      <c r="AI92" t="s">
        <v>359</v>
      </c>
      <c r="AJ92" t="s">
        <v>1</v>
      </c>
      <c r="AK92">
        <v>0.63212993172299181</v>
      </c>
    </row>
    <row r="93" spans="5:37">
      <c r="E93" s="8">
        <v>92</v>
      </c>
      <c r="F93" t="s">
        <v>313</v>
      </c>
      <c r="G93" t="s">
        <v>172</v>
      </c>
      <c r="H93" t="s">
        <v>329</v>
      </c>
      <c r="I93" t="s">
        <v>384</v>
      </c>
      <c r="J93" t="s">
        <v>359</v>
      </c>
      <c r="M93" t="s">
        <v>713</v>
      </c>
      <c r="Q93">
        <v>92</v>
      </c>
      <c r="R93" t="e">
        <f t="shared" si="10"/>
        <v>#N/A</v>
      </c>
      <c r="S93" t="e">
        <f t="shared" si="11"/>
        <v>#N/A</v>
      </c>
      <c r="T93" t="e">
        <f t="shared" si="12"/>
        <v>#N/A</v>
      </c>
      <c r="U93" t="e">
        <f t="shared" si="13"/>
        <v>#N/A</v>
      </c>
      <c r="V93" t="e">
        <f t="shared" si="14"/>
        <v>#N/A</v>
      </c>
      <c r="X93" t="e">
        <f t="shared" si="15"/>
        <v>#N/A</v>
      </c>
      <c r="Y93" t="e">
        <f t="shared" si="16"/>
        <v>#N/A</v>
      </c>
      <c r="AA93" t="str">
        <f t="shared" si="17"/>
        <v>Maldives</v>
      </c>
      <c r="AB93" t="str">
        <f t="shared" si="18"/>
        <v>Colombia</v>
      </c>
      <c r="AC93" t="str">
        <f t="shared" si="19"/>
        <v>Kuwait</v>
      </c>
      <c r="AI93" t="s">
        <v>405</v>
      </c>
      <c r="AJ93" t="s">
        <v>1</v>
      </c>
      <c r="AK93">
        <v>0.61316636443367956</v>
      </c>
    </row>
    <row r="94" spans="5:37">
      <c r="E94" s="8">
        <v>93</v>
      </c>
      <c r="F94" t="s">
        <v>461</v>
      </c>
      <c r="G94" t="s">
        <v>427</v>
      </c>
      <c r="H94" t="s">
        <v>422</v>
      </c>
      <c r="I94" t="s">
        <v>560</v>
      </c>
      <c r="J94" t="s">
        <v>405</v>
      </c>
      <c r="M94" t="s">
        <v>375</v>
      </c>
      <c r="Q94">
        <v>93</v>
      </c>
      <c r="R94" t="e">
        <f t="shared" si="10"/>
        <v>#N/A</v>
      </c>
      <c r="S94" t="e">
        <f t="shared" si="11"/>
        <v>#N/A</v>
      </c>
      <c r="T94" t="e">
        <f t="shared" si="12"/>
        <v>#N/A</v>
      </c>
      <c r="U94" t="e">
        <f t="shared" si="13"/>
        <v>#N/A</v>
      </c>
      <c r="V94" t="e">
        <f t="shared" si="14"/>
        <v>#N/A</v>
      </c>
      <c r="X94" t="e">
        <f t="shared" si="15"/>
        <v>#N/A</v>
      </c>
      <c r="Y94" t="e">
        <f t="shared" si="16"/>
        <v>#N/A</v>
      </c>
      <c r="AA94" t="str">
        <f t="shared" si="17"/>
        <v>Qatar</v>
      </c>
      <c r="AB94" t="str">
        <f t="shared" si="18"/>
        <v>Paraguay</v>
      </c>
      <c r="AC94" t="str">
        <f t="shared" si="19"/>
        <v>Kyrgyzstan</v>
      </c>
      <c r="AI94" t="s">
        <v>354</v>
      </c>
      <c r="AJ94" t="s">
        <v>1</v>
      </c>
      <c r="AK94">
        <v>0.60847957358842786</v>
      </c>
    </row>
    <row r="95" spans="5:37">
      <c r="E95" s="8">
        <v>94</v>
      </c>
      <c r="F95" t="s">
        <v>399</v>
      </c>
      <c r="G95" t="s">
        <v>560</v>
      </c>
      <c r="H95" t="s">
        <v>299</v>
      </c>
      <c r="I95" t="s">
        <v>375</v>
      </c>
      <c r="J95" t="s">
        <v>354</v>
      </c>
      <c r="M95" t="s">
        <v>422</v>
      </c>
      <c r="Q95">
        <v>94</v>
      </c>
      <c r="R95" t="e">
        <f t="shared" si="10"/>
        <v>#N/A</v>
      </c>
      <c r="S95" t="e">
        <f t="shared" si="11"/>
        <v>#N/A</v>
      </c>
      <c r="T95" t="e">
        <f t="shared" si="12"/>
        <v>#N/A</v>
      </c>
      <c r="U95" t="e">
        <f t="shared" si="13"/>
        <v>#N/A</v>
      </c>
      <c r="V95" t="e">
        <f t="shared" si="14"/>
        <v>#N/A</v>
      </c>
      <c r="X95" t="e">
        <f t="shared" si="15"/>
        <v>#N/A</v>
      </c>
      <c r="Y95" t="e">
        <f t="shared" si="16"/>
        <v>#N/A</v>
      </c>
      <c r="AA95" t="str">
        <f t="shared" si="17"/>
        <v>Kyrgyzstan</v>
      </c>
      <c r="AB95" t="str">
        <f t="shared" si="18"/>
        <v>Antigua and Barbuda</v>
      </c>
      <c r="AC95" t="str">
        <f t="shared" si="19"/>
        <v>Jamaica</v>
      </c>
      <c r="AI95" t="s">
        <v>312</v>
      </c>
      <c r="AJ95" t="s">
        <v>1</v>
      </c>
      <c r="AK95">
        <v>0.59525692048660517</v>
      </c>
    </row>
    <row r="96" spans="5:37">
      <c r="E96" s="8">
        <v>95</v>
      </c>
      <c r="F96" t="s">
        <v>312</v>
      </c>
      <c r="G96" t="s">
        <v>388</v>
      </c>
      <c r="H96" t="s">
        <v>445</v>
      </c>
      <c r="I96" t="s">
        <v>162</v>
      </c>
      <c r="J96" t="s">
        <v>312</v>
      </c>
      <c r="M96" t="s">
        <v>445</v>
      </c>
      <c r="Q96">
        <v>95</v>
      </c>
      <c r="R96" t="e">
        <f t="shared" si="10"/>
        <v>#N/A</v>
      </c>
      <c r="S96" t="e">
        <f t="shared" si="11"/>
        <v>#N/A</v>
      </c>
      <c r="T96" t="e">
        <f t="shared" si="12"/>
        <v>#N/A</v>
      </c>
      <c r="U96" t="e">
        <f t="shared" si="13"/>
        <v>#N/A</v>
      </c>
      <c r="V96" t="e">
        <f t="shared" si="14"/>
        <v>#N/A</v>
      </c>
      <c r="X96" t="e">
        <f t="shared" si="15"/>
        <v>#N/A</v>
      </c>
      <c r="Y96" t="e">
        <f t="shared" si="16"/>
        <v>#N/A</v>
      </c>
      <c r="AA96" t="str">
        <f t="shared" si="17"/>
        <v>Lebanon</v>
      </c>
      <c r="AB96" t="str">
        <f t="shared" si="18"/>
        <v>Sri Lanka</v>
      </c>
      <c r="AC96" t="str">
        <f t="shared" si="19"/>
        <v>North Macedonia</v>
      </c>
      <c r="AI96" t="s">
        <v>322</v>
      </c>
      <c r="AJ96" t="s">
        <v>1</v>
      </c>
      <c r="AK96">
        <v>0.58394952504198161</v>
      </c>
    </row>
    <row r="97" spans="5:37">
      <c r="E97" s="8">
        <v>96</v>
      </c>
      <c r="F97" t="s">
        <v>317</v>
      </c>
      <c r="G97" t="s">
        <v>317</v>
      </c>
      <c r="H97" t="s">
        <v>172</v>
      </c>
      <c r="I97" t="s">
        <v>317</v>
      </c>
      <c r="J97" t="s">
        <v>322</v>
      </c>
      <c r="M97" t="s">
        <v>461</v>
      </c>
      <c r="Q97">
        <v>96</v>
      </c>
      <c r="R97" t="e">
        <f t="shared" si="10"/>
        <v>#N/A</v>
      </c>
      <c r="S97" t="e">
        <f t="shared" si="11"/>
        <v>#N/A</v>
      </c>
      <c r="T97" t="e">
        <f t="shared" si="12"/>
        <v>#N/A</v>
      </c>
      <c r="U97" t="e">
        <f t="shared" si="13"/>
        <v>#N/A</v>
      </c>
      <c r="V97" t="e">
        <f t="shared" si="14"/>
        <v>#N/A</v>
      </c>
      <c r="X97" t="e">
        <f t="shared" si="15"/>
        <v>#N/A</v>
      </c>
      <c r="Y97" t="e">
        <f t="shared" si="16"/>
        <v>#N/A</v>
      </c>
      <c r="AA97" t="str">
        <f t="shared" si="17"/>
        <v>Brunei Darussalam</v>
      </c>
      <c r="AB97" t="str">
        <f t="shared" si="18"/>
        <v>Maldives</v>
      </c>
      <c r="AC97" t="str">
        <f t="shared" si="19"/>
        <v>Brunei Darussalam</v>
      </c>
      <c r="AI97" t="s">
        <v>349</v>
      </c>
      <c r="AJ97" t="s">
        <v>1</v>
      </c>
      <c r="AK97">
        <v>0.58026821859623479</v>
      </c>
    </row>
    <row r="98" spans="5:37">
      <c r="E98" s="8">
        <v>97</v>
      </c>
      <c r="F98" t="s">
        <v>308</v>
      </c>
      <c r="G98" t="s">
        <v>359</v>
      </c>
      <c r="H98" t="s">
        <v>192</v>
      </c>
      <c r="I98" t="s">
        <v>563</v>
      </c>
      <c r="J98" t="s">
        <v>349</v>
      </c>
      <c r="M98" t="s">
        <v>418</v>
      </c>
      <c r="Q98">
        <v>97</v>
      </c>
      <c r="R98" t="e">
        <f t="shared" si="10"/>
        <v>#N/A</v>
      </c>
      <c r="S98" t="e">
        <f t="shared" si="11"/>
        <v>#N/A</v>
      </c>
      <c r="T98" t="e">
        <f t="shared" si="12"/>
        <v>#N/A</v>
      </c>
      <c r="U98" t="e">
        <f t="shared" si="13"/>
        <v>#N/A</v>
      </c>
      <c r="V98" t="e">
        <f t="shared" si="14"/>
        <v>#N/A</v>
      </c>
      <c r="X98" t="e">
        <f t="shared" si="15"/>
        <v>#N/A</v>
      </c>
      <c r="Y98" t="e">
        <f t="shared" si="16"/>
        <v>#N/A</v>
      </c>
      <c r="AA98" t="str">
        <f t="shared" si="17"/>
        <v>Guatemala</v>
      </c>
      <c r="AB98" t="str">
        <f t="shared" si="18"/>
        <v>Eswatini</v>
      </c>
      <c r="AC98" t="str">
        <f t="shared" si="19"/>
        <v>Saint Vincent and the Grenadines</v>
      </c>
      <c r="AI98" t="s">
        <v>385</v>
      </c>
      <c r="AJ98" t="s">
        <v>1</v>
      </c>
      <c r="AK98">
        <v>0.5779563565428405</v>
      </c>
    </row>
    <row r="99" spans="5:37">
      <c r="E99" s="8">
        <v>98</v>
      </c>
      <c r="F99" t="s">
        <v>375</v>
      </c>
      <c r="G99" t="s">
        <v>470</v>
      </c>
      <c r="H99" t="s">
        <v>314</v>
      </c>
      <c r="I99" t="s">
        <v>564</v>
      </c>
      <c r="J99" t="s">
        <v>385</v>
      </c>
      <c r="M99" t="s">
        <v>321</v>
      </c>
      <c r="Q99">
        <v>98</v>
      </c>
      <c r="R99" t="e">
        <f t="shared" si="10"/>
        <v>#N/A</v>
      </c>
      <c r="S99" t="e">
        <f t="shared" si="11"/>
        <v>#N/A</v>
      </c>
      <c r="T99" t="e">
        <f t="shared" si="12"/>
        <v>#N/A</v>
      </c>
      <c r="U99" t="e">
        <f t="shared" si="13"/>
        <v>#N/A</v>
      </c>
      <c r="V99" t="e">
        <f t="shared" si="14"/>
        <v>#N/A</v>
      </c>
      <c r="X99" t="e">
        <f t="shared" si="15"/>
        <v>#N/A</v>
      </c>
      <c r="Y99" t="e">
        <f t="shared" si="16"/>
        <v>#N/A</v>
      </c>
      <c r="AA99" t="str">
        <f t="shared" si="17"/>
        <v>Vanuatu</v>
      </c>
      <c r="AB99" t="str">
        <f t="shared" si="18"/>
        <v>Bosnia and Herzegovina</v>
      </c>
      <c r="AC99" t="str">
        <f t="shared" si="19"/>
        <v>Iran (Islamic Republic of)</v>
      </c>
      <c r="AI99" t="s">
        <v>350</v>
      </c>
      <c r="AJ99" t="s">
        <v>1</v>
      </c>
      <c r="AK99">
        <v>0.57433270453234697</v>
      </c>
    </row>
    <row r="100" spans="5:37">
      <c r="E100" s="8">
        <v>99</v>
      </c>
      <c r="F100" t="s">
        <v>144</v>
      </c>
      <c r="G100" t="s">
        <v>394</v>
      </c>
      <c r="H100" t="s">
        <v>295</v>
      </c>
      <c r="I100" t="s">
        <v>313</v>
      </c>
      <c r="J100" t="s">
        <v>350</v>
      </c>
      <c r="M100" t="s">
        <v>345</v>
      </c>
      <c r="Q100">
        <v>99</v>
      </c>
      <c r="R100" t="e">
        <f t="shared" si="10"/>
        <v>#N/A</v>
      </c>
      <c r="S100" t="e">
        <f t="shared" si="11"/>
        <v>#N/A</v>
      </c>
      <c r="T100" t="e">
        <f t="shared" si="12"/>
        <v>#N/A</v>
      </c>
      <c r="U100" t="e">
        <f t="shared" si="13"/>
        <v>#N/A</v>
      </c>
      <c r="V100" t="e">
        <f t="shared" si="14"/>
        <v>#N/A</v>
      </c>
      <c r="X100" t="e">
        <f t="shared" si="15"/>
        <v>#N/A</v>
      </c>
      <c r="Y100" t="e">
        <f t="shared" si="16"/>
        <v>#N/A</v>
      </c>
      <c r="AA100" t="str">
        <f t="shared" si="17"/>
        <v>Malawi</v>
      </c>
      <c r="AB100" t="str">
        <f t="shared" si="18"/>
        <v>Albania</v>
      </c>
      <c r="AC100" t="str">
        <f t="shared" si="19"/>
        <v>Bolivia</v>
      </c>
      <c r="AI100" t="s">
        <v>162</v>
      </c>
      <c r="AJ100" t="s">
        <v>1</v>
      </c>
      <c r="AK100">
        <v>0.57002852620209632</v>
      </c>
    </row>
    <row r="101" spans="5:37">
      <c r="E101" s="8">
        <v>100</v>
      </c>
      <c r="F101" t="s">
        <v>405</v>
      </c>
      <c r="G101" t="s">
        <v>458</v>
      </c>
      <c r="H101" t="s">
        <v>460</v>
      </c>
      <c r="I101" t="s">
        <v>420</v>
      </c>
      <c r="J101" t="s">
        <v>162</v>
      </c>
      <c r="M101" t="s">
        <v>296</v>
      </c>
      <c r="Q101">
        <v>100</v>
      </c>
      <c r="R101" t="e">
        <f t="shared" si="10"/>
        <v>#N/A</v>
      </c>
      <c r="S101" t="e">
        <f t="shared" si="11"/>
        <v>#N/A</v>
      </c>
      <c r="T101" t="e">
        <f t="shared" si="12"/>
        <v>#N/A</v>
      </c>
      <c r="U101" t="e">
        <f t="shared" si="13"/>
        <v>#N/A</v>
      </c>
      <c r="V101" t="e">
        <f t="shared" si="14"/>
        <v>#N/A</v>
      </c>
      <c r="X101" t="e">
        <f t="shared" si="15"/>
        <v>#N/A</v>
      </c>
      <c r="Y101" t="e">
        <f t="shared" si="16"/>
        <v>#N/A</v>
      </c>
      <c r="AA101" t="str">
        <f t="shared" si="17"/>
        <v>Togo</v>
      </c>
      <c r="AB101" t="str">
        <f t="shared" si="18"/>
        <v>Trinidad and Tobago</v>
      </c>
      <c r="AC101" t="str">
        <f t="shared" si="19"/>
        <v>Panama</v>
      </c>
      <c r="AI101" t="s">
        <v>428</v>
      </c>
      <c r="AJ101" t="s">
        <v>1</v>
      </c>
      <c r="AK101">
        <v>0.56504985264671082</v>
      </c>
    </row>
    <row r="102" spans="5:37">
      <c r="E102" s="8">
        <v>101</v>
      </c>
      <c r="F102" t="s">
        <v>445</v>
      </c>
      <c r="G102" t="s">
        <v>461</v>
      </c>
      <c r="H102" t="s">
        <v>410</v>
      </c>
      <c r="I102" t="s">
        <v>436</v>
      </c>
      <c r="J102" t="s">
        <v>428</v>
      </c>
      <c r="M102" t="s">
        <v>435</v>
      </c>
      <c r="Q102">
        <v>101</v>
      </c>
      <c r="R102" t="e">
        <f t="shared" si="10"/>
        <v>#N/A</v>
      </c>
      <c r="S102" t="e">
        <f t="shared" si="11"/>
        <v>#N/A</v>
      </c>
      <c r="T102" t="e">
        <f t="shared" si="12"/>
        <v>#N/A</v>
      </c>
      <c r="U102" t="e">
        <f t="shared" si="13"/>
        <v>#N/A</v>
      </c>
      <c r="V102" t="e">
        <f t="shared" si="14"/>
        <v>#N/A</v>
      </c>
      <c r="X102" t="e">
        <f t="shared" si="15"/>
        <v>#N/A</v>
      </c>
      <c r="Y102" t="e">
        <f t="shared" si="16"/>
        <v>#N/A</v>
      </c>
      <c r="AA102" t="str">
        <f t="shared" si="17"/>
        <v>Tunisia</v>
      </c>
      <c r="AB102" t="str">
        <f t="shared" si="18"/>
        <v>Nepal</v>
      </c>
      <c r="AC102" t="str">
        <f t="shared" si="19"/>
        <v>Seychelles</v>
      </c>
      <c r="AI102" t="s">
        <v>158</v>
      </c>
      <c r="AJ102" t="s">
        <v>1</v>
      </c>
      <c r="AK102">
        <v>0.5641495479643388</v>
      </c>
    </row>
    <row r="103" spans="5:37">
      <c r="E103" s="8">
        <v>102</v>
      </c>
      <c r="F103" t="s">
        <v>304</v>
      </c>
      <c r="G103" t="s">
        <v>375</v>
      </c>
      <c r="H103" t="s">
        <v>307</v>
      </c>
      <c r="I103" t="s">
        <v>297</v>
      </c>
      <c r="J103" t="s">
        <v>158</v>
      </c>
      <c r="M103" t="s">
        <v>724</v>
      </c>
      <c r="Q103">
        <v>102</v>
      </c>
      <c r="R103" t="e">
        <f t="shared" si="10"/>
        <v>#N/A</v>
      </c>
      <c r="S103" t="e">
        <f t="shared" si="11"/>
        <v>#N/A</v>
      </c>
      <c r="T103" t="e">
        <f t="shared" si="12"/>
        <v>#N/A</v>
      </c>
      <c r="U103" t="e">
        <f t="shared" si="13"/>
        <v>#N/A</v>
      </c>
      <c r="V103" t="e">
        <f t="shared" si="14"/>
        <v>#N/A</v>
      </c>
      <c r="X103" t="e">
        <f t="shared" si="15"/>
        <v>#N/A</v>
      </c>
      <c r="Y103" t="e">
        <f t="shared" si="16"/>
        <v>#N/A</v>
      </c>
      <c r="AA103" t="str">
        <f t="shared" si="17"/>
        <v>Jamaica</v>
      </c>
      <c r="AB103" t="str">
        <f t="shared" si="18"/>
        <v>Barbados</v>
      </c>
      <c r="AC103" t="str">
        <f t="shared" si="19"/>
        <v>Andorra</v>
      </c>
      <c r="AI103" t="s">
        <v>443</v>
      </c>
      <c r="AJ103" t="s">
        <v>1</v>
      </c>
      <c r="AK103">
        <v>0.56224888150085617</v>
      </c>
    </row>
    <row r="104" spans="5:37">
      <c r="E104" s="8">
        <v>103</v>
      </c>
      <c r="F104" t="s">
        <v>415</v>
      </c>
      <c r="G104" t="s">
        <v>405</v>
      </c>
      <c r="H104" t="s">
        <v>322</v>
      </c>
      <c r="I104" t="s">
        <v>462</v>
      </c>
      <c r="J104" t="s">
        <v>443</v>
      </c>
      <c r="M104" t="s">
        <v>562</v>
      </c>
      <c r="Q104">
        <v>103</v>
      </c>
      <c r="R104" t="e">
        <f t="shared" si="10"/>
        <v>#N/A</v>
      </c>
      <c r="S104" t="e">
        <f t="shared" si="11"/>
        <v>#N/A</v>
      </c>
      <c r="T104" t="e">
        <f t="shared" si="12"/>
        <v>#N/A</v>
      </c>
      <c r="U104" t="e">
        <f t="shared" si="13"/>
        <v>#N/A</v>
      </c>
      <c r="V104" t="e">
        <f t="shared" si="14"/>
        <v>#N/A</v>
      </c>
      <c r="X104" t="e">
        <f t="shared" si="15"/>
        <v>#N/A</v>
      </c>
      <c r="Y104" t="e">
        <f t="shared" si="16"/>
        <v>#N/A</v>
      </c>
      <c r="AA104" t="str">
        <f t="shared" si="17"/>
        <v>Morocco</v>
      </c>
      <c r="AB104" t="str">
        <f t="shared" si="18"/>
        <v>Cambodia</v>
      </c>
      <c r="AC104" t="str">
        <f t="shared" si="19"/>
        <v>Turkmenistan</v>
      </c>
      <c r="AI104" t="s">
        <v>475</v>
      </c>
      <c r="AJ104" t="s">
        <v>1</v>
      </c>
      <c r="AK104">
        <v>0.55370885104818601</v>
      </c>
    </row>
    <row r="105" spans="5:37">
      <c r="E105" s="8">
        <v>104</v>
      </c>
      <c r="F105" t="s">
        <v>350</v>
      </c>
      <c r="G105" t="s">
        <v>464</v>
      </c>
      <c r="H105" t="s">
        <v>424</v>
      </c>
      <c r="I105" t="s">
        <v>432</v>
      </c>
      <c r="J105" t="s">
        <v>475</v>
      </c>
      <c r="M105" t="s">
        <v>727</v>
      </c>
      <c r="Q105">
        <v>104</v>
      </c>
      <c r="R105" t="e">
        <f t="shared" si="10"/>
        <v>#N/A</v>
      </c>
      <c r="S105" t="e">
        <f t="shared" si="11"/>
        <v>#N/A</v>
      </c>
      <c r="T105" t="e">
        <f t="shared" si="12"/>
        <v>#N/A</v>
      </c>
      <c r="U105" t="e">
        <f t="shared" si="13"/>
        <v>#N/A</v>
      </c>
      <c r="V105" t="e">
        <f t="shared" si="14"/>
        <v>#N/A</v>
      </c>
      <c r="X105" t="e">
        <f t="shared" si="15"/>
        <v>#N/A</v>
      </c>
      <c r="Y105" t="e">
        <f t="shared" si="16"/>
        <v>#N/A</v>
      </c>
      <c r="AA105" t="str">
        <f t="shared" si="17"/>
        <v>Uganda</v>
      </c>
      <c r="AB105" t="str">
        <f t="shared" si="18"/>
        <v>Philippines</v>
      </c>
      <c r="AC105" t="str">
        <f t="shared" si="19"/>
        <v>San Marino</v>
      </c>
      <c r="AI105" t="s">
        <v>375</v>
      </c>
      <c r="AJ105" t="s">
        <v>1</v>
      </c>
      <c r="AK105">
        <v>0.54080677311586123</v>
      </c>
    </row>
    <row r="106" spans="5:37">
      <c r="E106" s="8">
        <v>105</v>
      </c>
      <c r="F106" t="s">
        <v>561</v>
      </c>
      <c r="G106" t="s">
        <v>313</v>
      </c>
      <c r="H106" t="s">
        <v>162</v>
      </c>
      <c r="I106" t="s">
        <v>445</v>
      </c>
      <c r="J106" t="s">
        <v>375</v>
      </c>
      <c r="M106" t="s">
        <v>359</v>
      </c>
      <c r="Q106">
        <v>105</v>
      </c>
      <c r="R106" t="e">
        <f t="shared" si="10"/>
        <v>#N/A</v>
      </c>
      <c r="S106" t="e">
        <f t="shared" si="11"/>
        <v>#N/A</v>
      </c>
      <c r="T106" t="e">
        <f t="shared" si="12"/>
        <v>#N/A</v>
      </c>
      <c r="U106" t="e">
        <f t="shared" si="13"/>
        <v>#N/A</v>
      </c>
      <c r="V106" t="e">
        <f t="shared" si="14"/>
        <v>#N/A</v>
      </c>
      <c r="X106" t="e">
        <f t="shared" si="15"/>
        <v>#N/A</v>
      </c>
      <c r="Y106" t="e">
        <f t="shared" si="16"/>
        <v>#N/A</v>
      </c>
      <c r="AA106" t="str">
        <f t="shared" si="17"/>
        <v>Bolivia</v>
      </c>
      <c r="AB106" t="str">
        <f t="shared" si="18"/>
        <v>North Macedonia</v>
      </c>
      <c r="AC106" t="str">
        <f t="shared" si="19"/>
        <v>Sri Lanka</v>
      </c>
      <c r="AI106" t="s">
        <v>418</v>
      </c>
      <c r="AJ106" t="s">
        <v>1</v>
      </c>
      <c r="AK106">
        <v>0.53474538271901062</v>
      </c>
    </row>
    <row r="107" spans="5:37">
      <c r="E107" s="8">
        <v>106</v>
      </c>
      <c r="F107" t="s">
        <v>158</v>
      </c>
      <c r="G107" t="s">
        <v>323</v>
      </c>
      <c r="H107" t="s">
        <v>345</v>
      </c>
      <c r="I107" t="s">
        <v>455</v>
      </c>
      <c r="J107" t="s">
        <v>418</v>
      </c>
      <c r="M107" t="s">
        <v>460</v>
      </c>
      <c r="Q107">
        <v>106</v>
      </c>
      <c r="R107" t="e">
        <f t="shared" si="10"/>
        <v>#N/A</v>
      </c>
      <c r="S107" t="e">
        <f t="shared" si="11"/>
        <v>#N/A</v>
      </c>
      <c r="T107" t="e">
        <f t="shared" si="12"/>
        <v>#N/A</v>
      </c>
      <c r="U107" t="e">
        <f t="shared" si="13"/>
        <v>#N/A</v>
      </c>
      <c r="V107" t="e">
        <f t="shared" si="14"/>
        <v>#N/A</v>
      </c>
      <c r="X107" t="e">
        <f t="shared" si="15"/>
        <v>#N/A</v>
      </c>
      <c r="Y107" t="e">
        <f t="shared" si="16"/>
        <v>#N/A</v>
      </c>
      <c r="AA107" t="str">
        <f t="shared" si="17"/>
        <v>Cameroon</v>
      </c>
      <c r="AB107" t="str">
        <f t="shared" si="18"/>
        <v>El Salvador</v>
      </c>
      <c r="AC107" t="str">
        <f t="shared" si="19"/>
        <v>Tajikistan</v>
      </c>
      <c r="AI107" t="s">
        <v>356</v>
      </c>
      <c r="AJ107" t="s">
        <v>1</v>
      </c>
      <c r="AK107">
        <v>0.53432833232079835</v>
      </c>
    </row>
    <row r="108" spans="5:37">
      <c r="E108" s="8">
        <v>107</v>
      </c>
      <c r="F108" t="s">
        <v>311</v>
      </c>
      <c r="G108" t="s">
        <v>435</v>
      </c>
      <c r="H108" t="s">
        <v>350</v>
      </c>
      <c r="I108" t="s">
        <v>461</v>
      </c>
      <c r="J108" t="s">
        <v>356</v>
      </c>
      <c r="M108" t="s">
        <v>364</v>
      </c>
      <c r="Q108">
        <v>107</v>
      </c>
      <c r="R108" t="e">
        <f t="shared" si="10"/>
        <v>#N/A</v>
      </c>
      <c r="S108" t="e">
        <f t="shared" si="11"/>
        <v>#N/A</v>
      </c>
      <c r="T108" t="e">
        <f t="shared" si="12"/>
        <v>#N/A</v>
      </c>
      <c r="U108" t="e">
        <f t="shared" si="13"/>
        <v>#N/A</v>
      </c>
      <c r="V108" t="e">
        <f t="shared" si="14"/>
        <v>#N/A</v>
      </c>
      <c r="X108" t="e">
        <f t="shared" si="15"/>
        <v>#N/A</v>
      </c>
      <c r="Y108" t="e">
        <f t="shared" si="16"/>
        <v>#N/A</v>
      </c>
      <c r="AA108" t="str">
        <f t="shared" si="17"/>
        <v>Senegal</v>
      </c>
      <c r="AB108" t="str">
        <f t="shared" si="18"/>
        <v>Fiji</v>
      </c>
      <c r="AC108" t="str">
        <f t="shared" si="19"/>
        <v>Tunisia</v>
      </c>
      <c r="AI108" t="s">
        <v>313</v>
      </c>
      <c r="AJ108" t="s">
        <v>1</v>
      </c>
      <c r="AK108">
        <v>0.53121264865513762</v>
      </c>
    </row>
    <row r="109" spans="5:37">
      <c r="E109" s="8">
        <v>108</v>
      </c>
      <c r="F109" t="s">
        <v>345</v>
      </c>
      <c r="G109" t="s">
        <v>399</v>
      </c>
      <c r="H109" t="s">
        <v>342</v>
      </c>
      <c r="I109" t="s">
        <v>377</v>
      </c>
      <c r="J109" t="s">
        <v>313</v>
      </c>
      <c r="M109" t="s">
        <v>566</v>
      </c>
      <c r="Q109">
        <v>108</v>
      </c>
      <c r="R109" t="e">
        <f t="shared" si="10"/>
        <v>#N/A</v>
      </c>
      <c r="S109" t="e">
        <f t="shared" si="11"/>
        <v>#N/A</v>
      </c>
      <c r="T109" t="e">
        <f t="shared" si="12"/>
        <v>#N/A</v>
      </c>
      <c r="U109" t="e">
        <f t="shared" si="13"/>
        <v>#N/A</v>
      </c>
      <c r="V109" t="e">
        <f t="shared" si="14"/>
        <v>#N/A</v>
      </c>
      <c r="X109" t="e">
        <f t="shared" si="15"/>
        <v>#N/A</v>
      </c>
      <c r="Y109" t="e">
        <f t="shared" si="16"/>
        <v>#N/A</v>
      </c>
      <c r="AA109" t="str">
        <f t="shared" si="17"/>
        <v>Mauritius</v>
      </c>
      <c r="AB109" t="str">
        <f t="shared" si="18"/>
        <v>Dominican Republic</v>
      </c>
      <c r="AC109" t="str">
        <f t="shared" si="19"/>
        <v>Jordan</v>
      </c>
      <c r="AI109" t="s">
        <v>372</v>
      </c>
      <c r="AJ109" t="s">
        <v>1</v>
      </c>
      <c r="AK109">
        <v>0.52335947164024954</v>
      </c>
    </row>
    <row r="110" spans="5:37">
      <c r="E110" s="8">
        <v>109</v>
      </c>
      <c r="F110" t="s">
        <v>358</v>
      </c>
      <c r="G110" t="s">
        <v>561</v>
      </c>
      <c r="H110" t="s">
        <v>435</v>
      </c>
      <c r="I110" t="s">
        <v>431</v>
      </c>
      <c r="J110" t="s">
        <v>372</v>
      </c>
      <c r="M110" t="s">
        <v>410</v>
      </c>
      <c r="Q110">
        <v>109</v>
      </c>
      <c r="R110" t="e">
        <f t="shared" si="10"/>
        <v>#N/A</v>
      </c>
      <c r="S110" t="e">
        <f t="shared" si="11"/>
        <v>#N/A</v>
      </c>
      <c r="T110" t="e">
        <f t="shared" si="12"/>
        <v>#N/A</v>
      </c>
      <c r="U110" t="e">
        <f t="shared" si="13"/>
        <v>#N/A</v>
      </c>
      <c r="V110" t="e">
        <f t="shared" si="14"/>
        <v>#N/A</v>
      </c>
      <c r="X110" t="e">
        <f t="shared" si="15"/>
        <v>#N/A</v>
      </c>
      <c r="Y110" t="e">
        <f t="shared" si="16"/>
        <v>#N/A</v>
      </c>
      <c r="AA110" t="str">
        <f t="shared" si="17"/>
        <v>C√¥te d'Ivoire</v>
      </c>
      <c r="AB110" t="str">
        <f t="shared" si="18"/>
        <v>Senegal</v>
      </c>
      <c r="AC110" t="str">
        <f t="shared" si="19"/>
        <v>Samoa</v>
      </c>
      <c r="AI110" t="s">
        <v>460</v>
      </c>
      <c r="AJ110" t="s">
        <v>1</v>
      </c>
      <c r="AK110">
        <v>0.51594368769400223</v>
      </c>
    </row>
    <row r="111" spans="5:37">
      <c r="E111" s="8">
        <v>110</v>
      </c>
      <c r="F111" t="s">
        <v>314</v>
      </c>
      <c r="G111" t="s">
        <v>445</v>
      </c>
      <c r="H111" t="s">
        <v>375</v>
      </c>
      <c r="I111" t="s">
        <v>296</v>
      </c>
      <c r="J111" t="s">
        <v>460</v>
      </c>
      <c r="M111" t="s">
        <v>322</v>
      </c>
      <c r="Q111">
        <v>110</v>
      </c>
      <c r="R111" t="e">
        <f t="shared" si="10"/>
        <v>#N/A</v>
      </c>
      <c r="S111" t="e">
        <f t="shared" si="11"/>
        <v>#N/A</v>
      </c>
      <c r="T111" t="e">
        <f t="shared" si="12"/>
        <v>#N/A</v>
      </c>
      <c r="U111" t="e">
        <f t="shared" si="13"/>
        <v>#N/A</v>
      </c>
      <c r="V111" t="e">
        <f t="shared" si="14"/>
        <v>#N/A</v>
      </c>
      <c r="X111" t="e">
        <f t="shared" si="15"/>
        <v>#N/A</v>
      </c>
      <c r="Y111" t="e">
        <f t="shared" si="16"/>
        <v>#N/A</v>
      </c>
      <c r="AA111" t="str">
        <f t="shared" si="17"/>
        <v>Sri Lanka</v>
      </c>
      <c r="AB111" t="str">
        <f t="shared" si="18"/>
        <v>Jamaica</v>
      </c>
      <c r="AC111" t="str">
        <f t="shared" si="19"/>
        <v>Algeria</v>
      </c>
      <c r="AI111" t="s">
        <v>333</v>
      </c>
      <c r="AJ111" t="s">
        <v>1</v>
      </c>
      <c r="AK111">
        <v>0.51171682661486684</v>
      </c>
    </row>
    <row r="112" spans="5:37">
      <c r="E112" s="8">
        <v>111</v>
      </c>
      <c r="F112" t="s">
        <v>408</v>
      </c>
      <c r="G112" t="s">
        <v>475</v>
      </c>
      <c r="H112" t="s">
        <v>408</v>
      </c>
      <c r="I112" t="s">
        <v>380</v>
      </c>
      <c r="J112" t="s">
        <v>333</v>
      </c>
      <c r="M112" t="s">
        <v>311</v>
      </c>
      <c r="Q112">
        <v>111</v>
      </c>
      <c r="R112" t="e">
        <f t="shared" si="10"/>
        <v>#N/A</v>
      </c>
      <c r="S112" t="e">
        <f t="shared" si="11"/>
        <v>#N/A</v>
      </c>
      <c r="T112" t="e">
        <f t="shared" si="12"/>
        <v>#N/A</v>
      </c>
      <c r="U112" t="e">
        <f t="shared" si="13"/>
        <v>#N/A</v>
      </c>
      <c r="V112" t="e">
        <f t="shared" si="14"/>
        <v>#N/A</v>
      </c>
      <c r="X112" t="e">
        <f t="shared" si="15"/>
        <v>#N/A</v>
      </c>
      <c r="Y112" t="e">
        <f t="shared" si="16"/>
        <v>#N/A</v>
      </c>
      <c r="AA112" t="str">
        <f t="shared" si="17"/>
        <v>Zambia</v>
      </c>
      <c r="AB112" t="str">
        <f t="shared" si="18"/>
        <v>Namibia</v>
      </c>
      <c r="AC112" t="str">
        <f t="shared" si="19"/>
        <v>Kiribati</v>
      </c>
      <c r="AI112" t="s">
        <v>458</v>
      </c>
      <c r="AJ112" t="s">
        <v>1</v>
      </c>
      <c r="AK112">
        <v>0.50751908485243891</v>
      </c>
    </row>
    <row r="113" spans="5:37">
      <c r="E113" s="8">
        <v>112</v>
      </c>
      <c r="F113" t="s">
        <v>307</v>
      </c>
      <c r="G113" t="s">
        <v>350</v>
      </c>
      <c r="H113" t="s">
        <v>356</v>
      </c>
      <c r="I113" t="s">
        <v>475</v>
      </c>
      <c r="J113" t="s">
        <v>458</v>
      </c>
      <c r="M113" t="s">
        <v>415</v>
      </c>
      <c r="Q113">
        <v>112</v>
      </c>
      <c r="R113" t="e">
        <f t="shared" si="10"/>
        <v>#N/A</v>
      </c>
      <c r="S113" t="e">
        <f t="shared" si="11"/>
        <v>#N/A</v>
      </c>
      <c r="T113" t="e">
        <f t="shared" si="12"/>
        <v>#N/A</v>
      </c>
      <c r="U113" t="e">
        <f t="shared" si="13"/>
        <v>#N/A</v>
      </c>
      <c r="V113" t="e">
        <f t="shared" si="14"/>
        <v>#N/A</v>
      </c>
      <c r="X113" t="e">
        <f t="shared" si="15"/>
        <v>#N/A</v>
      </c>
      <c r="Y113" t="e">
        <f t="shared" si="16"/>
        <v>#N/A</v>
      </c>
      <c r="AA113" t="str">
        <f t="shared" si="17"/>
        <v>Fiji</v>
      </c>
      <c r="AB113" t="str">
        <f t="shared" si="18"/>
        <v>Ghana</v>
      </c>
      <c r="AC113" t="str">
        <f t="shared" si="19"/>
        <v>Zambia</v>
      </c>
      <c r="AI113" t="s">
        <v>415</v>
      </c>
      <c r="AJ113" t="s">
        <v>1</v>
      </c>
      <c r="AK113">
        <v>0.50404721583060796</v>
      </c>
    </row>
    <row r="114" spans="5:37">
      <c r="E114" s="8">
        <v>113</v>
      </c>
      <c r="F114" t="s">
        <v>441</v>
      </c>
      <c r="G114" t="s">
        <v>345</v>
      </c>
      <c r="H114" t="s">
        <v>313</v>
      </c>
      <c r="I114" t="s">
        <v>314</v>
      </c>
      <c r="J114" t="s">
        <v>415</v>
      </c>
      <c r="M114" t="s">
        <v>323</v>
      </c>
      <c r="Q114">
        <v>113</v>
      </c>
      <c r="R114" t="e">
        <f t="shared" si="10"/>
        <v>#N/A</v>
      </c>
      <c r="S114" t="e">
        <f t="shared" si="11"/>
        <v>#N/A</v>
      </c>
      <c r="T114" t="e">
        <f t="shared" si="12"/>
        <v>#N/A</v>
      </c>
      <c r="U114" t="e">
        <f t="shared" si="13"/>
        <v>#N/A</v>
      </c>
      <c r="V114" t="e">
        <f t="shared" si="14"/>
        <v>#N/A</v>
      </c>
      <c r="X114" t="e">
        <f t="shared" si="15"/>
        <v>#N/A</v>
      </c>
      <c r="Y114" t="e">
        <f t="shared" si="16"/>
        <v>#N/A</v>
      </c>
      <c r="AA114" t="str">
        <f t="shared" si="17"/>
        <v>El Salvador</v>
      </c>
      <c r="AB114" t="str">
        <f t="shared" si="18"/>
        <v>Bolivia</v>
      </c>
      <c r="AC114" t="str">
        <f t="shared" si="19"/>
        <v>Bosnia and Herzegovina</v>
      </c>
      <c r="AI114" t="s">
        <v>447</v>
      </c>
      <c r="AJ114" t="s">
        <v>1</v>
      </c>
      <c r="AK114">
        <v>0.50290899129283961</v>
      </c>
    </row>
    <row r="115" spans="5:37">
      <c r="E115" s="8">
        <v>114</v>
      </c>
      <c r="F115" t="s">
        <v>475</v>
      </c>
      <c r="G115" t="s">
        <v>192</v>
      </c>
      <c r="H115" t="s">
        <v>344</v>
      </c>
      <c r="I115" t="s">
        <v>344</v>
      </c>
      <c r="J115" t="s">
        <v>447</v>
      </c>
      <c r="M115" t="s">
        <v>315</v>
      </c>
      <c r="Q115">
        <v>114</v>
      </c>
      <c r="R115" t="e">
        <f t="shared" si="10"/>
        <v>#N/A</v>
      </c>
      <c r="S115" t="e">
        <f t="shared" si="11"/>
        <v>#N/A</v>
      </c>
      <c r="T115" t="e">
        <f t="shared" si="12"/>
        <v>#N/A</v>
      </c>
      <c r="U115" t="e">
        <f t="shared" si="13"/>
        <v>#N/A</v>
      </c>
      <c r="V115" t="e">
        <f t="shared" si="14"/>
        <v>#N/A</v>
      </c>
      <c r="X115" t="e">
        <f t="shared" si="15"/>
        <v>#N/A</v>
      </c>
      <c r="Y115" t="e">
        <f t="shared" si="16"/>
        <v>#N/A</v>
      </c>
      <c r="AA115" t="str">
        <f t="shared" si="17"/>
        <v>Eswatini</v>
      </c>
      <c r="AB115" t="str">
        <f t="shared" si="18"/>
        <v>Egypt</v>
      </c>
      <c r="AC115" t="str">
        <f t="shared" si="19"/>
        <v>Egypt</v>
      </c>
      <c r="AI115" t="s">
        <v>296</v>
      </c>
      <c r="AJ115" t="s">
        <v>1</v>
      </c>
      <c r="AK115">
        <v>0.50191337122801305</v>
      </c>
    </row>
    <row r="116" spans="5:37">
      <c r="E116" s="8">
        <v>115</v>
      </c>
      <c r="F116" t="s">
        <v>403</v>
      </c>
      <c r="G116" t="s">
        <v>415</v>
      </c>
      <c r="H116" t="s">
        <v>362</v>
      </c>
      <c r="I116" t="s">
        <v>368</v>
      </c>
      <c r="J116" t="s">
        <v>296</v>
      </c>
      <c r="M116" t="s">
        <v>475</v>
      </c>
      <c r="Q116">
        <v>115</v>
      </c>
      <c r="R116" t="e">
        <f t="shared" si="10"/>
        <v>#N/A</v>
      </c>
      <c r="S116" t="e">
        <f t="shared" si="11"/>
        <v>#N/A</v>
      </c>
      <c r="T116" t="e">
        <f t="shared" si="12"/>
        <v>#N/A</v>
      </c>
      <c r="U116" t="e">
        <f t="shared" si="13"/>
        <v>#N/A</v>
      </c>
      <c r="V116" t="e">
        <f t="shared" si="14"/>
        <v>#N/A</v>
      </c>
      <c r="X116" t="e">
        <f t="shared" si="15"/>
        <v>#N/A</v>
      </c>
      <c r="Y116" t="e">
        <f t="shared" si="16"/>
        <v>#N/A</v>
      </c>
      <c r="AA116" t="str">
        <f t="shared" si="17"/>
        <v>Nigeria</v>
      </c>
      <c r="AB116" t="str">
        <f t="shared" si="18"/>
        <v>Guyana</v>
      </c>
      <c r="AC116" t="str">
        <f t="shared" si="19"/>
        <v>India</v>
      </c>
      <c r="AI116" t="s">
        <v>304</v>
      </c>
      <c r="AJ116" t="s">
        <v>2</v>
      </c>
      <c r="AK116">
        <v>0.48730848504329144</v>
      </c>
    </row>
    <row r="117" spans="5:37">
      <c r="E117" s="8">
        <v>116</v>
      </c>
      <c r="F117" t="s">
        <v>450</v>
      </c>
      <c r="G117" t="s">
        <v>311</v>
      </c>
      <c r="H117" t="s">
        <v>371</v>
      </c>
      <c r="I117" t="s">
        <v>172</v>
      </c>
      <c r="J117" t="s">
        <v>304</v>
      </c>
      <c r="M117" t="s">
        <v>413</v>
      </c>
      <c r="Q117">
        <v>116</v>
      </c>
      <c r="R117" t="e">
        <f t="shared" si="10"/>
        <v>#N/A</v>
      </c>
      <c r="S117" t="e">
        <f t="shared" si="11"/>
        <v>#N/A</v>
      </c>
      <c r="T117" t="e">
        <f t="shared" si="12"/>
        <v>#N/A</v>
      </c>
      <c r="U117" t="e">
        <f t="shared" si="13"/>
        <v>#N/A</v>
      </c>
      <c r="V117" t="e">
        <f t="shared" si="14"/>
        <v>#N/A</v>
      </c>
      <c r="X117" t="e">
        <f t="shared" si="15"/>
        <v>#N/A</v>
      </c>
      <c r="Y117" t="e">
        <f t="shared" si="16"/>
        <v>#N/A</v>
      </c>
      <c r="AA117" t="str">
        <f t="shared" si="17"/>
        <v>Benin</v>
      </c>
      <c r="AB117" t="str">
        <f t="shared" si="18"/>
        <v>Iraq</v>
      </c>
      <c r="AC117" t="str">
        <f t="shared" si="19"/>
        <v>Maldives</v>
      </c>
      <c r="AI117" t="s">
        <v>421</v>
      </c>
      <c r="AJ117" t="s">
        <v>2</v>
      </c>
      <c r="AK117">
        <v>0.46490589034258023</v>
      </c>
    </row>
    <row r="118" spans="5:37">
      <c r="E118" s="8">
        <v>117</v>
      </c>
      <c r="F118" t="s">
        <v>360</v>
      </c>
      <c r="G118" t="s">
        <v>441</v>
      </c>
      <c r="H118" t="s">
        <v>343</v>
      </c>
      <c r="I118" t="s">
        <v>405</v>
      </c>
      <c r="J118" t="s">
        <v>421</v>
      </c>
      <c r="M118" t="s">
        <v>408</v>
      </c>
      <c r="Q118">
        <v>117</v>
      </c>
      <c r="R118" t="e">
        <f t="shared" si="10"/>
        <v>#N/A</v>
      </c>
      <c r="S118" t="e">
        <f t="shared" si="11"/>
        <v>#N/A</v>
      </c>
      <c r="T118" t="e">
        <f t="shared" si="12"/>
        <v>#N/A</v>
      </c>
      <c r="U118" t="e">
        <f t="shared" si="13"/>
        <v>#N/A</v>
      </c>
      <c r="V118" t="e">
        <f t="shared" si="14"/>
        <v>#N/A</v>
      </c>
      <c r="X118" t="e">
        <f t="shared" si="15"/>
        <v>#N/A</v>
      </c>
      <c r="Y118" t="e">
        <f t="shared" si="16"/>
        <v>#N/A</v>
      </c>
      <c r="AA118" t="str">
        <f t="shared" si="17"/>
        <v>Solomon Islands</v>
      </c>
      <c r="AB118" t="str">
        <f t="shared" si="18"/>
        <v>Ecuador</v>
      </c>
      <c r="AC118" t="str">
        <f t="shared" si="19"/>
        <v>Morocco</v>
      </c>
      <c r="AI118" t="s">
        <v>476</v>
      </c>
      <c r="AJ118" t="s">
        <v>2</v>
      </c>
      <c r="AK118">
        <v>0.46029196750160389</v>
      </c>
    </row>
    <row r="119" spans="5:37">
      <c r="E119" s="8">
        <v>118</v>
      </c>
      <c r="F119" t="s">
        <v>562</v>
      </c>
      <c r="G119" t="s">
        <v>299</v>
      </c>
      <c r="H119" t="s">
        <v>563</v>
      </c>
      <c r="I119" t="s">
        <v>567</v>
      </c>
      <c r="J119" t="s">
        <v>476</v>
      </c>
      <c r="M119" t="s">
        <v>464</v>
      </c>
      <c r="Q119">
        <v>118</v>
      </c>
      <c r="R119" t="e">
        <f t="shared" si="10"/>
        <v>#N/A</v>
      </c>
      <c r="S119" t="e">
        <f t="shared" si="11"/>
        <v>#N/A</v>
      </c>
      <c r="T119" t="e">
        <f t="shared" si="12"/>
        <v>#N/A</v>
      </c>
      <c r="U119" t="e">
        <f t="shared" si="13"/>
        <v>#N/A</v>
      </c>
      <c r="V119" t="e">
        <f t="shared" si="14"/>
        <v>#N/A</v>
      </c>
      <c r="X119" t="e">
        <f t="shared" si="15"/>
        <v>#N/A</v>
      </c>
      <c r="Y119" t="e">
        <f t="shared" si="16"/>
        <v>#N/A</v>
      </c>
      <c r="AA119" t="str">
        <f t="shared" si="17"/>
        <v>Antigua and Barbuda</v>
      </c>
      <c r="AB119" t="str">
        <f t="shared" si="18"/>
        <v>Saint Vincent and the Grenadines</v>
      </c>
      <c r="AC119" t="str">
        <f t="shared" si="19"/>
        <v>Saint Lucia</v>
      </c>
      <c r="AI119" t="s">
        <v>334</v>
      </c>
      <c r="AJ119" t="s">
        <v>2</v>
      </c>
      <c r="AK119">
        <v>0.45900509232784015</v>
      </c>
    </row>
    <row r="120" spans="5:37">
      <c r="E120" s="8">
        <v>119</v>
      </c>
      <c r="F120" t="s">
        <v>297</v>
      </c>
      <c r="G120" t="s">
        <v>563</v>
      </c>
      <c r="H120" t="s">
        <v>358</v>
      </c>
      <c r="I120" t="s">
        <v>204</v>
      </c>
      <c r="J120" t="s">
        <v>334</v>
      </c>
      <c r="M120" t="s">
        <v>394</v>
      </c>
      <c r="Q120">
        <v>119</v>
      </c>
      <c r="R120" t="e">
        <f t="shared" si="10"/>
        <v>#N/A</v>
      </c>
      <c r="S120" t="e">
        <f t="shared" si="11"/>
        <v>#N/A</v>
      </c>
      <c r="T120" t="e">
        <f t="shared" si="12"/>
        <v>#N/A</v>
      </c>
      <c r="U120" t="e">
        <f t="shared" si="13"/>
        <v>#N/A</v>
      </c>
      <c r="V120" t="e">
        <f t="shared" si="14"/>
        <v>#N/A</v>
      </c>
      <c r="X120" t="e">
        <f t="shared" si="15"/>
        <v>#N/A</v>
      </c>
      <c r="Y120" t="e">
        <f t="shared" si="16"/>
        <v>#N/A</v>
      </c>
      <c r="AA120" t="str">
        <f t="shared" si="17"/>
        <v>Saint Vincent and the Grenadines</v>
      </c>
      <c r="AB120" t="str">
        <f t="shared" si="18"/>
        <v>Grenada</v>
      </c>
      <c r="AC120" t="str">
        <f t="shared" si="19"/>
        <v>Libya</v>
      </c>
      <c r="AI120" t="s">
        <v>436</v>
      </c>
      <c r="AJ120" t="s">
        <v>2</v>
      </c>
      <c r="AK120">
        <v>0.45229415819962132</v>
      </c>
    </row>
    <row r="121" spans="5:37">
      <c r="E121" s="8">
        <v>120</v>
      </c>
      <c r="F121" t="s">
        <v>435</v>
      </c>
      <c r="G121" t="s">
        <v>380</v>
      </c>
      <c r="H121" t="s">
        <v>341</v>
      </c>
      <c r="I121" t="s">
        <v>362</v>
      </c>
      <c r="J121" t="s">
        <v>436</v>
      </c>
      <c r="M121" t="s">
        <v>395</v>
      </c>
      <c r="Q121">
        <v>120</v>
      </c>
      <c r="R121" t="e">
        <f t="shared" si="10"/>
        <v>#N/A</v>
      </c>
      <c r="S121" t="e">
        <f t="shared" si="11"/>
        <v>#N/A</v>
      </c>
      <c r="T121" t="e">
        <f t="shared" si="12"/>
        <v>#N/A</v>
      </c>
      <c r="U121" t="e">
        <f t="shared" si="13"/>
        <v>#N/A</v>
      </c>
      <c r="V121" t="e">
        <f t="shared" si="14"/>
        <v>#N/A</v>
      </c>
      <c r="X121" t="e">
        <f t="shared" si="15"/>
        <v>#N/A</v>
      </c>
      <c r="Y121" t="e">
        <f t="shared" si="16"/>
        <v>#N/A</v>
      </c>
      <c r="AA121" t="str">
        <f t="shared" si="17"/>
        <v>Kiribati</v>
      </c>
      <c r="AB121" t="str">
        <f t="shared" si="18"/>
        <v>Dominica</v>
      </c>
      <c r="AC121" t="str">
        <f t="shared" si="19"/>
        <v>Guyana</v>
      </c>
      <c r="AI121" t="s">
        <v>298</v>
      </c>
      <c r="AJ121" t="s">
        <v>2</v>
      </c>
      <c r="AK121">
        <v>0.4468790812627994</v>
      </c>
    </row>
    <row r="122" spans="5:37">
      <c r="E122" s="8">
        <v>121</v>
      </c>
      <c r="F122" t="s">
        <v>470</v>
      </c>
      <c r="G122" t="s">
        <v>397</v>
      </c>
      <c r="H122" t="s">
        <v>561</v>
      </c>
      <c r="I122" t="s">
        <v>571</v>
      </c>
      <c r="J122" t="s">
        <v>298</v>
      </c>
      <c r="M122" t="s">
        <v>476</v>
      </c>
      <c r="Q122">
        <v>121</v>
      </c>
      <c r="R122" t="e">
        <f t="shared" si="10"/>
        <v>#N/A</v>
      </c>
      <c r="S122" t="e">
        <f t="shared" si="11"/>
        <v>#N/A</v>
      </c>
      <c r="T122" t="e">
        <f t="shared" si="12"/>
        <v>#N/A</v>
      </c>
      <c r="U122" t="e">
        <f t="shared" si="13"/>
        <v>#N/A</v>
      </c>
      <c r="V122" t="e">
        <f t="shared" si="14"/>
        <v>#N/A</v>
      </c>
      <c r="X122" t="e">
        <f t="shared" si="15"/>
        <v>#N/A</v>
      </c>
      <c r="Y122" t="e">
        <f t="shared" si="16"/>
        <v>#N/A</v>
      </c>
      <c r="AA122" t="str">
        <f t="shared" si="17"/>
        <v>Marshall Islands</v>
      </c>
      <c r="AB122" t="str">
        <f t="shared" si="18"/>
        <v>C√¥te d'Ivoire</v>
      </c>
      <c r="AC122" t="str">
        <f t="shared" si="19"/>
        <v>Sao Tome and Principe</v>
      </c>
      <c r="AI122" t="s">
        <v>410</v>
      </c>
      <c r="AJ122" t="s">
        <v>2</v>
      </c>
      <c r="AK122">
        <v>0.4390469814025198</v>
      </c>
    </row>
    <row r="123" spans="5:37">
      <c r="E123" s="8">
        <v>122</v>
      </c>
      <c r="F123" t="s">
        <v>436</v>
      </c>
      <c r="G123" t="s">
        <v>307</v>
      </c>
      <c r="H123" t="s">
        <v>407</v>
      </c>
      <c r="I123" t="s">
        <v>192</v>
      </c>
      <c r="J123" t="s">
        <v>410</v>
      </c>
      <c r="M123" t="s">
        <v>349</v>
      </c>
      <c r="Q123">
        <v>122</v>
      </c>
      <c r="R123" t="e">
        <f t="shared" si="10"/>
        <v>#N/A</v>
      </c>
      <c r="S123" t="e">
        <f t="shared" si="11"/>
        <v>#N/A</v>
      </c>
      <c r="T123" t="e">
        <f t="shared" si="12"/>
        <v>#N/A</v>
      </c>
      <c r="U123" t="e">
        <f t="shared" si="13"/>
        <v>#N/A</v>
      </c>
      <c r="V123" t="e">
        <f t="shared" si="14"/>
        <v>#N/A</v>
      </c>
      <c r="X123" t="e">
        <f t="shared" si="15"/>
        <v>#N/A</v>
      </c>
      <c r="Y123" t="e">
        <f t="shared" si="16"/>
        <v>#N/A</v>
      </c>
      <c r="AA123" t="str">
        <f t="shared" si="17"/>
        <v>Barbados</v>
      </c>
      <c r="AB123" t="str">
        <f t="shared" si="18"/>
        <v>Myanmar</v>
      </c>
      <c r="AC123" t="str">
        <f t="shared" si="19"/>
        <v>Eswatini</v>
      </c>
      <c r="AI123" t="s">
        <v>408</v>
      </c>
      <c r="AJ123" t="s">
        <v>2</v>
      </c>
      <c r="AK123">
        <v>0.41578839795533579</v>
      </c>
    </row>
    <row r="124" spans="5:37">
      <c r="E124" s="8">
        <v>123</v>
      </c>
      <c r="F124" t="s">
        <v>394</v>
      </c>
      <c r="G124" t="s">
        <v>437</v>
      </c>
      <c r="H124" t="s">
        <v>306</v>
      </c>
      <c r="I124" t="s">
        <v>306</v>
      </c>
      <c r="J124" t="s">
        <v>408</v>
      </c>
      <c r="M124" t="s">
        <v>389</v>
      </c>
      <c r="Q124">
        <v>123</v>
      </c>
      <c r="R124" t="e">
        <f t="shared" si="10"/>
        <v>#N/A</v>
      </c>
      <c r="S124" t="e">
        <f t="shared" si="11"/>
        <v>#N/A</v>
      </c>
      <c r="T124" t="e">
        <f t="shared" si="12"/>
        <v>#N/A</v>
      </c>
      <c r="U124" t="e">
        <f t="shared" si="13"/>
        <v>#N/A</v>
      </c>
      <c r="V124" t="e">
        <f t="shared" si="14"/>
        <v>#N/A</v>
      </c>
      <c r="X124" t="e">
        <f t="shared" si="15"/>
        <v>#N/A</v>
      </c>
      <c r="Y124" t="e">
        <f t="shared" si="16"/>
        <v>#N/A</v>
      </c>
      <c r="AA124" t="str">
        <f t="shared" si="17"/>
        <v>Sierra Leone</v>
      </c>
      <c r="AB124" t="str">
        <f t="shared" si="18"/>
        <v>Bangladesh</v>
      </c>
      <c r="AC124" t="str">
        <f t="shared" si="19"/>
        <v>Bangladesh</v>
      </c>
      <c r="AI124" t="s">
        <v>386</v>
      </c>
      <c r="AJ124" t="s">
        <v>2</v>
      </c>
      <c r="AK124">
        <v>0.41393789499943279</v>
      </c>
    </row>
    <row r="125" spans="5:37">
      <c r="E125" s="8">
        <v>124</v>
      </c>
      <c r="F125" t="s">
        <v>364</v>
      </c>
      <c r="G125" t="s">
        <v>242</v>
      </c>
      <c r="H125" t="s">
        <v>377</v>
      </c>
      <c r="I125" t="s">
        <v>341</v>
      </c>
      <c r="J125" t="s">
        <v>386</v>
      </c>
      <c r="M125" t="s">
        <v>398</v>
      </c>
      <c r="Q125">
        <v>124</v>
      </c>
      <c r="R125" t="e">
        <f t="shared" si="10"/>
        <v>#N/A</v>
      </c>
      <c r="S125" t="e">
        <f t="shared" si="11"/>
        <v>#N/A</v>
      </c>
      <c r="T125" t="e">
        <f t="shared" si="12"/>
        <v>#N/A</v>
      </c>
      <c r="U125" t="e">
        <f t="shared" si="13"/>
        <v>#N/A</v>
      </c>
      <c r="V125" t="e">
        <f t="shared" si="14"/>
        <v>#N/A</v>
      </c>
      <c r="X125" t="e">
        <f t="shared" si="15"/>
        <v>#N/A</v>
      </c>
      <c r="Y125" t="e">
        <f t="shared" si="16"/>
        <v>#N/A</v>
      </c>
      <c r="AA125" t="str">
        <f t="shared" si="17"/>
        <v>Timor-Leste</v>
      </c>
      <c r="AB125" t="str">
        <f t="shared" si="18"/>
        <v>Jordan</v>
      </c>
      <c r="AC125" t="str">
        <f t="shared" si="19"/>
        <v>Dominica</v>
      </c>
      <c r="AI125" t="s">
        <v>320</v>
      </c>
      <c r="AJ125" t="s">
        <v>2</v>
      </c>
      <c r="AK125">
        <v>0.41353718036220471</v>
      </c>
    </row>
    <row r="126" spans="5:37">
      <c r="E126" s="8">
        <v>125</v>
      </c>
      <c r="F126" t="s">
        <v>192</v>
      </c>
      <c r="G126" t="s">
        <v>459</v>
      </c>
      <c r="H126" t="s">
        <v>567</v>
      </c>
      <c r="I126" t="s">
        <v>352</v>
      </c>
      <c r="J126" t="s">
        <v>320</v>
      </c>
      <c r="M126" t="s">
        <v>393</v>
      </c>
      <c r="Q126">
        <v>125</v>
      </c>
      <c r="R126" t="e">
        <f t="shared" si="10"/>
        <v>#N/A</v>
      </c>
      <c r="S126" t="e">
        <f t="shared" si="11"/>
        <v>#N/A</v>
      </c>
      <c r="T126" t="e">
        <f t="shared" si="12"/>
        <v>#N/A</v>
      </c>
      <c r="U126" t="e">
        <f t="shared" si="13"/>
        <v>#N/A</v>
      </c>
      <c r="V126" t="e">
        <f t="shared" si="14"/>
        <v>#N/A</v>
      </c>
      <c r="X126" t="e">
        <f t="shared" si="15"/>
        <v>#N/A</v>
      </c>
      <c r="Y126" t="e">
        <f t="shared" si="16"/>
        <v>#N/A</v>
      </c>
      <c r="AA126" t="str">
        <f t="shared" si="17"/>
        <v>Tonga</v>
      </c>
      <c r="AB126" t="str">
        <f t="shared" si="18"/>
        <v>Saint Lucia</v>
      </c>
      <c r="AC126" t="str">
        <f t="shared" si="19"/>
        <v>Gabon</v>
      </c>
      <c r="AI126" t="s">
        <v>308</v>
      </c>
      <c r="AJ126" t="s">
        <v>2</v>
      </c>
      <c r="AK126">
        <v>0.40665537192612705</v>
      </c>
    </row>
    <row r="127" spans="5:37">
      <c r="E127" s="8">
        <v>126</v>
      </c>
      <c r="F127" t="s">
        <v>322</v>
      </c>
      <c r="G127" t="s">
        <v>460</v>
      </c>
      <c r="H127" t="s">
        <v>388</v>
      </c>
      <c r="I127" t="s">
        <v>408</v>
      </c>
      <c r="J127" t="s">
        <v>308</v>
      </c>
      <c r="M127" t="s">
        <v>406</v>
      </c>
      <c r="Q127">
        <v>126</v>
      </c>
      <c r="R127" t="e">
        <f t="shared" si="10"/>
        <v>#N/A</v>
      </c>
      <c r="S127" t="e">
        <f t="shared" si="11"/>
        <v>#N/A</v>
      </c>
      <c r="T127" t="e">
        <f t="shared" si="12"/>
        <v>#N/A</v>
      </c>
      <c r="U127" t="e">
        <f t="shared" si="13"/>
        <v>#N/A</v>
      </c>
      <c r="V127" t="e">
        <f t="shared" si="14"/>
        <v>#N/A</v>
      </c>
      <c r="X127" t="e">
        <f t="shared" si="15"/>
        <v>#N/A</v>
      </c>
      <c r="Y127" t="e">
        <f t="shared" si="16"/>
        <v>#N/A</v>
      </c>
      <c r="AA127" t="str">
        <f t="shared" si="17"/>
        <v>Trinidad and Tobago</v>
      </c>
      <c r="AB127" t="str">
        <f t="shared" si="18"/>
        <v>Lebanon</v>
      </c>
      <c r="AC127" t="str">
        <f t="shared" si="19"/>
        <v>Namibia</v>
      </c>
      <c r="AI127" t="s">
        <v>172</v>
      </c>
      <c r="AJ127" t="s">
        <v>2</v>
      </c>
      <c r="AK127">
        <v>0.4057883763504686</v>
      </c>
    </row>
    <row r="128" spans="5:37">
      <c r="E128" s="8">
        <v>127</v>
      </c>
      <c r="F128" t="s">
        <v>413</v>
      </c>
      <c r="G128" t="s">
        <v>304</v>
      </c>
      <c r="H128" t="s">
        <v>470</v>
      </c>
      <c r="I128" t="s">
        <v>570</v>
      </c>
      <c r="J128" t="s">
        <v>172</v>
      </c>
      <c r="M128" t="s">
        <v>319</v>
      </c>
      <c r="Q128">
        <v>127</v>
      </c>
      <c r="R128" t="e">
        <f t="shared" si="10"/>
        <v>#N/A</v>
      </c>
      <c r="S128" t="e">
        <f t="shared" si="11"/>
        <v>#N/A</v>
      </c>
      <c r="T128" t="e">
        <f t="shared" si="12"/>
        <v>#N/A</v>
      </c>
      <c r="U128" t="e">
        <f t="shared" si="13"/>
        <v>#N/A</v>
      </c>
      <c r="V128" t="e">
        <f t="shared" si="14"/>
        <v>#N/A</v>
      </c>
      <c r="X128" t="e">
        <f t="shared" si="15"/>
        <v>#N/A</v>
      </c>
      <c r="Y128" t="e">
        <f t="shared" si="16"/>
        <v>#N/A</v>
      </c>
      <c r="AA128" t="str">
        <f t="shared" si="17"/>
        <v>Bahamas</v>
      </c>
      <c r="AB128" t="str">
        <f t="shared" si="18"/>
        <v>Vanuatu</v>
      </c>
      <c r="AC128" t="str">
        <f t="shared" si="19"/>
        <v>Micronesia (Federated States of)</v>
      </c>
      <c r="AI128" t="s">
        <v>395</v>
      </c>
      <c r="AJ128" t="s">
        <v>2</v>
      </c>
      <c r="AK128">
        <v>0.40482489320047943</v>
      </c>
    </row>
    <row r="129" spans="5:37">
      <c r="E129" s="8">
        <v>128</v>
      </c>
      <c r="F129" t="s">
        <v>388</v>
      </c>
      <c r="G129" t="s">
        <v>326</v>
      </c>
      <c r="H129" t="s">
        <v>321</v>
      </c>
      <c r="I129" t="s">
        <v>315</v>
      </c>
      <c r="J129" t="s">
        <v>395</v>
      </c>
      <c r="M129" t="s">
        <v>298</v>
      </c>
      <c r="Q129">
        <v>128</v>
      </c>
      <c r="R129" t="e">
        <f t="shared" si="10"/>
        <v>#N/A</v>
      </c>
      <c r="S129" t="e">
        <f t="shared" si="11"/>
        <v>#N/A</v>
      </c>
      <c r="T129" t="e">
        <f t="shared" si="12"/>
        <v>#N/A</v>
      </c>
      <c r="U129" t="e">
        <f t="shared" si="13"/>
        <v>#N/A</v>
      </c>
      <c r="V129" t="e">
        <f t="shared" si="14"/>
        <v>#N/A</v>
      </c>
      <c r="X129" t="e">
        <f t="shared" si="15"/>
        <v>#N/A</v>
      </c>
      <c r="Y129" t="e">
        <f t="shared" si="16"/>
        <v>#N/A</v>
      </c>
      <c r="AA129" t="str">
        <f t="shared" si="17"/>
        <v>Chad</v>
      </c>
      <c r="AB129" t="str">
        <f t="shared" si="18"/>
        <v>Cabo Verde</v>
      </c>
      <c r="AC129" t="str">
        <f t="shared" si="19"/>
        <v>Botswana</v>
      </c>
      <c r="AI129" t="s">
        <v>364</v>
      </c>
      <c r="AJ129" t="s">
        <v>2</v>
      </c>
      <c r="AK129">
        <v>0.39490063093543898</v>
      </c>
    </row>
    <row r="130" spans="5:37">
      <c r="E130" s="8">
        <v>129</v>
      </c>
      <c r="F130" t="s">
        <v>410</v>
      </c>
      <c r="G130" t="s">
        <v>322</v>
      </c>
      <c r="H130" t="s">
        <v>379</v>
      </c>
      <c r="I130" t="s">
        <v>321</v>
      </c>
      <c r="J130" t="s">
        <v>364</v>
      </c>
      <c r="M130" t="s">
        <v>437</v>
      </c>
      <c r="Q130">
        <v>129</v>
      </c>
      <c r="R130" t="e">
        <f t="shared" si="10"/>
        <v>#N/A</v>
      </c>
      <c r="S130" t="e">
        <f t="shared" si="11"/>
        <v>#N/A</v>
      </c>
      <c r="T130" t="e">
        <f t="shared" si="12"/>
        <v>#N/A</v>
      </c>
      <c r="U130" t="e">
        <f t="shared" si="13"/>
        <v>#N/A</v>
      </c>
      <c r="V130" t="e">
        <f t="shared" si="14"/>
        <v>#N/A</v>
      </c>
      <c r="X130" t="e">
        <f t="shared" si="15"/>
        <v>#N/A</v>
      </c>
      <c r="Y130" t="e">
        <f t="shared" si="16"/>
        <v>#N/A</v>
      </c>
      <c r="AA130" t="str">
        <f t="shared" si="17"/>
        <v>Cambodia</v>
      </c>
      <c r="AB130" t="str">
        <f t="shared" si="18"/>
        <v>Kenya</v>
      </c>
      <c r="AC130" t="str">
        <f t="shared" si="19"/>
        <v>Cabo Verde</v>
      </c>
      <c r="AI130" t="s">
        <v>192</v>
      </c>
      <c r="AJ130" t="s">
        <v>2</v>
      </c>
      <c r="AK130">
        <v>0.39359453022955088</v>
      </c>
    </row>
    <row r="131" spans="5:37">
      <c r="E131" s="8">
        <v>130</v>
      </c>
      <c r="F131" t="s">
        <v>455</v>
      </c>
      <c r="G131" t="s">
        <v>384</v>
      </c>
      <c r="H131" t="s">
        <v>409</v>
      </c>
      <c r="I131" t="s">
        <v>413</v>
      </c>
      <c r="J131" t="s">
        <v>192</v>
      </c>
      <c r="M131" t="s">
        <v>326</v>
      </c>
      <c r="Q131">
        <v>130</v>
      </c>
      <c r="R131" t="e">
        <f t="shared" ref="R131:R194" si="20">INDEX($E$2:$E$194, MATCH(P131, F$2:F$194,0))</f>
        <v>#N/A</v>
      </c>
      <c r="S131" t="e">
        <f t="shared" ref="S131:S194" si="21">INDEX($E$2:$E$194, MATCH(P131, G$2:G$194,0))</f>
        <v>#N/A</v>
      </c>
      <c r="T131" t="e">
        <f t="shared" ref="T131:T194" si="22">INDEX($E$2:$E$194, MATCH(P131, H$2:H$194,0))</f>
        <v>#N/A</v>
      </c>
      <c r="U131" t="e">
        <f t="shared" ref="U131:U194" si="23">INDEX($E$2:$E$194, MATCH(P131, I$2:I$194,0))</f>
        <v>#N/A</v>
      </c>
      <c r="V131" t="e">
        <f t="shared" ref="V131:V194" si="24">INDEX($E$2:$E$194, MATCH(P131, J$2:J$194,0))</f>
        <v>#N/A</v>
      </c>
      <c r="X131" t="e">
        <f t="shared" ref="X131:X194" si="25">INDEX($E$2:$E$194, MATCH(P131, L$2:L$194,0))</f>
        <v>#N/A</v>
      </c>
      <c r="Y131" t="e">
        <f t="shared" ref="Y131:Y194" si="26">INDEX($E$2:$E$194, MATCH(P131, M$2:M$194,0))</f>
        <v>#N/A</v>
      </c>
      <c r="AA131" t="str">
        <f t="shared" ref="AA131:AA194" si="27">TRIM(G131)</f>
        <v>Kuwait</v>
      </c>
      <c r="AB131" t="str">
        <f t="shared" ref="AB131:AB194" si="28">TRIM(H131)</f>
        <v>Nauru</v>
      </c>
      <c r="AC131" t="str">
        <f t="shared" ref="AC131:AC194" si="29">TRIM(I131)</f>
        <v>Nicaragua</v>
      </c>
      <c r="AI131" t="s">
        <v>473</v>
      </c>
      <c r="AJ131" t="s">
        <v>2</v>
      </c>
      <c r="AK131">
        <v>0.39191061176398129</v>
      </c>
    </row>
    <row r="132" spans="5:37">
      <c r="E132" s="8">
        <v>131</v>
      </c>
      <c r="F132" t="s">
        <v>458</v>
      </c>
      <c r="G132" t="s">
        <v>393</v>
      </c>
      <c r="H132" t="s">
        <v>413</v>
      </c>
      <c r="I132" t="s">
        <v>356</v>
      </c>
      <c r="J132" t="s">
        <v>473</v>
      </c>
      <c r="M132" t="s">
        <v>572</v>
      </c>
      <c r="Q132">
        <v>131</v>
      </c>
      <c r="R132" t="e">
        <f t="shared" si="20"/>
        <v>#N/A</v>
      </c>
      <c r="S132" t="e">
        <f t="shared" si="21"/>
        <v>#N/A</v>
      </c>
      <c r="T132" t="e">
        <f t="shared" si="22"/>
        <v>#N/A</v>
      </c>
      <c r="U132" t="e">
        <f t="shared" si="23"/>
        <v>#N/A</v>
      </c>
      <c r="V132" t="e">
        <f t="shared" si="24"/>
        <v>#N/A</v>
      </c>
      <c r="X132" t="e">
        <f t="shared" si="25"/>
        <v>#N/A</v>
      </c>
      <c r="Y132" t="e">
        <f t="shared" si="26"/>
        <v>#N/A</v>
      </c>
      <c r="AA132" t="str">
        <f t="shared" si="27"/>
        <v>Madagascar</v>
      </c>
      <c r="AB132" t="str">
        <f t="shared" si="28"/>
        <v>Nicaragua</v>
      </c>
      <c r="AC132" t="str">
        <f t="shared" si="29"/>
        <v>Ghana</v>
      </c>
      <c r="AI132" t="s">
        <v>323</v>
      </c>
      <c r="AJ132" t="s">
        <v>2</v>
      </c>
      <c r="AK132">
        <v>0.3916522286183548</v>
      </c>
    </row>
    <row r="133" spans="5:37">
      <c r="E133" s="8">
        <v>132</v>
      </c>
      <c r="F133" t="s">
        <v>299</v>
      </c>
      <c r="G133" t="s">
        <v>341</v>
      </c>
      <c r="H133" t="s">
        <v>359</v>
      </c>
      <c r="I133" t="s">
        <v>450</v>
      </c>
      <c r="J133" t="s">
        <v>323</v>
      </c>
      <c r="M133" t="s">
        <v>320</v>
      </c>
      <c r="Q133">
        <v>132</v>
      </c>
      <c r="R133" t="e">
        <f t="shared" si="20"/>
        <v>#N/A</v>
      </c>
      <c r="S133" t="e">
        <f t="shared" si="21"/>
        <v>#N/A</v>
      </c>
      <c r="T133" t="e">
        <f t="shared" si="22"/>
        <v>#N/A</v>
      </c>
      <c r="U133" t="e">
        <f t="shared" si="23"/>
        <v>#N/A</v>
      </c>
      <c r="V133" t="e">
        <f t="shared" si="24"/>
        <v>#N/A</v>
      </c>
      <c r="X133" t="e">
        <f t="shared" si="25"/>
        <v>#N/A</v>
      </c>
      <c r="Y133" t="e">
        <f t="shared" si="26"/>
        <v>#N/A</v>
      </c>
      <c r="AA133" t="str">
        <f t="shared" si="27"/>
        <v>Dominica</v>
      </c>
      <c r="AB133" t="str">
        <f t="shared" si="28"/>
        <v>Guatemala</v>
      </c>
      <c r="AC133" t="str">
        <f t="shared" si="29"/>
        <v>Suriname</v>
      </c>
      <c r="AI133" t="s">
        <v>389</v>
      </c>
      <c r="AJ133" t="s">
        <v>2</v>
      </c>
      <c r="AK133">
        <v>0.38523025741299755</v>
      </c>
    </row>
    <row r="134" spans="5:37">
      <c r="E134" s="8">
        <v>133</v>
      </c>
      <c r="F134" t="s">
        <v>476</v>
      </c>
      <c r="G134" t="s">
        <v>419</v>
      </c>
      <c r="H134" t="s">
        <v>398</v>
      </c>
      <c r="I134" t="s">
        <v>312</v>
      </c>
      <c r="J134" t="s">
        <v>389</v>
      </c>
      <c r="M134" t="s">
        <v>474</v>
      </c>
      <c r="Q134">
        <v>133</v>
      </c>
      <c r="R134" t="e">
        <f t="shared" si="20"/>
        <v>#N/A</v>
      </c>
      <c r="S134" t="e">
        <f t="shared" si="21"/>
        <v>#N/A</v>
      </c>
      <c r="T134" t="e">
        <f t="shared" si="22"/>
        <v>#N/A</v>
      </c>
      <c r="U134" t="e">
        <f t="shared" si="23"/>
        <v>#N/A</v>
      </c>
      <c r="V134" t="e">
        <f t="shared" si="24"/>
        <v>#N/A</v>
      </c>
      <c r="X134" t="e">
        <f t="shared" si="25"/>
        <v>#N/A</v>
      </c>
      <c r="Y134" t="e">
        <f t="shared" si="26"/>
        <v>#N/A</v>
      </c>
      <c r="AA134" t="str">
        <f t="shared" si="27"/>
        <v>Palau</v>
      </c>
      <c r="AB134" t="str">
        <f t="shared" si="28"/>
        <v>Mauritania</v>
      </c>
      <c r="AC134" t="str">
        <f t="shared" si="29"/>
        <v>Bhutan</v>
      </c>
      <c r="AI134" t="s">
        <v>315</v>
      </c>
      <c r="AJ134" t="s">
        <v>2</v>
      </c>
      <c r="AK134">
        <v>0.36898511750246027</v>
      </c>
    </row>
    <row r="135" spans="5:37">
      <c r="E135" s="8">
        <v>134</v>
      </c>
      <c r="F135" t="s">
        <v>310</v>
      </c>
      <c r="G135" t="s">
        <v>364</v>
      </c>
      <c r="H135" t="s">
        <v>455</v>
      </c>
      <c r="I135" t="s">
        <v>430</v>
      </c>
      <c r="J135" t="s">
        <v>315</v>
      </c>
      <c r="Q135">
        <v>134</v>
      </c>
      <c r="R135" t="e">
        <f t="shared" si="20"/>
        <v>#N/A</v>
      </c>
      <c r="S135" t="e">
        <f t="shared" si="21"/>
        <v>#N/A</v>
      </c>
      <c r="T135" t="e">
        <f t="shared" si="22"/>
        <v>#N/A</v>
      </c>
      <c r="U135" t="e">
        <f t="shared" si="23"/>
        <v>#N/A</v>
      </c>
      <c r="V135" t="e">
        <f t="shared" si="24"/>
        <v>#N/A</v>
      </c>
      <c r="X135" t="e">
        <f t="shared" si="25"/>
        <v>#N/A</v>
      </c>
      <c r="Y135" t="e">
        <f t="shared" si="26"/>
        <v>#N/A</v>
      </c>
      <c r="AA135" t="str">
        <f t="shared" si="27"/>
        <v>Honduras</v>
      </c>
      <c r="AB135" t="str">
        <f t="shared" si="28"/>
        <v>Tajikistan</v>
      </c>
      <c r="AC135" t="str">
        <f t="shared" si="29"/>
        <v>Rwanda</v>
      </c>
      <c r="AI135" t="s">
        <v>388</v>
      </c>
      <c r="AJ135" t="s">
        <v>2</v>
      </c>
      <c r="AK135">
        <v>0.3590396842576018</v>
      </c>
    </row>
    <row r="136" spans="5:37">
      <c r="E136" s="8">
        <v>135</v>
      </c>
      <c r="F136" t="s">
        <v>393</v>
      </c>
      <c r="G136" t="s">
        <v>431</v>
      </c>
      <c r="H136" t="s">
        <v>368</v>
      </c>
      <c r="I136" t="s">
        <v>463</v>
      </c>
      <c r="J136" t="s">
        <v>388</v>
      </c>
      <c r="Q136">
        <v>135</v>
      </c>
      <c r="R136" t="e">
        <f t="shared" si="20"/>
        <v>#N/A</v>
      </c>
      <c r="S136" t="e">
        <f t="shared" si="21"/>
        <v>#N/A</v>
      </c>
      <c r="T136" t="e">
        <f t="shared" si="22"/>
        <v>#N/A</v>
      </c>
      <c r="U136" t="e">
        <f t="shared" si="23"/>
        <v>#N/A</v>
      </c>
      <c r="V136" t="e">
        <f t="shared" si="24"/>
        <v>#N/A</v>
      </c>
      <c r="X136" t="e">
        <f t="shared" si="25"/>
        <v>#N/A</v>
      </c>
      <c r="Y136" t="e">
        <f t="shared" si="26"/>
        <v>#N/A</v>
      </c>
      <c r="AA136" t="str">
        <f t="shared" si="27"/>
        <v>Samoa</v>
      </c>
      <c r="AB136" t="str">
        <f t="shared" si="28"/>
        <v>India</v>
      </c>
      <c r="AC136" t="str">
        <f t="shared" si="29"/>
        <v>Tuvalu</v>
      </c>
      <c r="AI136" t="s">
        <v>307</v>
      </c>
      <c r="AJ136" t="s">
        <v>2</v>
      </c>
      <c r="AK136">
        <v>0.35466936256080461</v>
      </c>
    </row>
    <row r="137" spans="5:37">
      <c r="E137" s="8">
        <v>136</v>
      </c>
      <c r="F137" t="s">
        <v>323</v>
      </c>
      <c r="G137" t="s">
        <v>436</v>
      </c>
      <c r="H137" t="s">
        <v>565</v>
      </c>
      <c r="I137" t="s">
        <v>388</v>
      </c>
      <c r="J137" t="s">
        <v>307</v>
      </c>
      <c r="Q137">
        <v>136</v>
      </c>
      <c r="R137" t="e">
        <f t="shared" si="20"/>
        <v>#N/A</v>
      </c>
      <c r="S137" t="e">
        <f t="shared" si="21"/>
        <v>#N/A</v>
      </c>
      <c r="T137" t="e">
        <f t="shared" si="22"/>
        <v>#N/A</v>
      </c>
      <c r="U137" t="e">
        <f t="shared" si="23"/>
        <v>#N/A</v>
      </c>
      <c r="V137" t="e">
        <f t="shared" si="24"/>
        <v>#N/A</v>
      </c>
      <c r="X137" t="e">
        <f t="shared" si="25"/>
        <v>#N/A</v>
      </c>
      <c r="Y137" t="e">
        <f t="shared" si="26"/>
        <v>#N/A</v>
      </c>
      <c r="AA137" t="str">
        <f t="shared" si="27"/>
        <v>Seychelles</v>
      </c>
      <c r="AB137" t="str">
        <f t="shared" si="28"/>
        <v>Venezuela</v>
      </c>
      <c r="AC137" t="str">
        <f t="shared" si="29"/>
        <v>Lebanon</v>
      </c>
      <c r="AI137" t="s">
        <v>276</v>
      </c>
      <c r="AJ137" t="s">
        <v>2</v>
      </c>
      <c r="AK137">
        <v>0.35360839182572645</v>
      </c>
    </row>
    <row r="138" spans="5:37">
      <c r="E138" s="8">
        <v>137</v>
      </c>
      <c r="F138" t="s">
        <v>315</v>
      </c>
      <c r="G138" t="s">
        <v>566</v>
      </c>
      <c r="H138" t="s">
        <v>566</v>
      </c>
      <c r="I138" t="s">
        <v>476</v>
      </c>
      <c r="J138" t="s">
        <v>276</v>
      </c>
      <c r="Q138">
        <v>137</v>
      </c>
      <c r="R138" t="e">
        <f t="shared" si="20"/>
        <v>#N/A</v>
      </c>
      <c r="S138" t="e">
        <f t="shared" si="21"/>
        <v>#N/A</v>
      </c>
      <c r="T138" t="e">
        <f t="shared" si="22"/>
        <v>#N/A</v>
      </c>
      <c r="U138" t="e">
        <f t="shared" si="23"/>
        <v>#N/A</v>
      </c>
      <c r="V138" t="e">
        <f t="shared" si="24"/>
        <v>#N/A</v>
      </c>
      <c r="X138" t="e">
        <f t="shared" si="25"/>
        <v>#N/A</v>
      </c>
      <c r="Y138" t="e">
        <f t="shared" si="26"/>
        <v>#N/A</v>
      </c>
      <c r="AA138" t="str">
        <f t="shared" si="27"/>
        <v>Lao People's Democratic Republic</v>
      </c>
      <c r="AB138" t="str">
        <f t="shared" si="28"/>
        <v>Lao People's Democratic Republic</v>
      </c>
      <c r="AC138" t="str">
        <f t="shared" si="29"/>
        <v>Zimbabwe</v>
      </c>
      <c r="AI138" t="s">
        <v>406</v>
      </c>
      <c r="AJ138" t="s">
        <v>2</v>
      </c>
      <c r="AK138">
        <v>0.35328361203789221</v>
      </c>
    </row>
    <row r="139" spans="5:37">
      <c r="E139" s="8">
        <v>138</v>
      </c>
      <c r="F139" t="s">
        <v>298</v>
      </c>
      <c r="G139" t="s">
        <v>442</v>
      </c>
      <c r="H139" t="s">
        <v>336</v>
      </c>
      <c r="I139" t="s">
        <v>345</v>
      </c>
      <c r="J139" t="s">
        <v>406</v>
      </c>
      <c r="Q139">
        <v>138</v>
      </c>
      <c r="R139" t="e">
        <f t="shared" si="20"/>
        <v>#N/A</v>
      </c>
      <c r="S139" t="e">
        <f t="shared" si="21"/>
        <v>#N/A</v>
      </c>
      <c r="T139" t="e">
        <f t="shared" si="22"/>
        <v>#N/A</v>
      </c>
      <c r="U139" t="e">
        <f t="shared" si="23"/>
        <v>#N/A</v>
      </c>
      <c r="V139" t="e">
        <f t="shared" si="24"/>
        <v>#N/A</v>
      </c>
      <c r="X139" t="e">
        <f t="shared" si="25"/>
        <v>#N/A</v>
      </c>
      <c r="Y139" t="e">
        <f t="shared" si="26"/>
        <v>#N/A</v>
      </c>
      <c r="AA139" t="str">
        <f t="shared" si="27"/>
        <v>Somalia</v>
      </c>
      <c r="AB139" t="str">
        <f t="shared" si="28"/>
        <v>Cuba</v>
      </c>
      <c r="AC139" t="str">
        <f t="shared" si="29"/>
        <v>El Salvador</v>
      </c>
      <c r="AI139" t="s">
        <v>299</v>
      </c>
      <c r="AJ139" t="s">
        <v>2</v>
      </c>
      <c r="AK139">
        <v>0.34799844865438173</v>
      </c>
    </row>
    <row r="140" spans="5:37">
      <c r="E140" s="8">
        <v>139</v>
      </c>
      <c r="F140" t="s">
        <v>406</v>
      </c>
      <c r="G140" t="s">
        <v>450</v>
      </c>
      <c r="H140" t="s">
        <v>310</v>
      </c>
      <c r="I140" t="s">
        <v>470</v>
      </c>
      <c r="J140" t="s">
        <v>299</v>
      </c>
      <c r="Q140">
        <v>139</v>
      </c>
      <c r="R140" t="e">
        <f t="shared" si="20"/>
        <v>#N/A</v>
      </c>
      <c r="S140" t="e">
        <f t="shared" si="21"/>
        <v>#N/A</v>
      </c>
      <c r="T140" t="e">
        <f t="shared" si="22"/>
        <v>#N/A</v>
      </c>
      <c r="U140" t="e">
        <f t="shared" si="23"/>
        <v>#N/A</v>
      </c>
      <c r="V140" t="e">
        <f t="shared" si="24"/>
        <v>#N/A</v>
      </c>
      <c r="X140" t="e">
        <f t="shared" si="25"/>
        <v>#N/A</v>
      </c>
      <c r="Y140" t="e">
        <f t="shared" si="26"/>
        <v>#N/A</v>
      </c>
      <c r="AA140" t="str">
        <f t="shared" si="27"/>
        <v>Suriname</v>
      </c>
      <c r="AB140" t="str">
        <f t="shared" si="28"/>
        <v>Belize</v>
      </c>
      <c r="AC140" t="str">
        <f t="shared" si="29"/>
        <v>Vanuatu</v>
      </c>
      <c r="AI140" t="s">
        <v>448</v>
      </c>
      <c r="AJ140" t="s">
        <v>2</v>
      </c>
      <c r="AK140">
        <v>0.34483406443355225</v>
      </c>
    </row>
    <row r="141" spans="5:37">
      <c r="E141" s="8">
        <v>140</v>
      </c>
      <c r="F141" t="s">
        <v>563</v>
      </c>
      <c r="G141" t="s">
        <v>562</v>
      </c>
      <c r="H141" t="s">
        <v>462</v>
      </c>
      <c r="I141" t="s">
        <v>379</v>
      </c>
      <c r="J141" t="s">
        <v>448</v>
      </c>
      <c r="Q141">
        <v>140</v>
      </c>
      <c r="R141" t="e">
        <f t="shared" si="20"/>
        <v>#N/A</v>
      </c>
      <c r="S141" t="e">
        <f t="shared" si="21"/>
        <v>#N/A</v>
      </c>
      <c r="T141" t="e">
        <f t="shared" si="22"/>
        <v>#N/A</v>
      </c>
      <c r="U141" t="e">
        <f t="shared" si="23"/>
        <v>#N/A</v>
      </c>
      <c r="V141" t="e">
        <f t="shared" si="24"/>
        <v>#N/A</v>
      </c>
      <c r="X141" t="e">
        <f t="shared" si="25"/>
        <v>#N/A</v>
      </c>
      <c r="Y141" t="e">
        <f t="shared" si="26"/>
        <v>#N/A</v>
      </c>
      <c r="AA141" t="str">
        <f t="shared" si="27"/>
        <v>United Republic of Tanzania</v>
      </c>
      <c r="AB141" t="str">
        <f t="shared" si="28"/>
        <v>Turkmenistan</v>
      </c>
      <c r="AC141" t="str">
        <f t="shared" si="29"/>
        <v>Kenya</v>
      </c>
      <c r="AI141" t="s">
        <v>470</v>
      </c>
      <c r="AJ141" t="s">
        <v>2</v>
      </c>
      <c r="AK141">
        <v>0.34139107898926013</v>
      </c>
    </row>
    <row r="142" spans="5:37">
      <c r="E142" s="8">
        <v>141</v>
      </c>
      <c r="F142" t="s">
        <v>380</v>
      </c>
      <c r="G142" t="s">
        <v>395</v>
      </c>
      <c r="H142" t="s">
        <v>475</v>
      </c>
      <c r="I142" t="s">
        <v>310</v>
      </c>
      <c r="J142" t="s">
        <v>470</v>
      </c>
      <c r="Q142">
        <v>141</v>
      </c>
      <c r="R142" t="e">
        <f t="shared" si="20"/>
        <v>#N/A</v>
      </c>
      <c r="S142" t="e">
        <f t="shared" si="21"/>
        <v>#N/A</v>
      </c>
      <c r="T142" t="e">
        <f t="shared" si="22"/>
        <v>#N/A</v>
      </c>
      <c r="U142" t="e">
        <f t="shared" si="23"/>
        <v>#N/A</v>
      </c>
      <c r="V142" t="e">
        <f t="shared" si="24"/>
        <v>#N/A</v>
      </c>
      <c r="X142" t="e">
        <f t="shared" si="25"/>
        <v>#N/A</v>
      </c>
      <c r="Y142" t="e">
        <f t="shared" si="26"/>
        <v>#N/A</v>
      </c>
      <c r="AA142" t="str">
        <f t="shared" si="27"/>
        <v>Mali</v>
      </c>
      <c r="AB142" t="str">
        <f t="shared" si="28"/>
        <v>Zambia</v>
      </c>
      <c r="AC142" t="str">
        <f t="shared" si="29"/>
        <v>Belize</v>
      </c>
      <c r="AI142" t="s">
        <v>392</v>
      </c>
      <c r="AJ142" t="s">
        <v>2</v>
      </c>
      <c r="AK142">
        <v>0.340134623374786</v>
      </c>
    </row>
    <row r="143" spans="5:37">
      <c r="E143" s="8">
        <v>142</v>
      </c>
      <c r="F143" t="s">
        <v>437</v>
      </c>
      <c r="G143" t="s">
        <v>408</v>
      </c>
      <c r="H143" t="s">
        <v>419</v>
      </c>
      <c r="I143" t="s">
        <v>410</v>
      </c>
      <c r="J143" t="s">
        <v>392</v>
      </c>
      <c r="Q143">
        <v>142</v>
      </c>
      <c r="R143" t="e">
        <f t="shared" si="20"/>
        <v>#N/A</v>
      </c>
      <c r="S143" t="e">
        <f t="shared" si="21"/>
        <v>#N/A</v>
      </c>
      <c r="T143" t="e">
        <f t="shared" si="22"/>
        <v>#N/A</v>
      </c>
      <c r="U143" t="e">
        <f t="shared" si="23"/>
        <v>#N/A</v>
      </c>
      <c r="V143" t="e">
        <f t="shared" si="24"/>
        <v>#N/A</v>
      </c>
      <c r="X143" t="e">
        <f t="shared" si="25"/>
        <v>#N/A</v>
      </c>
      <c r="Y143" t="e">
        <f t="shared" si="26"/>
        <v>#N/A</v>
      </c>
      <c r="AA143" t="str">
        <f t="shared" si="27"/>
        <v>Namibia</v>
      </c>
      <c r="AB143" t="str">
        <f t="shared" si="28"/>
        <v>Palau</v>
      </c>
      <c r="AC143" t="str">
        <f t="shared" si="29"/>
        <v>Nepal</v>
      </c>
      <c r="AI143" t="s">
        <v>336</v>
      </c>
      <c r="AJ143" t="s">
        <v>2</v>
      </c>
      <c r="AK143">
        <v>0.33610142775772306</v>
      </c>
    </row>
    <row r="144" spans="5:37">
      <c r="E144" s="8">
        <v>143</v>
      </c>
      <c r="F144" t="s">
        <v>341</v>
      </c>
      <c r="G144" t="s">
        <v>315</v>
      </c>
      <c r="H144" t="s">
        <v>361</v>
      </c>
      <c r="I144" t="s">
        <v>323</v>
      </c>
      <c r="J144" t="s">
        <v>336</v>
      </c>
      <c r="Q144">
        <v>143</v>
      </c>
      <c r="R144" t="e">
        <f t="shared" si="20"/>
        <v>#N/A</v>
      </c>
      <c r="S144" t="e">
        <f t="shared" si="21"/>
        <v>#N/A</v>
      </c>
      <c r="T144" t="e">
        <f t="shared" si="22"/>
        <v>#N/A</v>
      </c>
      <c r="U144" t="e">
        <f t="shared" si="23"/>
        <v>#N/A</v>
      </c>
      <c r="V144" t="e">
        <f t="shared" si="24"/>
        <v>#N/A</v>
      </c>
      <c r="X144" t="e">
        <f t="shared" si="25"/>
        <v>#N/A</v>
      </c>
      <c r="Y144" t="e">
        <f t="shared" si="26"/>
        <v>#N/A</v>
      </c>
      <c r="AA144" t="str">
        <f t="shared" si="27"/>
        <v>Botswana</v>
      </c>
      <c r="AB144" t="str">
        <f t="shared" si="28"/>
        <v>Guinea-Bissau</v>
      </c>
      <c r="AC144" t="str">
        <f t="shared" si="29"/>
        <v>Cameroon</v>
      </c>
      <c r="AI144" t="s">
        <v>242</v>
      </c>
      <c r="AJ144" t="s">
        <v>2</v>
      </c>
      <c r="AK144">
        <v>0.33500375477047073</v>
      </c>
    </row>
    <row r="145" spans="5:37">
      <c r="E145" s="8">
        <v>144</v>
      </c>
      <c r="F145" t="s">
        <v>564</v>
      </c>
      <c r="G145" t="s">
        <v>455</v>
      </c>
      <c r="H145" t="s">
        <v>571</v>
      </c>
      <c r="I145" t="s">
        <v>364</v>
      </c>
      <c r="J145" t="s">
        <v>242</v>
      </c>
      <c r="Q145">
        <v>144</v>
      </c>
      <c r="R145" t="e">
        <f t="shared" si="20"/>
        <v>#N/A</v>
      </c>
      <c r="S145" t="e">
        <f t="shared" si="21"/>
        <v>#N/A</v>
      </c>
      <c r="T145" t="e">
        <f t="shared" si="22"/>
        <v>#N/A</v>
      </c>
      <c r="U145" t="e">
        <f t="shared" si="23"/>
        <v>#N/A</v>
      </c>
      <c r="V145" t="e">
        <f t="shared" si="24"/>
        <v>#N/A</v>
      </c>
      <c r="X145" t="e">
        <f t="shared" si="25"/>
        <v>#N/A</v>
      </c>
      <c r="Y145" t="e">
        <f t="shared" si="26"/>
        <v>#N/A</v>
      </c>
      <c r="AA145" t="str">
        <f t="shared" si="27"/>
        <v>Tajikistan</v>
      </c>
      <c r="AB145" t="str">
        <f t="shared" si="28"/>
        <v>Sao Tome and Principe</v>
      </c>
      <c r="AC145" t="str">
        <f t="shared" si="29"/>
        <v>Honduras</v>
      </c>
      <c r="AI145" t="s">
        <v>310</v>
      </c>
      <c r="AJ145" t="s">
        <v>2</v>
      </c>
      <c r="AK145">
        <v>0.33133077702362002</v>
      </c>
    </row>
    <row r="146" spans="5:37">
      <c r="E146" s="8">
        <v>145</v>
      </c>
      <c r="F146" t="s">
        <v>431</v>
      </c>
      <c r="G146" t="s">
        <v>476</v>
      </c>
      <c r="H146" t="s">
        <v>415</v>
      </c>
      <c r="I146" t="s">
        <v>322</v>
      </c>
      <c r="J146" t="s">
        <v>310</v>
      </c>
      <c r="Q146">
        <v>145</v>
      </c>
      <c r="R146" t="e">
        <f t="shared" si="20"/>
        <v>#N/A</v>
      </c>
      <c r="S146" t="e">
        <f t="shared" si="21"/>
        <v>#N/A</v>
      </c>
      <c r="T146" t="e">
        <f t="shared" si="22"/>
        <v>#N/A</v>
      </c>
      <c r="U146" t="e">
        <f t="shared" si="23"/>
        <v>#N/A</v>
      </c>
      <c r="V146" t="e">
        <f t="shared" si="24"/>
        <v>#N/A</v>
      </c>
      <c r="X146" t="e">
        <f t="shared" si="25"/>
        <v>#N/A</v>
      </c>
      <c r="Y146" t="e">
        <f t="shared" si="26"/>
        <v>#N/A</v>
      </c>
      <c r="AA146" t="str">
        <f t="shared" si="27"/>
        <v>Zimbabwe</v>
      </c>
      <c r="AB146" t="str">
        <f t="shared" si="28"/>
        <v>Nigeria</v>
      </c>
      <c r="AC146" t="str">
        <f t="shared" si="29"/>
        <v>Cambodia</v>
      </c>
      <c r="AI146" t="s">
        <v>435</v>
      </c>
      <c r="AJ146" t="s">
        <v>2</v>
      </c>
      <c r="AK146">
        <v>0.32710013141293043</v>
      </c>
    </row>
    <row r="147" spans="5:37">
      <c r="E147" s="8">
        <v>146</v>
      </c>
      <c r="F147" t="s">
        <v>397</v>
      </c>
      <c r="G147" t="s">
        <v>572</v>
      </c>
      <c r="H147" t="s">
        <v>311</v>
      </c>
      <c r="I147" t="s">
        <v>242</v>
      </c>
      <c r="J147" t="s">
        <v>435</v>
      </c>
      <c r="Q147">
        <v>146</v>
      </c>
      <c r="R147" t="e">
        <f t="shared" si="20"/>
        <v>#N/A</v>
      </c>
      <c r="S147" t="e">
        <f t="shared" si="21"/>
        <v>#N/A</v>
      </c>
      <c r="T147" t="e">
        <f t="shared" si="22"/>
        <v>#N/A</v>
      </c>
      <c r="U147" t="e">
        <f t="shared" si="23"/>
        <v>#N/A</v>
      </c>
      <c r="V147" t="e">
        <f t="shared" si="24"/>
        <v>#N/A</v>
      </c>
      <c r="X147" t="e">
        <f t="shared" si="25"/>
        <v>#N/A</v>
      </c>
      <c r="Y147" t="e">
        <f t="shared" si="26"/>
        <v>#N/A</v>
      </c>
      <c r="AA147" t="str">
        <f t="shared" si="27"/>
        <v>Democratic Republic of the Congo</v>
      </c>
      <c r="AB147" t="str">
        <f t="shared" si="28"/>
        <v>Benin</v>
      </c>
      <c r="AC147" t="str">
        <f t="shared" si="29"/>
        <v>Timor-Leste</v>
      </c>
      <c r="AI147" t="s">
        <v>413</v>
      </c>
      <c r="AJ147" t="s">
        <v>2</v>
      </c>
      <c r="AK147">
        <v>0.32436828327696432</v>
      </c>
    </row>
    <row r="148" spans="5:37">
      <c r="E148" s="8">
        <v>147</v>
      </c>
      <c r="F148" t="s">
        <v>565</v>
      </c>
      <c r="G148" t="s">
        <v>358</v>
      </c>
      <c r="H148" t="s">
        <v>364</v>
      </c>
      <c r="I148" t="s">
        <v>407</v>
      </c>
      <c r="J148" t="s">
        <v>413</v>
      </c>
      <c r="Q148">
        <v>147</v>
      </c>
      <c r="R148" t="e">
        <f t="shared" si="20"/>
        <v>#N/A</v>
      </c>
      <c r="S148" t="e">
        <f t="shared" si="21"/>
        <v>#N/A</v>
      </c>
      <c r="T148" t="e">
        <f t="shared" si="22"/>
        <v>#N/A</v>
      </c>
      <c r="U148" t="e">
        <f t="shared" si="23"/>
        <v>#N/A</v>
      </c>
      <c r="V148" t="e">
        <f t="shared" si="24"/>
        <v>#N/A</v>
      </c>
      <c r="X148" t="e">
        <f t="shared" si="25"/>
        <v>#N/A</v>
      </c>
      <c r="Y148" t="e">
        <f t="shared" si="26"/>
        <v>#N/A</v>
      </c>
      <c r="AA148" t="str">
        <f t="shared" si="27"/>
        <v>Grenada</v>
      </c>
      <c r="AB148" t="str">
        <f t="shared" si="28"/>
        <v>Honduras</v>
      </c>
      <c r="AC148" t="str">
        <f t="shared" si="29"/>
        <v>Myanmar</v>
      </c>
      <c r="AI148" t="s">
        <v>459</v>
      </c>
      <c r="AJ148" t="s">
        <v>2</v>
      </c>
      <c r="AK148">
        <v>0.32206232657310557</v>
      </c>
    </row>
    <row r="149" spans="5:37">
      <c r="E149" s="8">
        <v>148</v>
      </c>
      <c r="F149" t="s">
        <v>432</v>
      </c>
      <c r="G149" t="s">
        <v>409</v>
      </c>
      <c r="H149" t="s">
        <v>459</v>
      </c>
      <c r="I149" t="s">
        <v>409</v>
      </c>
      <c r="J149" t="s">
        <v>459</v>
      </c>
      <c r="Q149">
        <v>148</v>
      </c>
      <c r="R149" t="e">
        <f t="shared" si="20"/>
        <v>#N/A</v>
      </c>
      <c r="S149" t="e">
        <f t="shared" si="21"/>
        <v>#N/A</v>
      </c>
      <c r="T149" t="e">
        <f t="shared" si="22"/>
        <v>#N/A</v>
      </c>
      <c r="U149" t="e">
        <f t="shared" si="23"/>
        <v>#N/A</v>
      </c>
      <c r="V149" t="e">
        <f t="shared" si="24"/>
        <v>#N/A</v>
      </c>
      <c r="X149" t="e">
        <f t="shared" si="25"/>
        <v>#N/A</v>
      </c>
      <c r="Y149" t="e">
        <f t="shared" si="26"/>
        <v>#N/A</v>
      </c>
      <c r="AA149" t="str">
        <f t="shared" si="27"/>
        <v>Nauru</v>
      </c>
      <c r="AB149" t="str">
        <f t="shared" si="28"/>
        <v>Tonga</v>
      </c>
      <c r="AC149" t="str">
        <f t="shared" si="29"/>
        <v>Nauru</v>
      </c>
      <c r="AI149" t="s">
        <v>437</v>
      </c>
      <c r="AJ149" t="s">
        <v>2</v>
      </c>
      <c r="AK149">
        <v>0.31890890972931346</v>
      </c>
    </row>
    <row r="150" spans="5:37">
      <c r="E150" s="8">
        <v>149</v>
      </c>
      <c r="F150" t="s">
        <v>362</v>
      </c>
      <c r="G150" t="s">
        <v>346</v>
      </c>
      <c r="H150" t="s">
        <v>418</v>
      </c>
      <c r="I150" t="s">
        <v>464</v>
      </c>
      <c r="J150" t="s">
        <v>437</v>
      </c>
      <c r="Q150">
        <v>149</v>
      </c>
      <c r="R150" t="e">
        <f t="shared" si="20"/>
        <v>#N/A</v>
      </c>
      <c r="S150" t="e">
        <f t="shared" si="21"/>
        <v>#N/A</v>
      </c>
      <c r="T150" t="e">
        <f t="shared" si="22"/>
        <v>#N/A</v>
      </c>
      <c r="U150" t="e">
        <f t="shared" si="23"/>
        <v>#N/A</v>
      </c>
      <c r="V150" t="e">
        <f t="shared" si="24"/>
        <v>#N/A</v>
      </c>
      <c r="X150" t="e">
        <f t="shared" si="25"/>
        <v>#N/A</v>
      </c>
      <c r="Y150" t="e">
        <f t="shared" si="26"/>
        <v>#N/A</v>
      </c>
      <c r="AA150" t="str">
        <f t="shared" si="27"/>
        <v>Equatorial Guinea</v>
      </c>
      <c r="AB150" t="str">
        <f t="shared" si="28"/>
        <v>Pakistan</v>
      </c>
      <c r="AC150" t="str">
        <f t="shared" si="29"/>
        <v>Uganda</v>
      </c>
      <c r="AI150" t="s">
        <v>393</v>
      </c>
      <c r="AJ150" t="s">
        <v>2</v>
      </c>
      <c r="AK150">
        <v>0.31223289313427344</v>
      </c>
    </row>
    <row r="151" spans="5:37">
      <c r="E151" s="8">
        <v>150</v>
      </c>
      <c r="F151" t="s">
        <v>349</v>
      </c>
      <c r="G151" t="s">
        <v>413</v>
      </c>
      <c r="H151" t="s">
        <v>463</v>
      </c>
      <c r="I151" t="s">
        <v>371</v>
      </c>
      <c r="J151" t="s">
        <v>393</v>
      </c>
      <c r="Q151">
        <v>150</v>
      </c>
      <c r="R151" t="e">
        <f t="shared" si="20"/>
        <v>#N/A</v>
      </c>
      <c r="S151" t="e">
        <f t="shared" si="21"/>
        <v>#N/A</v>
      </c>
      <c r="T151" t="e">
        <f t="shared" si="22"/>
        <v>#N/A</v>
      </c>
      <c r="U151" t="e">
        <f t="shared" si="23"/>
        <v>#N/A</v>
      </c>
      <c r="V151" t="e">
        <f t="shared" si="24"/>
        <v>#N/A</v>
      </c>
      <c r="X151" t="e">
        <f t="shared" si="25"/>
        <v>#N/A</v>
      </c>
      <c r="Y151" t="e">
        <f t="shared" si="26"/>
        <v>#N/A</v>
      </c>
      <c r="AA151" t="str">
        <f t="shared" si="27"/>
        <v>Nicaragua</v>
      </c>
      <c r="AB151" t="str">
        <f t="shared" si="28"/>
        <v>Tuvalu</v>
      </c>
      <c r="AC151" t="str">
        <f t="shared" si="29"/>
        <v>Iraq</v>
      </c>
      <c r="AI151" t="s">
        <v>455</v>
      </c>
      <c r="AJ151" t="s">
        <v>2</v>
      </c>
      <c r="AK151">
        <v>0.30863116527295487</v>
      </c>
    </row>
    <row r="152" spans="5:37">
      <c r="E152" s="8">
        <v>151</v>
      </c>
      <c r="F152" t="s">
        <v>242</v>
      </c>
      <c r="G152" t="s">
        <v>310</v>
      </c>
      <c r="H152" t="s">
        <v>389</v>
      </c>
      <c r="I152" t="s">
        <v>639</v>
      </c>
      <c r="J152" t="s">
        <v>455</v>
      </c>
      <c r="Q152">
        <v>151</v>
      </c>
      <c r="R152" t="e">
        <f t="shared" si="20"/>
        <v>#N/A</v>
      </c>
      <c r="S152" t="e">
        <f t="shared" si="21"/>
        <v>#N/A</v>
      </c>
      <c r="T152" t="e">
        <f t="shared" si="22"/>
        <v>#N/A</v>
      </c>
      <c r="U152" t="e">
        <f t="shared" si="23"/>
        <v>#N/A</v>
      </c>
      <c r="V152" t="e">
        <f t="shared" si="24"/>
        <v>#N/A</v>
      </c>
      <c r="X152" t="e">
        <f t="shared" si="25"/>
        <v>#N/A</v>
      </c>
      <c r="Y152" t="e">
        <f t="shared" si="26"/>
        <v>#N/A</v>
      </c>
      <c r="AA152" t="str">
        <f t="shared" si="27"/>
        <v>Belize</v>
      </c>
      <c r="AB152" t="str">
        <f t="shared" si="28"/>
        <v>Lesotho</v>
      </c>
      <c r="AC152" t="str">
        <f t="shared" si="29"/>
        <v>Democratic People's South Korea</v>
      </c>
      <c r="AI152" t="s">
        <v>331</v>
      </c>
      <c r="AJ152" t="s">
        <v>2</v>
      </c>
      <c r="AK152">
        <v>0.29877455153120031</v>
      </c>
    </row>
    <row r="153" spans="5:37">
      <c r="E153" s="8">
        <v>152</v>
      </c>
      <c r="F153" t="s">
        <v>421</v>
      </c>
      <c r="G153" t="s">
        <v>298</v>
      </c>
      <c r="H153" t="s">
        <v>431</v>
      </c>
      <c r="I153" t="s">
        <v>389</v>
      </c>
      <c r="J153" t="s">
        <v>331</v>
      </c>
      <c r="Q153">
        <v>152</v>
      </c>
      <c r="R153" t="e">
        <f t="shared" si="20"/>
        <v>#N/A</v>
      </c>
      <c r="S153" t="e">
        <f t="shared" si="21"/>
        <v>#N/A</v>
      </c>
      <c r="T153" t="e">
        <f t="shared" si="22"/>
        <v>#N/A</v>
      </c>
      <c r="U153" t="e">
        <f t="shared" si="23"/>
        <v>#N/A</v>
      </c>
      <c r="V153" t="e">
        <f t="shared" si="24"/>
        <v>#N/A</v>
      </c>
      <c r="X153" t="e">
        <f t="shared" si="25"/>
        <v>#N/A</v>
      </c>
      <c r="Y153" t="e">
        <f t="shared" si="26"/>
        <v>#N/A</v>
      </c>
      <c r="AA153" t="str">
        <f t="shared" si="27"/>
        <v>Angola</v>
      </c>
      <c r="AB153" t="str">
        <f t="shared" si="28"/>
        <v>Samoa</v>
      </c>
      <c r="AC153" t="str">
        <f t="shared" si="29"/>
        <v>Lesotho</v>
      </c>
      <c r="AI153" t="s">
        <v>341</v>
      </c>
      <c r="AJ153" t="s">
        <v>2</v>
      </c>
      <c r="AK153">
        <v>0.29645246647244228</v>
      </c>
    </row>
    <row r="154" spans="5:37">
      <c r="E154" s="8">
        <v>153</v>
      </c>
      <c r="F154" t="s">
        <v>319</v>
      </c>
      <c r="G154" t="s">
        <v>410</v>
      </c>
      <c r="H154" t="s">
        <v>395</v>
      </c>
      <c r="I154" t="s">
        <v>561</v>
      </c>
      <c r="J154" t="s">
        <v>341</v>
      </c>
      <c r="Q154">
        <v>153</v>
      </c>
      <c r="R154" t="e">
        <f t="shared" si="20"/>
        <v>#N/A</v>
      </c>
      <c r="S154" t="e">
        <f t="shared" si="21"/>
        <v>#N/A</v>
      </c>
      <c r="T154" t="e">
        <f t="shared" si="22"/>
        <v>#N/A</v>
      </c>
      <c r="U154" t="e">
        <f t="shared" si="23"/>
        <v>#N/A</v>
      </c>
      <c r="V154" t="e">
        <f t="shared" si="24"/>
        <v>#N/A</v>
      </c>
      <c r="X154" t="e">
        <f t="shared" si="25"/>
        <v>#N/A</v>
      </c>
      <c r="Y154" t="e">
        <f t="shared" si="26"/>
        <v>#N/A</v>
      </c>
      <c r="AA154" t="str">
        <f t="shared" si="27"/>
        <v>Nepal</v>
      </c>
      <c r="AB154" t="str">
        <f t="shared" si="28"/>
        <v>Mali</v>
      </c>
      <c r="AC154" t="str">
        <f t="shared" si="29"/>
        <v>C√¥te d'Ivoire</v>
      </c>
      <c r="AI154" t="s">
        <v>362</v>
      </c>
      <c r="AJ154" t="s">
        <v>2</v>
      </c>
      <c r="AK154">
        <v>0.2931007459773885</v>
      </c>
    </row>
    <row r="155" spans="5:37">
      <c r="E155" s="8">
        <v>154</v>
      </c>
      <c r="F155" t="s">
        <v>395</v>
      </c>
      <c r="G155" t="s">
        <v>319</v>
      </c>
      <c r="H155" t="s">
        <v>453</v>
      </c>
      <c r="I155" t="s">
        <v>359</v>
      </c>
      <c r="J155" t="s">
        <v>362</v>
      </c>
      <c r="Q155">
        <v>154</v>
      </c>
      <c r="R155" t="e">
        <f t="shared" si="20"/>
        <v>#N/A</v>
      </c>
      <c r="S155" t="e">
        <f t="shared" si="21"/>
        <v>#N/A</v>
      </c>
      <c r="T155" t="e">
        <f t="shared" si="22"/>
        <v>#N/A</v>
      </c>
      <c r="U155" t="e">
        <f t="shared" si="23"/>
        <v>#N/A</v>
      </c>
      <c r="V155" t="e">
        <f t="shared" si="24"/>
        <v>#N/A</v>
      </c>
      <c r="X155" t="e">
        <f t="shared" si="25"/>
        <v>#N/A</v>
      </c>
      <c r="Y155" t="e">
        <f t="shared" si="26"/>
        <v>#N/A</v>
      </c>
      <c r="AA155" t="str">
        <f t="shared" si="27"/>
        <v>Burkina Faso</v>
      </c>
      <c r="AB155" t="str">
        <f t="shared" si="28"/>
        <v>Syrian Arab Republic</v>
      </c>
      <c r="AC155" t="str">
        <f t="shared" si="29"/>
        <v>Guatemala</v>
      </c>
      <c r="AI155" t="s">
        <v>118</v>
      </c>
      <c r="AJ155" t="s">
        <v>2</v>
      </c>
      <c r="AK155">
        <v>0.28627494622450178</v>
      </c>
    </row>
    <row r="156" spans="5:37">
      <c r="E156" s="8">
        <v>155</v>
      </c>
      <c r="F156" t="s">
        <v>296</v>
      </c>
      <c r="G156" t="s">
        <v>320</v>
      </c>
      <c r="H156" t="s">
        <v>449</v>
      </c>
      <c r="I156" t="s">
        <v>458</v>
      </c>
      <c r="J156" t="s">
        <v>118</v>
      </c>
      <c r="Q156">
        <v>155</v>
      </c>
      <c r="R156" t="e">
        <f t="shared" si="20"/>
        <v>#N/A</v>
      </c>
      <c r="S156" t="e">
        <f t="shared" si="21"/>
        <v>#N/A</v>
      </c>
      <c r="T156" t="e">
        <f t="shared" si="22"/>
        <v>#N/A</v>
      </c>
      <c r="U156" t="e">
        <f t="shared" si="23"/>
        <v>#N/A</v>
      </c>
      <c r="V156" t="e">
        <f t="shared" si="24"/>
        <v>#N/A</v>
      </c>
      <c r="X156" t="e">
        <f t="shared" si="25"/>
        <v>#N/A</v>
      </c>
      <c r="Y156" t="e">
        <f t="shared" si="26"/>
        <v>#N/A</v>
      </c>
      <c r="AA156" t="str">
        <f t="shared" si="27"/>
        <v>Burundi</v>
      </c>
      <c r="AB156" t="str">
        <f t="shared" si="28"/>
        <v>Sudan</v>
      </c>
      <c r="AC156" t="str">
        <f t="shared" si="29"/>
        <v>Togo</v>
      </c>
      <c r="AI156" t="s">
        <v>471</v>
      </c>
      <c r="AJ156" t="s">
        <v>2</v>
      </c>
      <c r="AK156">
        <v>0.2856749942143591</v>
      </c>
    </row>
    <row r="157" spans="5:37">
      <c r="E157" s="8">
        <v>156</v>
      </c>
      <c r="F157" t="s">
        <v>566</v>
      </c>
      <c r="G157" t="s">
        <v>361</v>
      </c>
      <c r="H157" t="s">
        <v>360</v>
      </c>
      <c r="I157" t="s">
        <v>298</v>
      </c>
      <c r="J157" t="s">
        <v>471</v>
      </c>
      <c r="Q157">
        <v>156</v>
      </c>
      <c r="R157" t="e">
        <f t="shared" si="20"/>
        <v>#N/A</v>
      </c>
      <c r="S157" t="e">
        <f t="shared" si="21"/>
        <v>#N/A</v>
      </c>
      <c r="T157" t="e">
        <f t="shared" si="22"/>
        <v>#N/A</v>
      </c>
      <c r="U157" t="e">
        <f t="shared" si="23"/>
        <v>#N/A</v>
      </c>
      <c r="V157" t="e">
        <f t="shared" si="24"/>
        <v>#N/A</v>
      </c>
      <c r="X157" t="e">
        <f t="shared" si="25"/>
        <v>#N/A</v>
      </c>
      <c r="Y157" t="e">
        <f t="shared" si="26"/>
        <v>#N/A</v>
      </c>
      <c r="AA157" t="str">
        <f t="shared" si="27"/>
        <v>Guinea-Bissau</v>
      </c>
      <c r="AB157" t="str">
        <f t="shared" si="28"/>
        <v>Guinea</v>
      </c>
      <c r="AC157" t="str">
        <f t="shared" si="29"/>
        <v>Angola</v>
      </c>
      <c r="AI157" t="s">
        <v>394</v>
      </c>
      <c r="AJ157" t="s">
        <v>2</v>
      </c>
      <c r="AK157">
        <v>0.28364580726834976</v>
      </c>
    </row>
    <row r="158" spans="5:37">
      <c r="E158" s="8">
        <v>157</v>
      </c>
      <c r="F158" t="s">
        <v>407</v>
      </c>
      <c r="G158" t="s">
        <v>362</v>
      </c>
      <c r="H158" t="s">
        <v>476</v>
      </c>
      <c r="I158" t="s">
        <v>394</v>
      </c>
      <c r="J158" t="s">
        <v>394</v>
      </c>
      <c r="Q158">
        <v>157</v>
      </c>
      <c r="R158" t="e">
        <f t="shared" si="20"/>
        <v>#N/A</v>
      </c>
      <c r="S158" t="e">
        <f t="shared" si="21"/>
        <v>#N/A</v>
      </c>
      <c r="T158" t="e">
        <f t="shared" si="22"/>
        <v>#N/A</v>
      </c>
      <c r="U158" t="e">
        <f t="shared" si="23"/>
        <v>#N/A</v>
      </c>
      <c r="V158" t="e">
        <f t="shared" si="24"/>
        <v>#N/A</v>
      </c>
      <c r="X158" t="e">
        <f t="shared" si="25"/>
        <v>#N/A</v>
      </c>
      <c r="Y158" t="e">
        <f t="shared" si="26"/>
        <v>#N/A</v>
      </c>
      <c r="AA158" t="str">
        <f t="shared" si="27"/>
        <v>Guyana</v>
      </c>
      <c r="AB158" t="str">
        <f t="shared" si="28"/>
        <v>Zimbabwe</v>
      </c>
      <c r="AC158" t="str">
        <f t="shared" si="29"/>
        <v>Malawi</v>
      </c>
      <c r="AI158" t="s">
        <v>431</v>
      </c>
      <c r="AJ158" t="s">
        <v>2</v>
      </c>
      <c r="AK158">
        <v>0.27808643118665333</v>
      </c>
    </row>
    <row r="159" spans="5:37">
      <c r="E159" s="8">
        <v>158</v>
      </c>
      <c r="F159" t="s">
        <v>567</v>
      </c>
      <c r="G159" t="s">
        <v>565</v>
      </c>
      <c r="H159" t="s">
        <v>353</v>
      </c>
      <c r="I159" t="s">
        <v>569</v>
      </c>
      <c r="J159" t="s">
        <v>431</v>
      </c>
      <c r="Q159">
        <v>158</v>
      </c>
      <c r="R159" t="e">
        <f t="shared" si="20"/>
        <v>#N/A</v>
      </c>
      <c r="S159" t="e">
        <f t="shared" si="21"/>
        <v>#N/A</v>
      </c>
      <c r="T159" t="e">
        <f t="shared" si="22"/>
        <v>#N/A</v>
      </c>
      <c r="U159" t="e">
        <f t="shared" si="23"/>
        <v>#N/A</v>
      </c>
      <c r="V159" t="e">
        <f t="shared" si="24"/>
        <v>#N/A</v>
      </c>
      <c r="X159" t="e">
        <f t="shared" si="25"/>
        <v>#N/A</v>
      </c>
      <c r="Y159" t="e">
        <f t="shared" si="26"/>
        <v>#N/A</v>
      </c>
      <c r="AA159" t="str">
        <f t="shared" si="27"/>
        <v>Venezuela</v>
      </c>
      <c r="AB159" t="str">
        <f t="shared" si="28"/>
        <v>Gambia</v>
      </c>
      <c r="AC159" t="str">
        <f t="shared" si="29"/>
        <v>Congo</v>
      </c>
      <c r="AI159" t="s">
        <v>340</v>
      </c>
      <c r="AJ159" t="s">
        <v>2</v>
      </c>
      <c r="AK159">
        <v>0.27395029729062492</v>
      </c>
    </row>
    <row r="160" spans="5:37">
      <c r="E160" s="8">
        <v>159</v>
      </c>
      <c r="F160" t="s">
        <v>459</v>
      </c>
      <c r="G160" t="s">
        <v>389</v>
      </c>
      <c r="H160" t="s">
        <v>340</v>
      </c>
      <c r="I160" t="s">
        <v>566</v>
      </c>
      <c r="J160" t="s">
        <v>340</v>
      </c>
      <c r="Q160">
        <v>159</v>
      </c>
      <c r="R160" t="e">
        <f t="shared" si="20"/>
        <v>#N/A</v>
      </c>
      <c r="S160" t="e">
        <f t="shared" si="21"/>
        <v>#N/A</v>
      </c>
      <c r="T160" t="e">
        <f t="shared" si="22"/>
        <v>#N/A</v>
      </c>
      <c r="U160" t="e">
        <f t="shared" si="23"/>
        <v>#N/A</v>
      </c>
      <c r="V160" t="e">
        <f t="shared" si="24"/>
        <v>#N/A</v>
      </c>
      <c r="X160" t="e">
        <f t="shared" si="25"/>
        <v>#N/A</v>
      </c>
      <c r="Y160" t="e">
        <f t="shared" si="26"/>
        <v>#N/A</v>
      </c>
      <c r="AA160" t="str">
        <f t="shared" si="27"/>
        <v>Lesotho</v>
      </c>
      <c r="AB160" t="str">
        <f t="shared" si="28"/>
        <v>Djibouti</v>
      </c>
      <c r="AC160" t="str">
        <f t="shared" si="29"/>
        <v>Lao People's Democratic Republic</v>
      </c>
      <c r="AI160" t="s">
        <v>453</v>
      </c>
      <c r="AJ160" t="s">
        <v>2</v>
      </c>
      <c r="AK160">
        <v>0.27338558282775671</v>
      </c>
    </row>
    <row r="161" spans="5:37">
      <c r="E161" s="8">
        <v>160</v>
      </c>
      <c r="F161" t="s">
        <v>352</v>
      </c>
      <c r="G161" t="s">
        <v>406</v>
      </c>
      <c r="H161" t="s">
        <v>562</v>
      </c>
      <c r="I161" t="s">
        <v>572</v>
      </c>
      <c r="J161" t="s">
        <v>453</v>
      </c>
      <c r="Q161">
        <v>160</v>
      </c>
      <c r="R161" t="e">
        <f t="shared" si="20"/>
        <v>#N/A</v>
      </c>
      <c r="S161" t="e">
        <f t="shared" si="21"/>
        <v>#N/A</v>
      </c>
      <c r="T161" t="e">
        <f t="shared" si="22"/>
        <v>#N/A</v>
      </c>
      <c r="U161" t="e">
        <f t="shared" si="23"/>
        <v>#N/A</v>
      </c>
      <c r="V161" t="e">
        <f t="shared" si="24"/>
        <v>#N/A</v>
      </c>
      <c r="X161" t="e">
        <f t="shared" si="25"/>
        <v>#N/A</v>
      </c>
      <c r="Y161" t="e">
        <f t="shared" si="26"/>
        <v>#N/A</v>
      </c>
      <c r="AA161" t="str">
        <f t="shared" si="27"/>
        <v>Mozambique</v>
      </c>
      <c r="AB161" t="str">
        <f t="shared" si="28"/>
        <v>United Republic of Tanzania</v>
      </c>
      <c r="AC161" t="str">
        <f t="shared" si="29"/>
        <v>Democratic Republic of the Congo</v>
      </c>
      <c r="AI161" t="s">
        <v>314</v>
      </c>
      <c r="AJ161" t="s">
        <v>2</v>
      </c>
      <c r="AK161">
        <v>0.27120747493267461</v>
      </c>
    </row>
    <row r="162" spans="5:37">
      <c r="E162" s="8">
        <v>161</v>
      </c>
      <c r="F162" t="s">
        <v>320</v>
      </c>
      <c r="G162" t="s">
        <v>414</v>
      </c>
      <c r="H162" t="s">
        <v>298</v>
      </c>
      <c r="I162" t="s">
        <v>562</v>
      </c>
      <c r="J162" t="s">
        <v>314</v>
      </c>
      <c r="Q162">
        <v>161</v>
      </c>
      <c r="R162" t="e">
        <f t="shared" si="20"/>
        <v>#N/A</v>
      </c>
      <c r="S162" t="e">
        <f t="shared" si="21"/>
        <v>#N/A</v>
      </c>
      <c r="T162" t="e">
        <f t="shared" si="22"/>
        <v>#N/A</v>
      </c>
      <c r="U162" t="e">
        <f t="shared" si="23"/>
        <v>#N/A</v>
      </c>
      <c r="V162" t="e">
        <f t="shared" si="24"/>
        <v>#N/A</v>
      </c>
      <c r="X162" t="e">
        <f t="shared" si="25"/>
        <v>#N/A</v>
      </c>
      <c r="Y162" t="e">
        <f t="shared" si="26"/>
        <v>#N/A</v>
      </c>
      <c r="AA162" t="str">
        <f t="shared" si="27"/>
        <v>Niger</v>
      </c>
      <c r="AB162" t="str">
        <f t="shared" si="28"/>
        <v>Angola</v>
      </c>
      <c r="AC162" t="str">
        <f t="shared" si="29"/>
        <v>United Republic of Tanzania</v>
      </c>
      <c r="AI162" t="s">
        <v>441</v>
      </c>
      <c r="AJ162" t="s">
        <v>2</v>
      </c>
      <c r="AK162">
        <v>0.26782845043154013</v>
      </c>
    </row>
    <row r="163" spans="5:37">
      <c r="E163" s="8">
        <v>162</v>
      </c>
      <c r="F163" t="s">
        <v>414</v>
      </c>
      <c r="G163" t="s">
        <v>568</v>
      </c>
      <c r="H163" t="s">
        <v>430</v>
      </c>
      <c r="I163" t="s">
        <v>441</v>
      </c>
      <c r="J163" t="s">
        <v>441</v>
      </c>
      <c r="Q163">
        <v>162</v>
      </c>
      <c r="R163" t="e">
        <f t="shared" si="20"/>
        <v>#N/A</v>
      </c>
      <c r="S163" t="e">
        <f t="shared" si="21"/>
        <v>#N/A</v>
      </c>
      <c r="T163" t="e">
        <f t="shared" si="22"/>
        <v>#N/A</v>
      </c>
      <c r="U163" t="e">
        <f t="shared" si="23"/>
        <v>#N/A</v>
      </c>
      <c r="V163" t="e">
        <f t="shared" si="24"/>
        <v>#N/A</v>
      </c>
      <c r="X163" t="e">
        <f t="shared" si="25"/>
        <v>#N/A</v>
      </c>
      <c r="Y163" t="e">
        <f t="shared" si="26"/>
        <v>#N/A</v>
      </c>
      <c r="AA163" t="str">
        <f t="shared" si="27"/>
        <v>Saint Kitts and Nevis</v>
      </c>
      <c r="AB163" t="str">
        <f t="shared" si="28"/>
        <v>Rwanda</v>
      </c>
      <c r="AC163" t="str">
        <f t="shared" si="29"/>
        <v>Solomon Islands</v>
      </c>
      <c r="AI163" t="s">
        <v>442</v>
      </c>
      <c r="AJ163" t="s">
        <v>2</v>
      </c>
      <c r="AK163">
        <v>0.26514359771845336</v>
      </c>
    </row>
    <row r="164" spans="5:37">
      <c r="E164" s="8">
        <v>163</v>
      </c>
      <c r="F164" t="s">
        <v>453</v>
      </c>
      <c r="G164" t="s">
        <v>421</v>
      </c>
      <c r="H164" t="s">
        <v>323</v>
      </c>
      <c r="I164" t="s">
        <v>415</v>
      </c>
      <c r="J164" t="s">
        <v>442</v>
      </c>
      <c r="Q164">
        <v>163</v>
      </c>
      <c r="R164" t="e">
        <f t="shared" si="20"/>
        <v>#N/A</v>
      </c>
      <c r="S164" t="e">
        <f t="shared" si="21"/>
        <v>#N/A</v>
      </c>
      <c r="T164" t="e">
        <f t="shared" si="22"/>
        <v>#N/A</v>
      </c>
      <c r="U164" t="e">
        <f t="shared" si="23"/>
        <v>#N/A</v>
      </c>
      <c r="V164" t="e">
        <f t="shared" si="24"/>
        <v>#N/A</v>
      </c>
      <c r="X164" t="e">
        <f t="shared" si="25"/>
        <v>#N/A</v>
      </c>
      <c r="Y164" t="e">
        <f t="shared" si="26"/>
        <v>#N/A</v>
      </c>
      <c r="AA164" t="str">
        <f t="shared" si="27"/>
        <v>Papua New Guinea</v>
      </c>
      <c r="AB164" t="str">
        <f t="shared" si="28"/>
        <v>Cameroon</v>
      </c>
      <c r="AC164" t="str">
        <f t="shared" si="29"/>
        <v>Nigeria</v>
      </c>
      <c r="AI164" t="s">
        <v>403</v>
      </c>
      <c r="AJ164" t="s">
        <v>2</v>
      </c>
      <c r="AK164">
        <v>0.26249596865647362</v>
      </c>
    </row>
    <row r="165" spans="5:37">
      <c r="E165" s="8">
        <v>164</v>
      </c>
      <c r="F165" t="s">
        <v>568</v>
      </c>
      <c r="G165" t="s">
        <v>353</v>
      </c>
      <c r="H165" t="s">
        <v>319</v>
      </c>
      <c r="I165" t="s">
        <v>453</v>
      </c>
      <c r="J165" t="s">
        <v>403</v>
      </c>
      <c r="Q165">
        <v>164</v>
      </c>
      <c r="R165" t="e">
        <f t="shared" si="20"/>
        <v>#N/A</v>
      </c>
      <c r="S165" t="e">
        <f t="shared" si="21"/>
        <v>#N/A</v>
      </c>
      <c r="T165" t="e">
        <f t="shared" si="22"/>
        <v>#N/A</v>
      </c>
      <c r="U165" t="e">
        <f t="shared" si="23"/>
        <v>#N/A</v>
      </c>
      <c r="V165" t="e">
        <f t="shared" si="24"/>
        <v>#N/A</v>
      </c>
      <c r="X165" t="e">
        <f t="shared" si="25"/>
        <v>#N/A</v>
      </c>
      <c r="Y165" t="e">
        <f t="shared" si="26"/>
        <v>#N/A</v>
      </c>
      <c r="AA165" t="str">
        <f t="shared" si="27"/>
        <v>Gambia</v>
      </c>
      <c r="AB165" t="str">
        <f t="shared" si="28"/>
        <v>Burkina Faso</v>
      </c>
      <c r="AC165" t="str">
        <f t="shared" si="29"/>
        <v>Syrian Arab Republic</v>
      </c>
      <c r="AI165" t="s">
        <v>330</v>
      </c>
      <c r="AJ165" t="s">
        <v>2</v>
      </c>
      <c r="AK165">
        <v>0.2623201624716382</v>
      </c>
    </row>
    <row r="166" spans="5:37">
      <c r="E166" s="8">
        <v>165</v>
      </c>
      <c r="F166" t="s">
        <v>442</v>
      </c>
      <c r="G166" t="s">
        <v>564</v>
      </c>
      <c r="H166" t="s">
        <v>242</v>
      </c>
      <c r="I166" t="s">
        <v>393</v>
      </c>
      <c r="J166" t="s">
        <v>330</v>
      </c>
      <c r="Q166">
        <v>165</v>
      </c>
      <c r="R166" t="e">
        <f t="shared" si="20"/>
        <v>#N/A</v>
      </c>
      <c r="S166" t="e">
        <f t="shared" si="21"/>
        <v>#N/A</v>
      </c>
      <c r="T166" t="e">
        <f t="shared" si="22"/>
        <v>#N/A</v>
      </c>
      <c r="U166" t="e">
        <f t="shared" si="23"/>
        <v>#N/A</v>
      </c>
      <c r="V166" t="e">
        <f t="shared" si="24"/>
        <v>#N/A</v>
      </c>
      <c r="X166" t="e">
        <f t="shared" si="25"/>
        <v>#N/A</v>
      </c>
      <c r="Y166" t="e">
        <f t="shared" si="26"/>
        <v>#N/A</v>
      </c>
      <c r="AA166" t="str">
        <f t="shared" si="27"/>
        <v>Iran (Islamic Republic of)</v>
      </c>
      <c r="AB166" t="str">
        <f t="shared" si="28"/>
        <v>Timor-Leste</v>
      </c>
      <c r="AC166" t="str">
        <f t="shared" si="29"/>
        <v>Madagascar</v>
      </c>
      <c r="AI166" t="s">
        <v>358</v>
      </c>
      <c r="AJ166" t="s">
        <v>2</v>
      </c>
      <c r="AK166">
        <v>0.25708012625379928</v>
      </c>
    </row>
    <row r="167" spans="5:37">
      <c r="E167" s="8">
        <v>166</v>
      </c>
      <c r="F167" t="s">
        <v>389</v>
      </c>
      <c r="G167" t="s">
        <v>390</v>
      </c>
      <c r="H167" t="s">
        <v>380</v>
      </c>
      <c r="I167" t="s">
        <v>346</v>
      </c>
      <c r="J167" t="s">
        <v>358</v>
      </c>
      <c r="Q167">
        <v>166</v>
      </c>
      <c r="R167" t="e">
        <f t="shared" si="20"/>
        <v>#N/A</v>
      </c>
      <c r="S167" t="e">
        <f t="shared" si="21"/>
        <v>#N/A</v>
      </c>
      <c r="T167" t="e">
        <f t="shared" si="22"/>
        <v>#N/A</v>
      </c>
      <c r="U167" t="e">
        <f t="shared" si="23"/>
        <v>#N/A</v>
      </c>
      <c r="V167" t="e">
        <f t="shared" si="24"/>
        <v>#N/A</v>
      </c>
      <c r="X167" t="e">
        <f t="shared" si="25"/>
        <v>#N/A</v>
      </c>
      <c r="Y167" t="e">
        <f t="shared" si="26"/>
        <v>#N/A</v>
      </c>
      <c r="AA167" t="str">
        <f t="shared" si="27"/>
        <v>Liberia</v>
      </c>
      <c r="AB167" t="str">
        <f t="shared" si="28"/>
        <v>Kiribati</v>
      </c>
      <c r="AC167" t="str">
        <f t="shared" si="29"/>
        <v>Equatorial Guinea</v>
      </c>
      <c r="AI167" t="s">
        <v>297</v>
      </c>
      <c r="AJ167" t="s">
        <v>2</v>
      </c>
      <c r="AK167">
        <v>0.25292521223549425</v>
      </c>
    </row>
    <row r="168" spans="5:37">
      <c r="E168" s="8">
        <v>167</v>
      </c>
      <c r="F168" t="s">
        <v>419</v>
      </c>
      <c r="G168" t="s">
        <v>407</v>
      </c>
      <c r="H168" t="s">
        <v>330</v>
      </c>
      <c r="I168" t="s">
        <v>330</v>
      </c>
      <c r="J168" t="s">
        <v>297</v>
      </c>
      <c r="Q168">
        <v>167</v>
      </c>
      <c r="R168" t="e">
        <f t="shared" si="20"/>
        <v>#N/A</v>
      </c>
      <c r="S168" t="e">
        <f t="shared" si="21"/>
        <v>#N/A</v>
      </c>
      <c r="T168" t="e">
        <f t="shared" si="22"/>
        <v>#N/A</v>
      </c>
      <c r="U168" t="e">
        <f t="shared" si="23"/>
        <v>#N/A</v>
      </c>
      <c r="V168" t="e">
        <f t="shared" si="24"/>
        <v>#N/A</v>
      </c>
      <c r="X168" t="e">
        <f t="shared" si="25"/>
        <v>#N/A</v>
      </c>
      <c r="Y168" t="e">
        <f t="shared" si="26"/>
        <v>#N/A</v>
      </c>
      <c r="AA168" t="str">
        <f t="shared" si="27"/>
        <v>Myanmar</v>
      </c>
      <c r="AB168" t="str">
        <f t="shared" si="28"/>
        <v>Comoros</v>
      </c>
      <c r="AC168" t="str">
        <f t="shared" si="29"/>
        <v>Comoros</v>
      </c>
      <c r="AI168" t="s">
        <v>432</v>
      </c>
      <c r="AJ168" t="s">
        <v>2</v>
      </c>
      <c r="AK168">
        <v>0.25213170249399208</v>
      </c>
    </row>
    <row r="169" spans="5:37">
      <c r="E169" s="8">
        <v>168</v>
      </c>
      <c r="F169" t="s">
        <v>569</v>
      </c>
      <c r="G169" t="s">
        <v>349</v>
      </c>
      <c r="H169" t="s">
        <v>397</v>
      </c>
      <c r="I169" t="s">
        <v>421</v>
      </c>
      <c r="J169" t="s">
        <v>432</v>
      </c>
      <c r="Q169">
        <v>168</v>
      </c>
      <c r="R169" t="e">
        <f t="shared" si="20"/>
        <v>#N/A</v>
      </c>
      <c r="S169" t="e">
        <f t="shared" si="21"/>
        <v>#N/A</v>
      </c>
      <c r="T169" t="e">
        <f t="shared" si="22"/>
        <v>#N/A</v>
      </c>
      <c r="U169" t="e">
        <f t="shared" si="23"/>
        <v>#N/A</v>
      </c>
      <c r="V169" t="e">
        <f t="shared" si="24"/>
        <v>#N/A</v>
      </c>
      <c r="X169" t="e">
        <f t="shared" si="25"/>
        <v>#N/A</v>
      </c>
      <c r="Y169" t="e">
        <f t="shared" si="26"/>
        <v>#N/A</v>
      </c>
      <c r="AA169" t="str">
        <f t="shared" si="27"/>
        <v>Ethiopia</v>
      </c>
      <c r="AB169" t="str">
        <f t="shared" si="28"/>
        <v>Marshall Islands</v>
      </c>
      <c r="AC169" t="str">
        <f t="shared" si="29"/>
        <v>Papua New Guinea</v>
      </c>
      <c r="AI169" t="s">
        <v>446</v>
      </c>
      <c r="AJ169" t="s">
        <v>8</v>
      </c>
      <c r="AK169">
        <v>0.23635131239326285</v>
      </c>
    </row>
    <row r="170" spans="5:37">
      <c r="E170" s="8">
        <v>169</v>
      </c>
      <c r="F170" t="s">
        <v>326</v>
      </c>
      <c r="G170" t="s">
        <v>571</v>
      </c>
      <c r="H170" t="s">
        <v>474</v>
      </c>
      <c r="I170" t="s">
        <v>320</v>
      </c>
      <c r="J170" t="s">
        <v>446</v>
      </c>
      <c r="Q170">
        <v>169</v>
      </c>
      <c r="R170" t="e">
        <f t="shared" si="20"/>
        <v>#N/A</v>
      </c>
      <c r="S170" t="e">
        <f t="shared" si="21"/>
        <v>#N/A</v>
      </c>
      <c r="T170" t="e">
        <f t="shared" si="22"/>
        <v>#N/A</v>
      </c>
      <c r="U170" t="e">
        <f t="shared" si="23"/>
        <v>#N/A</v>
      </c>
      <c r="V170" t="e">
        <f t="shared" si="24"/>
        <v>#N/A</v>
      </c>
      <c r="X170" t="e">
        <f t="shared" si="25"/>
        <v>#N/A</v>
      </c>
      <c r="Y170" t="e">
        <f t="shared" si="26"/>
        <v>#N/A</v>
      </c>
      <c r="AA170" t="str">
        <f t="shared" si="27"/>
        <v>Sao Tome and Principe</v>
      </c>
      <c r="AB170" t="str">
        <f t="shared" si="28"/>
        <v>Yemen</v>
      </c>
      <c r="AC170" t="str">
        <f t="shared" si="29"/>
        <v>Burundi</v>
      </c>
      <c r="AI170" t="s">
        <v>474</v>
      </c>
      <c r="AJ170" t="s">
        <v>8</v>
      </c>
      <c r="AK170">
        <v>0.22531627407656385</v>
      </c>
    </row>
    <row r="171" spans="5:37">
      <c r="E171" s="8">
        <v>170</v>
      </c>
      <c r="F171" t="s">
        <v>390</v>
      </c>
      <c r="G171" t="s">
        <v>403</v>
      </c>
      <c r="H171" t="s">
        <v>569</v>
      </c>
      <c r="I171" t="s">
        <v>406</v>
      </c>
      <c r="J171" t="s">
        <v>474</v>
      </c>
      <c r="Q171">
        <v>170</v>
      </c>
      <c r="R171" t="e">
        <f t="shared" si="20"/>
        <v>#N/A</v>
      </c>
      <c r="S171" t="e">
        <f t="shared" si="21"/>
        <v>#N/A</v>
      </c>
      <c r="T171" t="e">
        <f t="shared" si="22"/>
        <v>#N/A</v>
      </c>
      <c r="U171" t="e">
        <f t="shared" si="23"/>
        <v>#N/A</v>
      </c>
      <c r="V171" t="e">
        <f t="shared" si="24"/>
        <v>#N/A</v>
      </c>
      <c r="X171" t="e">
        <f t="shared" si="25"/>
        <v>#N/A</v>
      </c>
      <c r="Y171" t="e">
        <f t="shared" si="26"/>
        <v>#N/A</v>
      </c>
      <c r="AA171" t="str">
        <f t="shared" si="27"/>
        <v>Monaco</v>
      </c>
      <c r="AB171" t="str">
        <f t="shared" si="28"/>
        <v>Congo</v>
      </c>
      <c r="AC171" t="str">
        <f t="shared" si="29"/>
        <v>Mozambique</v>
      </c>
      <c r="AI171" t="s">
        <v>353</v>
      </c>
      <c r="AJ171" t="s">
        <v>8</v>
      </c>
      <c r="AK171">
        <v>0.22334183837005778</v>
      </c>
    </row>
    <row r="172" spans="5:37">
      <c r="E172" s="8">
        <v>171</v>
      </c>
      <c r="F172" t="s">
        <v>570</v>
      </c>
      <c r="G172" t="s">
        <v>474</v>
      </c>
      <c r="H172" t="s">
        <v>349</v>
      </c>
      <c r="I172" t="s">
        <v>311</v>
      </c>
      <c r="J172" t="s">
        <v>353</v>
      </c>
      <c r="Q172">
        <v>171</v>
      </c>
      <c r="R172" t="e">
        <f t="shared" si="20"/>
        <v>#N/A</v>
      </c>
      <c r="S172" t="e">
        <f t="shared" si="21"/>
        <v>#N/A</v>
      </c>
      <c r="T172" t="e">
        <f t="shared" si="22"/>
        <v>#N/A</v>
      </c>
      <c r="U172" t="e">
        <f t="shared" si="23"/>
        <v>#N/A</v>
      </c>
      <c r="V172" t="e">
        <f t="shared" si="24"/>
        <v>#N/A</v>
      </c>
      <c r="X172" t="e">
        <f t="shared" si="25"/>
        <v>#N/A</v>
      </c>
      <c r="Y172" t="e">
        <f t="shared" si="26"/>
        <v>#N/A</v>
      </c>
      <c r="AA172" t="str">
        <f t="shared" si="27"/>
        <v>Yemen</v>
      </c>
      <c r="AB172" t="str">
        <f t="shared" si="28"/>
        <v>Ethiopia</v>
      </c>
      <c r="AC172" t="str">
        <f t="shared" si="29"/>
        <v>Benin</v>
      </c>
      <c r="AI172" t="s">
        <v>449</v>
      </c>
      <c r="AJ172" t="s">
        <v>8</v>
      </c>
      <c r="AK172">
        <v>0.22198614089538093</v>
      </c>
    </row>
    <row r="173" spans="5:37">
      <c r="E173" s="8">
        <v>172</v>
      </c>
      <c r="F173" t="s">
        <v>462</v>
      </c>
      <c r="G173" t="s">
        <v>570</v>
      </c>
      <c r="H173" t="s">
        <v>437</v>
      </c>
      <c r="I173" t="s">
        <v>390</v>
      </c>
      <c r="J173" t="s">
        <v>449</v>
      </c>
      <c r="Q173">
        <v>172</v>
      </c>
      <c r="R173" t="e">
        <f t="shared" si="20"/>
        <v>#N/A</v>
      </c>
      <c r="S173" t="e">
        <f t="shared" si="21"/>
        <v>#N/A</v>
      </c>
      <c r="T173" t="e">
        <f t="shared" si="22"/>
        <v>#N/A</v>
      </c>
      <c r="U173" t="e">
        <f t="shared" si="23"/>
        <v>#N/A</v>
      </c>
      <c r="V173" t="e">
        <f t="shared" si="24"/>
        <v>#N/A</v>
      </c>
      <c r="X173" t="e">
        <f t="shared" si="25"/>
        <v>#N/A</v>
      </c>
      <c r="Y173" t="e">
        <f t="shared" si="26"/>
        <v>#N/A</v>
      </c>
      <c r="AA173" t="str">
        <f t="shared" si="27"/>
        <v>Micronesia (Federated States of)</v>
      </c>
      <c r="AB173" t="str">
        <f t="shared" si="28"/>
        <v>Sierra Leone</v>
      </c>
      <c r="AC173" t="str">
        <f t="shared" si="29"/>
        <v>Liberia</v>
      </c>
      <c r="AI173" t="s">
        <v>407</v>
      </c>
      <c r="AJ173" t="s">
        <v>8</v>
      </c>
      <c r="AK173">
        <v>0.2196566320210499</v>
      </c>
    </row>
    <row r="174" spans="5:37">
      <c r="E174" s="8">
        <v>173</v>
      </c>
      <c r="F174" t="s">
        <v>409</v>
      </c>
      <c r="G174" t="s">
        <v>567</v>
      </c>
      <c r="H174" t="s">
        <v>346</v>
      </c>
      <c r="I174" t="s">
        <v>418</v>
      </c>
      <c r="J174" t="s">
        <v>407</v>
      </c>
      <c r="Q174">
        <v>173</v>
      </c>
      <c r="R174" t="e">
        <f t="shared" si="20"/>
        <v>#N/A</v>
      </c>
      <c r="S174" t="e">
        <f t="shared" si="21"/>
        <v>#N/A</v>
      </c>
      <c r="T174" t="e">
        <f t="shared" si="22"/>
        <v>#N/A</v>
      </c>
      <c r="U174" t="e">
        <f t="shared" si="23"/>
        <v>#N/A</v>
      </c>
      <c r="V174" t="e">
        <f t="shared" si="24"/>
        <v>#N/A</v>
      </c>
      <c r="X174" t="e">
        <f t="shared" si="25"/>
        <v>#N/A</v>
      </c>
      <c r="Y174" t="e">
        <f t="shared" si="26"/>
        <v>#N/A</v>
      </c>
      <c r="AA174" t="str">
        <f t="shared" si="27"/>
        <v>Saint Lucia</v>
      </c>
      <c r="AB174" t="str">
        <f t="shared" si="28"/>
        <v>Equatorial Guinea</v>
      </c>
      <c r="AC174" t="str">
        <f t="shared" si="29"/>
        <v>Pakistan</v>
      </c>
      <c r="AI174" t="s">
        <v>433</v>
      </c>
      <c r="AJ174" t="s">
        <v>8</v>
      </c>
      <c r="AK174">
        <v>0.21790197174893661</v>
      </c>
    </row>
    <row r="175" spans="5:37">
      <c r="E175" s="8">
        <v>174</v>
      </c>
      <c r="F175" t="s">
        <v>336</v>
      </c>
      <c r="G175" t="s">
        <v>398</v>
      </c>
      <c r="H175" t="s">
        <v>458</v>
      </c>
      <c r="I175" t="s">
        <v>435</v>
      </c>
      <c r="J175" t="s">
        <v>433</v>
      </c>
      <c r="Q175">
        <v>174</v>
      </c>
      <c r="R175" t="e">
        <f t="shared" si="20"/>
        <v>#N/A</v>
      </c>
      <c r="S175" t="e">
        <f t="shared" si="21"/>
        <v>#N/A</v>
      </c>
      <c r="T175" t="e">
        <f t="shared" si="22"/>
        <v>#N/A</v>
      </c>
      <c r="U175" t="e">
        <f t="shared" si="23"/>
        <v>#N/A</v>
      </c>
      <c r="V175" t="e">
        <f t="shared" si="24"/>
        <v>#N/A</v>
      </c>
      <c r="X175" t="e">
        <f t="shared" si="25"/>
        <v>#N/A</v>
      </c>
      <c r="Y175" t="e">
        <f t="shared" si="26"/>
        <v>#N/A</v>
      </c>
      <c r="AA175" t="str">
        <f t="shared" si="27"/>
        <v>Mauritania</v>
      </c>
      <c r="AB175" t="str">
        <f t="shared" si="28"/>
        <v>Togo</v>
      </c>
      <c r="AC175" t="str">
        <f t="shared" si="29"/>
        <v>Senegal</v>
      </c>
      <c r="AI175" t="s">
        <v>390</v>
      </c>
      <c r="AJ175" t="s">
        <v>8</v>
      </c>
      <c r="AK175">
        <v>0.21109379533615225</v>
      </c>
    </row>
    <row r="176" spans="5:37">
      <c r="E176" s="8">
        <v>175</v>
      </c>
      <c r="F176" t="s">
        <v>571</v>
      </c>
      <c r="G176" t="s">
        <v>352</v>
      </c>
      <c r="H176" t="s">
        <v>464</v>
      </c>
      <c r="I176" t="s">
        <v>347</v>
      </c>
      <c r="J176" t="s">
        <v>390</v>
      </c>
      <c r="Q176">
        <v>175</v>
      </c>
      <c r="R176" t="e">
        <f t="shared" si="20"/>
        <v>#N/A</v>
      </c>
      <c r="S176" t="e">
        <f t="shared" si="21"/>
        <v>#N/A</v>
      </c>
      <c r="T176" t="e">
        <f t="shared" si="22"/>
        <v>#N/A</v>
      </c>
      <c r="U176" t="e">
        <f t="shared" si="23"/>
        <v>#N/A</v>
      </c>
      <c r="V176" t="e">
        <f t="shared" si="24"/>
        <v>#N/A</v>
      </c>
      <c r="X176" t="e">
        <f t="shared" si="25"/>
        <v>#N/A</v>
      </c>
      <c r="Y176" t="e">
        <f t="shared" si="26"/>
        <v>#N/A</v>
      </c>
      <c r="AA176" t="str">
        <f t="shared" si="27"/>
        <v>Gabon</v>
      </c>
      <c r="AB176" t="str">
        <f t="shared" si="28"/>
        <v>Uganda</v>
      </c>
      <c r="AC176" t="str">
        <f t="shared" si="29"/>
        <v>Eritrea</v>
      </c>
      <c r="AI176" t="s">
        <v>371</v>
      </c>
      <c r="AJ176" t="s">
        <v>8</v>
      </c>
      <c r="AK176">
        <v>0.20791395031710083</v>
      </c>
    </row>
    <row r="177" spans="5:37">
      <c r="E177" s="8">
        <v>176</v>
      </c>
      <c r="F177" t="s">
        <v>340</v>
      </c>
      <c r="G177" t="s">
        <v>432</v>
      </c>
      <c r="H177" t="s">
        <v>276</v>
      </c>
      <c r="I177" t="s">
        <v>349</v>
      </c>
      <c r="J177" t="s">
        <v>371</v>
      </c>
      <c r="Q177">
        <v>176</v>
      </c>
      <c r="R177" t="e">
        <f t="shared" si="20"/>
        <v>#N/A</v>
      </c>
      <c r="S177" t="e">
        <f t="shared" si="21"/>
        <v>#N/A</v>
      </c>
      <c r="T177" t="e">
        <f t="shared" si="22"/>
        <v>#N/A</v>
      </c>
      <c r="U177" t="e">
        <f t="shared" si="23"/>
        <v>#N/A</v>
      </c>
      <c r="V177" t="e">
        <f t="shared" si="24"/>
        <v>#N/A</v>
      </c>
      <c r="X177" t="e">
        <f t="shared" si="25"/>
        <v>#N/A</v>
      </c>
      <c r="Y177" t="e">
        <f t="shared" si="26"/>
        <v>#N/A</v>
      </c>
      <c r="AA177" t="str">
        <f t="shared" si="27"/>
        <v>San Marino</v>
      </c>
      <c r="AB177" t="str">
        <f t="shared" si="28"/>
        <v>Afghanistan</v>
      </c>
      <c r="AC177" t="str">
        <f t="shared" si="29"/>
        <v>Ethiopia</v>
      </c>
      <c r="AI177" t="s">
        <v>361</v>
      </c>
      <c r="AJ177" t="s">
        <v>8</v>
      </c>
      <c r="AK177">
        <v>0.20447927560069934</v>
      </c>
    </row>
    <row r="178" spans="5:37">
      <c r="E178" s="8">
        <v>177</v>
      </c>
      <c r="F178" t="s">
        <v>572</v>
      </c>
      <c r="G178" t="s">
        <v>276</v>
      </c>
      <c r="H178" t="s">
        <v>363</v>
      </c>
      <c r="I178" t="s">
        <v>361</v>
      </c>
      <c r="J178" t="s">
        <v>361</v>
      </c>
      <c r="Q178">
        <v>177</v>
      </c>
      <c r="R178" t="e">
        <f t="shared" si="20"/>
        <v>#N/A</v>
      </c>
      <c r="S178" t="e">
        <f t="shared" si="21"/>
        <v>#N/A</v>
      </c>
      <c r="T178" t="e">
        <f t="shared" si="22"/>
        <v>#N/A</v>
      </c>
      <c r="U178" t="e">
        <f t="shared" si="23"/>
        <v>#N/A</v>
      </c>
      <c r="V178" t="e">
        <f t="shared" si="24"/>
        <v>#N/A</v>
      </c>
      <c r="X178" t="e">
        <f t="shared" si="25"/>
        <v>#N/A</v>
      </c>
      <c r="Y178" t="e">
        <f t="shared" si="26"/>
        <v>#N/A</v>
      </c>
      <c r="AA178" t="str">
        <f t="shared" si="27"/>
        <v>Afghanistan</v>
      </c>
      <c r="AB178" t="str">
        <f t="shared" si="28"/>
        <v>Haiti</v>
      </c>
      <c r="AC178" t="str">
        <f t="shared" si="29"/>
        <v>Guinea-Bissau</v>
      </c>
      <c r="AI178" t="s">
        <v>363</v>
      </c>
      <c r="AJ178" t="s">
        <v>8</v>
      </c>
      <c r="AK178">
        <v>0.20231728263537072</v>
      </c>
    </row>
    <row r="179" spans="5:37">
      <c r="E179" s="8">
        <v>178</v>
      </c>
      <c r="F179" t="s">
        <v>463</v>
      </c>
      <c r="G179" t="s">
        <v>281</v>
      </c>
      <c r="H179" t="s">
        <v>394</v>
      </c>
      <c r="I179" t="s">
        <v>398</v>
      </c>
      <c r="J179" t="s">
        <v>363</v>
      </c>
      <c r="Q179">
        <v>178</v>
      </c>
      <c r="R179" t="e">
        <f t="shared" si="20"/>
        <v>#N/A</v>
      </c>
      <c r="S179" t="e">
        <f t="shared" si="21"/>
        <v>#N/A</v>
      </c>
      <c r="T179" t="e">
        <f t="shared" si="22"/>
        <v>#N/A</v>
      </c>
      <c r="U179" t="e">
        <f t="shared" si="23"/>
        <v>#N/A</v>
      </c>
      <c r="V179" t="e">
        <f t="shared" si="24"/>
        <v>#N/A</v>
      </c>
      <c r="X179" t="e">
        <f t="shared" si="25"/>
        <v>#N/A</v>
      </c>
      <c r="Y179" t="e">
        <f t="shared" si="26"/>
        <v>#N/A</v>
      </c>
      <c r="AA179" t="str">
        <f t="shared" si="27"/>
        <v>South Sudan</v>
      </c>
      <c r="AB179" t="str">
        <f t="shared" si="28"/>
        <v>Malawi</v>
      </c>
      <c r="AC179" t="str">
        <f t="shared" si="29"/>
        <v>Mauritania</v>
      </c>
      <c r="AI179" t="s">
        <v>419</v>
      </c>
      <c r="AJ179" t="s">
        <v>8</v>
      </c>
      <c r="AK179">
        <v>0.20171456738630816</v>
      </c>
    </row>
    <row r="180" spans="5:37">
      <c r="E180" s="8">
        <v>179</v>
      </c>
      <c r="F180" t="s">
        <v>346</v>
      </c>
      <c r="G180" t="s">
        <v>371</v>
      </c>
      <c r="H180" t="s">
        <v>421</v>
      </c>
      <c r="I180" t="s">
        <v>360</v>
      </c>
      <c r="J180" t="s">
        <v>419</v>
      </c>
      <c r="Q180">
        <v>179</v>
      </c>
      <c r="R180" t="e">
        <f t="shared" si="20"/>
        <v>#N/A</v>
      </c>
      <c r="S180" t="e">
        <f t="shared" si="21"/>
        <v>#N/A</v>
      </c>
      <c r="T180" t="e">
        <f t="shared" si="22"/>
        <v>#N/A</v>
      </c>
      <c r="U180" t="e">
        <f t="shared" si="23"/>
        <v>#N/A</v>
      </c>
      <c r="V180" t="e">
        <f t="shared" si="24"/>
        <v>#N/A</v>
      </c>
      <c r="X180" t="e">
        <f t="shared" si="25"/>
        <v>#N/A</v>
      </c>
      <c r="Y180" t="e">
        <f t="shared" si="26"/>
        <v>#N/A</v>
      </c>
      <c r="AA180" t="str">
        <f t="shared" si="27"/>
        <v>Iraq</v>
      </c>
      <c r="AB180" t="str">
        <f t="shared" si="28"/>
        <v>Papua New Guinea</v>
      </c>
      <c r="AC180" t="str">
        <f t="shared" si="29"/>
        <v>Guinea</v>
      </c>
      <c r="AI180" t="s">
        <v>398</v>
      </c>
      <c r="AJ180" t="s">
        <v>8</v>
      </c>
      <c r="AK180">
        <v>0.18702578242084353</v>
      </c>
    </row>
    <row r="181" spans="5:37">
      <c r="E181" s="8">
        <v>180</v>
      </c>
      <c r="F181" t="s">
        <v>371</v>
      </c>
      <c r="G181" t="s">
        <v>340</v>
      </c>
      <c r="H181" t="s">
        <v>441</v>
      </c>
      <c r="I181" t="s">
        <v>363</v>
      </c>
      <c r="J181" t="s">
        <v>398</v>
      </c>
      <c r="Q181">
        <v>180</v>
      </c>
      <c r="R181" t="e">
        <f t="shared" si="20"/>
        <v>#N/A</v>
      </c>
      <c r="S181" t="e">
        <f t="shared" si="21"/>
        <v>#N/A</v>
      </c>
      <c r="T181" t="e">
        <f t="shared" si="22"/>
        <v>#N/A</v>
      </c>
      <c r="U181" t="e">
        <f t="shared" si="23"/>
        <v>#N/A</v>
      </c>
      <c r="V181" t="e">
        <f t="shared" si="24"/>
        <v>#N/A</v>
      </c>
      <c r="X181" t="e">
        <f t="shared" si="25"/>
        <v>#N/A</v>
      </c>
      <c r="Y181" t="e">
        <f t="shared" si="26"/>
        <v>#N/A</v>
      </c>
      <c r="AA181" t="str">
        <f t="shared" si="27"/>
        <v>Djibouti</v>
      </c>
      <c r="AB181" t="str">
        <f t="shared" si="28"/>
        <v>Solomon Islands</v>
      </c>
      <c r="AC181" t="str">
        <f t="shared" si="29"/>
        <v>Haiti</v>
      </c>
      <c r="AI181" t="s">
        <v>326</v>
      </c>
      <c r="AJ181" t="s">
        <v>8</v>
      </c>
      <c r="AK181">
        <v>0.17931903718082393</v>
      </c>
    </row>
    <row r="182" spans="5:37">
      <c r="E182" s="8">
        <v>181</v>
      </c>
      <c r="F182" t="s">
        <v>398</v>
      </c>
      <c r="G182" t="s">
        <v>363</v>
      </c>
      <c r="H182" t="s">
        <v>639</v>
      </c>
      <c r="I182" t="s">
        <v>353</v>
      </c>
      <c r="J182" t="s">
        <v>326</v>
      </c>
      <c r="Q182">
        <v>181</v>
      </c>
      <c r="R182" t="e">
        <f t="shared" si="20"/>
        <v>#N/A</v>
      </c>
      <c r="S182" t="e">
        <f t="shared" si="21"/>
        <v>#N/A</v>
      </c>
      <c r="T182" t="e">
        <f t="shared" si="22"/>
        <v>#N/A</v>
      </c>
      <c r="U182" t="e">
        <f t="shared" si="23"/>
        <v>#N/A</v>
      </c>
      <c r="V182" t="e">
        <f t="shared" si="24"/>
        <v>#N/A</v>
      </c>
      <c r="X182" t="e">
        <f t="shared" si="25"/>
        <v>#N/A</v>
      </c>
      <c r="Y182" t="e">
        <f t="shared" si="26"/>
        <v>#N/A</v>
      </c>
      <c r="AA182" t="str">
        <f t="shared" si="27"/>
        <v>Haiti</v>
      </c>
      <c r="AB182" t="str">
        <f t="shared" si="28"/>
        <v>Democratic People's South Korea</v>
      </c>
      <c r="AC182" t="str">
        <f t="shared" si="29"/>
        <v>Gambia</v>
      </c>
      <c r="AI182" t="s">
        <v>414</v>
      </c>
      <c r="AJ182" t="s">
        <v>8</v>
      </c>
      <c r="AK182">
        <v>0.17845642245225737</v>
      </c>
    </row>
    <row r="183" spans="5:37">
      <c r="E183" s="8">
        <v>182</v>
      </c>
      <c r="F183" t="s">
        <v>281</v>
      </c>
      <c r="G183" t="s">
        <v>325</v>
      </c>
      <c r="H183" t="s">
        <v>572</v>
      </c>
      <c r="I183" t="s">
        <v>340</v>
      </c>
      <c r="J183" t="s">
        <v>414</v>
      </c>
      <c r="Q183">
        <v>182</v>
      </c>
      <c r="R183" t="e">
        <f t="shared" si="20"/>
        <v>#N/A</v>
      </c>
      <c r="S183" t="e">
        <f t="shared" si="21"/>
        <v>#N/A</v>
      </c>
      <c r="T183" t="e">
        <f t="shared" si="22"/>
        <v>#N/A</v>
      </c>
      <c r="U183" t="e">
        <f t="shared" si="23"/>
        <v>#N/A</v>
      </c>
      <c r="V183" t="e">
        <f t="shared" si="24"/>
        <v>#N/A</v>
      </c>
      <c r="X183" t="e">
        <f t="shared" si="25"/>
        <v>#N/A</v>
      </c>
      <c r="Y183" t="e">
        <f t="shared" si="26"/>
        <v>#N/A</v>
      </c>
      <c r="AA183" t="str">
        <f t="shared" si="27"/>
        <v>Central African Republic</v>
      </c>
      <c r="AB183" t="str">
        <f t="shared" si="28"/>
        <v>Democratic Republic of the Congo</v>
      </c>
      <c r="AC183" t="str">
        <f t="shared" si="29"/>
        <v>Djibouti</v>
      </c>
      <c r="AI183" t="s">
        <v>325</v>
      </c>
      <c r="AJ183" t="s">
        <v>8</v>
      </c>
      <c r="AK183">
        <v>0.17098888673587537</v>
      </c>
    </row>
    <row r="184" spans="5:37">
      <c r="E184" s="8">
        <v>183</v>
      </c>
      <c r="F184" t="s">
        <v>276</v>
      </c>
      <c r="G184" t="s">
        <v>569</v>
      </c>
      <c r="H184" t="s">
        <v>414</v>
      </c>
      <c r="I184" t="s">
        <v>437</v>
      </c>
      <c r="J184" t="s">
        <v>325</v>
      </c>
      <c r="Q184">
        <v>183</v>
      </c>
      <c r="R184" t="e">
        <f t="shared" si="20"/>
        <v>#N/A</v>
      </c>
      <c r="S184" t="e">
        <f t="shared" si="21"/>
        <v>#N/A</v>
      </c>
      <c r="T184" t="e">
        <f t="shared" si="22"/>
        <v>#N/A</v>
      </c>
      <c r="U184" t="e">
        <f t="shared" si="23"/>
        <v>#N/A</v>
      </c>
      <c r="V184" t="e">
        <f t="shared" si="24"/>
        <v>#N/A</v>
      </c>
      <c r="X184" t="e">
        <f t="shared" si="25"/>
        <v>#N/A</v>
      </c>
      <c r="Y184" t="e">
        <f t="shared" si="26"/>
        <v>#N/A</v>
      </c>
      <c r="AA184" t="str">
        <f t="shared" si="27"/>
        <v>Congo</v>
      </c>
      <c r="AB184" t="str">
        <f t="shared" si="28"/>
        <v>Niger</v>
      </c>
      <c r="AC184" t="str">
        <f t="shared" si="29"/>
        <v>Sierra Leone</v>
      </c>
      <c r="AI184" t="s">
        <v>332</v>
      </c>
      <c r="AJ184" t="s">
        <v>8</v>
      </c>
      <c r="AK184">
        <v>0.16505547172791685</v>
      </c>
    </row>
    <row r="185" spans="5:37">
      <c r="E185" s="8">
        <v>184</v>
      </c>
      <c r="F185" t="s">
        <v>363</v>
      </c>
      <c r="G185" t="s">
        <v>449</v>
      </c>
      <c r="H185" t="s">
        <v>393</v>
      </c>
      <c r="I185" t="s">
        <v>474</v>
      </c>
      <c r="J185" t="s">
        <v>332</v>
      </c>
      <c r="Q185">
        <v>184</v>
      </c>
      <c r="R185" t="e">
        <f t="shared" si="20"/>
        <v>#N/A</v>
      </c>
      <c r="S185" t="e">
        <f t="shared" si="21"/>
        <v>#N/A</v>
      </c>
      <c r="T185" t="e">
        <f t="shared" si="22"/>
        <v>#N/A</v>
      </c>
      <c r="U185" t="e">
        <f t="shared" si="23"/>
        <v>#N/A</v>
      </c>
      <c r="V185" t="e">
        <f t="shared" si="24"/>
        <v>#N/A</v>
      </c>
      <c r="X185" t="e">
        <f t="shared" si="25"/>
        <v>#N/A</v>
      </c>
      <c r="Y185" t="e">
        <f t="shared" si="26"/>
        <v>#N/A</v>
      </c>
      <c r="AA185" t="str">
        <f t="shared" si="27"/>
        <v>Sudan</v>
      </c>
      <c r="AB185" t="str">
        <f t="shared" si="28"/>
        <v>Madagascar</v>
      </c>
      <c r="AC185" t="str">
        <f t="shared" si="29"/>
        <v>Yemen</v>
      </c>
      <c r="AI185" t="s">
        <v>450</v>
      </c>
      <c r="AJ185" t="s">
        <v>8</v>
      </c>
      <c r="AK185">
        <v>0.15193518808163026</v>
      </c>
    </row>
    <row r="186" spans="5:37">
      <c r="E186" s="8">
        <v>185</v>
      </c>
      <c r="F186" t="s">
        <v>474</v>
      </c>
      <c r="G186" t="s">
        <v>453</v>
      </c>
      <c r="H186" t="s">
        <v>442</v>
      </c>
      <c r="I186" t="s">
        <v>276</v>
      </c>
      <c r="J186" t="s">
        <v>450</v>
      </c>
      <c r="Q186">
        <v>185</v>
      </c>
      <c r="R186" t="e">
        <f t="shared" si="20"/>
        <v>#N/A</v>
      </c>
      <c r="S186" t="e">
        <f t="shared" si="21"/>
        <v>#N/A</v>
      </c>
      <c r="T186" t="e">
        <f t="shared" si="22"/>
        <v>#N/A</v>
      </c>
      <c r="U186" t="e">
        <f t="shared" si="23"/>
        <v>#N/A</v>
      </c>
      <c r="V186" t="e">
        <f t="shared" si="24"/>
        <v>#N/A</v>
      </c>
      <c r="X186" t="e">
        <f t="shared" si="25"/>
        <v>#N/A</v>
      </c>
      <c r="Y186" t="e">
        <f t="shared" si="26"/>
        <v>#N/A</v>
      </c>
      <c r="AA186" t="str">
        <f t="shared" si="27"/>
        <v>Syrian Arab Republic</v>
      </c>
      <c r="AB186" t="str">
        <f t="shared" si="28"/>
        <v>Somalia</v>
      </c>
      <c r="AC186" t="str">
        <f t="shared" si="29"/>
        <v>Afghanistan</v>
      </c>
      <c r="AI186" t="s">
        <v>380</v>
      </c>
      <c r="AJ186" t="s">
        <v>8</v>
      </c>
      <c r="AK186">
        <v>0.14884019063984541</v>
      </c>
    </row>
    <row r="187" spans="5:37">
      <c r="E187" s="8">
        <v>186</v>
      </c>
      <c r="F187" t="s">
        <v>449</v>
      </c>
      <c r="G187" t="s">
        <v>463</v>
      </c>
      <c r="H187" t="s">
        <v>347</v>
      </c>
      <c r="I187" t="s">
        <v>449</v>
      </c>
      <c r="J187" t="s">
        <v>380</v>
      </c>
      <c r="Q187">
        <v>186</v>
      </c>
      <c r="R187" t="e">
        <f t="shared" si="20"/>
        <v>#N/A</v>
      </c>
      <c r="S187" t="e">
        <f t="shared" si="21"/>
        <v>#N/A</v>
      </c>
      <c r="T187" t="e">
        <f t="shared" si="22"/>
        <v>#N/A</v>
      </c>
      <c r="U187" t="e">
        <f t="shared" si="23"/>
        <v>#N/A</v>
      </c>
      <c r="V187" t="e">
        <f t="shared" si="24"/>
        <v>#N/A</v>
      </c>
      <c r="X187" t="e">
        <f t="shared" si="25"/>
        <v>#N/A</v>
      </c>
      <c r="Y187" t="e">
        <f t="shared" si="26"/>
        <v>#N/A</v>
      </c>
      <c r="AA187" t="str">
        <f t="shared" si="27"/>
        <v>Tuvalu</v>
      </c>
      <c r="AB187" t="str">
        <f t="shared" si="28"/>
        <v>Eritrea</v>
      </c>
      <c r="AC187" t="str">
        <f t="shared" si="29"/>
        <v>Sudan</v>
      </c>
      <c r="AI187" t="s">
        <v>360</v>
      </c>
      <c r="AJ187" t="s">
        <v>8</v>
      </c>
      <c r="AK187">
        <v>0.14726922512177501</v>
      </c>
    </row>
    <row r="188" spans="5:37">
      <c r="E188" s="8">
        <v>187</v>
      </c>
      <c r="F188" t="s">
        <v>361</v>
      </c>
      <c r="G188" t="s">
        <v>296</v>
      </c>
      <c r="H188" t="s">
        <v>570</v>
      </c>
      <c r="I188" t="s">
        <v>325</v>
      </c>
      <c r="J188" t="s">
        <v>360</v>
      </c>
      <c r="Q188">
        <v>187</v>
      </c>
      <c r="R188" t="e">
        <f t="shared" si="20"/>
        <v>#N/A</v>
      </c>
      <c r="S188" t="e">
        <f t="shared" si="21"/>
        <v>#N/A</v>
      </c>
      <c r="T188" t="e">
        <f t="shared" si="22"/>
        <v>#N/A</v>
      </c>
      <c r="U188" t="e">
        <f t="shared" si="23"/>
        <v>#N/A</v>
      </c>
      <c r="V188" t="e">
        <f t="shared" si="24"/>
        <v>#N/A</v>
      </c>
      <c r="X188" t="e">
        <f t="shared" si="25"/>
        <v>#N/A</v>
      </c>
      <c r="Y188" t="e">
        <f t="shared" si="26"/>
        <v>#N/A</v>
      </c>
      <c r="AA188" t="str">
        <f t="shared" si="27"/>
        <v>Algeria</v>
      </c>
      <c r="AB188" t="str">
        <f t="shared" si="28"/>
        <v>Micronesia (Federated States of)</v>
      </c>
      <c r="AC188" t="str">
        <f t="shared" si="29"/>
        <v>Central African Republic</v>
      </c>
      <c r="AI188" t="s">
        <v>401</v>
      </c>
      <c r="AJ188" t="s">
        <v>8</v>
      </c>
      <c r="AK188">
        <v>0.14536867950995044</v>
      </c>
    </row>
    <row r="189" spans="5:37">
      <c r="E189" s="8">
        <v>188</v>
      </c>
      <c r="F189" t="s">
        <v>325</v>
      </c>
      <c r="G189" t="s">
        <v>336</v>
      </c>
      <c r="H189" t="s">
        <v>390</v>
      </c>
      <c r="I189" t="s">
        <v>414</v>
      </c>
      <c r="J189" t="s">
        <v>401</v>
      </c>
      <c r="Q189">
        <v>188</v>
      </c>
      <c r="R189" t="e">
        <f t="shared" si="20"/>
        <v>#N/A</v>
      </c>
      <c r="S189" t="e">
        <f t="shared" si="21"/>
        <v>#N/A</v>
      </c>
      <c r="T189" t="e">
        <f t="shared" si="22"/>
        <v>#N/A</v>
      </c>
      <c r="U189" t="e">
        <f t="shared" si="23"/>
        <v>#N/A</v>
      </c>
      <c r="V189" t="e">
        <f t="shared" si="24"/>
        <v>#N/A</v>
      </c>
      <c r="X189" t="e">
        <f t="shared" si="25"/>
        <v>#N/A</v>
      </c>
      <c r="Y189" t="e">
        <f t="shared" si="26"/>
        <v>#N/A</v>
      </c>
      <c r="AA189" t="str">
        <f t="shared" si="27"/>
        <v>Cuba</v>
      </c>
      <c r="AB189" t="str">
        <f t="shared" si="28"/>
        <v>Liberia</v>
      </c>
      <c r="AC189" t="str">
        <f t="shared" si="29"/>
        <v>Niger</v>
      </c>
      <c r="AI189" t="s">
        <v>352</v>
      </c>
      <c r="AJ189" t="s">
        <v>8</v>
      </c>
      <c r="AK189">
        <v>0.13693237007247272</v>
      </c>
    </row>
    <row r="190" spans="5:37">
      <c r="E190" s="8">
        <v>189</v>
      </c>
      <c r="F190" t="s">
        <v>353</v>
      </c>
      <c r="G190" t="s">
        <v>462</v>
      </c>
      <c r="H190" t="s">
        <v>326</v>
      </c>
      <c r="I190" t="s">
        <v>319</v>
      </c>
      <c r="J190" t="s">
        <v>352</v>
      </c>
      <c r="Q190">
        <v>189</v>
      </c>
      <c r="R190" t="e">
        <f t="shared" si="20"/>
        <v>#N/A</v>
      </c>
      <c r="S190" t="e">
        <f t="shared" si="21"/>
        <v>#N/A</v>
      </c>
      <c r="T190" t="e">
        <f t="shared" si="22"/>
        <v>#N/A</v>
      </c>
      <c r="U190" t="e">
        <f t="shared" si="23"/>
        <v>#N/A</v>
      </c>
      <c r="V190" t="e">
        <f t="shared" si="24"/>
        <v>#N/A</v>
      </c>
      <c r="X190" t="e">
        <f t="shared" si="25"/>
        <v>#N/A</v>
      </c>
      <c r="Y190" t="e">
        <f t="shared" si="26"/>
        <v>#N/A</v>
      </c>
      <c r="AA190" t="str">
        <f t="shared" si="27"/>
        <v>Turkmenistan</v>
      </c>
      <c r="AB190" t="str">
        <f t="shared" si="28"/>
        <v>Chad</v>
      </c>
      <c r="AC190" t="str">
        <f t="shared" si="29"/>
        <v>Burkina Faso</v>
      </c>
      <c r="AI190" t="s">
        <v>281</v>
      </c>
      <c r="AJ190" t="s">
        <v>8</v>
      </c>
      <c r="AK190">
        <v>0.13098962672808456</v>
      </c>
    </row>
    <row r="191" spans="5:37">
      <c r="E191" s="8">
        <v>190</v>
      </c>
      <c r="F191" t="s">
        <v>204</v>
      </c>
      <c r="G191" t="s">
        <v>204</v>
      </c>
      <c r="H191" t="s">
        <v>406</v>
      </c>
      <c r="I191" t="s">
        <v>281</v>
      </c>
      <c r="J191" t="s">
        <v>281</v>
      </c>
      <c r="Q191">
        <v>190</v>
      </c>
      <c r="R191" t="e">
        <f t="shared" si="20"/>
        <v>#N/A</v>
      </c>
      <c r="S191" t="e">
        <f t="shared" si="21"/>
        <v>#N/A</v>
      </c>
      <c r="T191" t="e">
        <f t="shared" si="22"/>
        <v>#N/A</v>
      </c>
      <c r="U191" t="e">
        <f t="shared" si="23"/>
        <v>#N/A</v>
      </c>
      <c r="V191" t="e">
        <f t="shared" si="24"/>
        <v>#N/A</v>
      </c>
      <c r="X191" t="e">
        <f t="shared" si="25"/>
        <v>#N/A</v>
      </c>
      <c r="Y191" t="e">
        <f t="shared" si="26"/>
        <v>#N/A</v>
      </c>
      <c r="AA191" t="str">
        <f t="shared" si="27"/>
        <v>Libya</v>
      </c>
      <c r="AB191" t="str">
        <f t="shared" si="28"/>
        <v>Mozambique</v>
      </c>
      <c r="AC191" t="str">
        <f t="shared" si="29"/>
        <v>South Sudan</v>
      </c>
      <c r="AI191" t="s">
        <v>462</v>
      </c>
      <c r="AJ191" t="s">
        <v>8</v>
      </c>
      <c r="AK191">
        <v>0.12479581828118275</v>
      </c>
    </row>
    <row r="192" spans="5:37">
      <c r="E192" s="8">
        <v>191</v>
      </c>
      <c r="F192" t="s">
        <v>573</v>
      </c>
      <c r="G192" t="s">
        <v>347</v>
      </c>
      <c r="H192" t="s">
        <v>281</v>
      </c>
      <c r="I192" t="s">
        <v>326</v>
      </c>
      <c r="J192" t="s">
        <v>462</v>
      </c>
      <c r="Q192">
        <v>191</v>
      </c>
      <c r="R192" t="e">
        <f t="shared" si="20"/>
        <v>#N/A</v>
      </c>
      <c r="S192" t="e">
        <f t="shared" si="21"/>
        <v>#N/A</v>
      </c>
      <c r="T192" t="e">
        <f t="shared" si="22"/>
        <v>#N/A</v>
      </c>
      <c r="U192" t="e">
        <f t="shared" si="23"/>
        <v>#N/A</v>
      </c>
      <c r="V192" t="e">
        <f t="shared" si="24"/>
        <v>#N/A</v>
      </c>
      <c r="X192" t="e">
        <f t="shared" si="25"/>
        <v>#N/A</v>
      </c>
      <c r="Y192" t="e">
        <f t="shared" si="26"/>
        <v>#N/A</v>
      </c>
      <c r="AA192" t="str">
        <f t="shared" si="27"/>
        <v>Eritrea</v>
      </c>
      <c r="AB192" t="str">
        <f t="shared" si="28"/>
        <v>South Sudan</v>
      </c>
      <c r="AC192" t="str">
        <f t="shared" si="29"/>
        <v>Chad</v>
      </c>
      <c r="AI192" t="s">
        <v>204</v>
      </c>
      <c r="AJ192" t="s">
        <v>8</v>
      </c>
      <c r="AK192">
        <v>0.11843793162587246</v>
      </c>
    </row>
    <row r="193" spans="5:37">
      <c r="E193" s="8">
        <v>192</v>
      </c>
      <c r="F193" t="s">
        <v>330</v>
      </c>
      <c r="G193" t="s">
        <v>330</v>
      </c>
      <c r="H193" t="s">
        <v>320</v>
      </c>
      <c r="I193" t="s">
        <v>395</v>
      </c>
      <c r="J193" t="s">
        <v>204</v>
      </c>
      <c r="Q193">
        <v>192</v>
      </c>
      <c r="R193" t="e">
        <f t="shared" si="20"/>
        <v>#N/A</v>
      </c>
      <c r="S193" t="e">
        <f t="shared" si="21"/>
        <v>#N/A</v>
      </c>
      <c r="T193" t="e">
        <f t="shared" si="22"/>
        <v>#N/A</v>
      </c>
      <c r="U193" t="e">
        <f t="shared" si="23"/>
        <v>#N/A</v>
      </c>
      <c r="V193" t="e">
        <f t="shared" si="24"/>
        <v>#N/A</v>
      </c>
      <c r="X193" t="e">
        <f t="shared" si="25"/>
        <v>#N/A</v>
      </c>
      <c r="Y193" t="e">
        <f t="shared" si="26"/>
        <v>#N/A</v>
      </c>
      <c r="AA193" t="str">
        <f t="shared" si="27"/>
        <v>Comoros</v>
      </c>
      <c r="AB193" t="str">
        <f t="shared" si="28"/>
        <v>Burundi</v>
      </c>
      <c r="AC193" t="str">
        <f t="shared" si="29"/>
        <v>Mali</v>
      </c>
      <c r="AI193" t="s">
        <v>463</v>
      </c>
      <c r="AJ193" t="s">
        <v>8</v>
      </c>
      <c r="AK193">
        <v>0.10566484491465916</v>
      </c>
    </row>
    <row r="194" spans="5:37">
      <c r="E194" s="8">
        <v>193</v>
      </c>
      <c r="F194" t="s">
        <v>347</v>
      </c>
      <c r="G194" t="s">
        <v>639</v>
      </c>
      <c r="H194" t="s">
        <v>325</v>
      </c>
      <c r="I194" t="s">
        <v>442</v>
      </c>
      <c r="J194" t="s">
        <v>463</v>
      </c>
      <c r="Q194">
        <v>193</v>
      </c>
      <c r="R194" t="e">
        <f t="shared" si="20"/>
        <v>#N/A</v>
      </c>
      <c r="S194" t="e">
        <f t="shared" si="21"/>
        <v>#N/A</v>
      </c>
      <c r="T194" t="e">
        <f t="shared" si="22"/>
        <v>#N/A</v>
      </c>
      <c r="U194" t="e">
        <f t="shared" si="23"/>
        <v>#N/A</v>
      </c>
      <c r="V194" t="e">
        <f t="shared" si="24"/>
        <v>#N/A</v>
      </c>
      <c r="X194" t="e">
        <f t="shared" si="25"/>
        <v>#N/A</v>
      </c>
      <c r="Y194" t="e">
        <f t="shared" si="26"/>
        <v>#N/A</v>
      </c>
      <c r="AA194" t="str">
        <f t="shared" si="27"/>
        <v>Democratic People's South Korea</v>
      </c>
      <c r="AB194" t="str">
        <f t="shared" si="28"/>
        <v>Central African Republic</v>
      </c>
      <c r="AC194" t="str">
        <f t="shared" si="29"/>
        <v>Somalia</v>
      </c>
      <c r="AI194" t="s">
        <v>346</v>
      </c>
      <c r="AJ194" t="s">
        <v>8</v>
      </c>
      <c r="AK194">
        <v>9.2973152373697715E-2</v>
      </c>
    </row>
    <row r="195" spans="5:37">
      <c r="J195" t="s">
        <v>346</v>
      </c>
      <c r="AI195" t="s">
        <v>409</v>
      </c>
      <c r="AJ195" t="s">
        <v>8</v>
      </c>
      <c r="AK195">
        <v>7.864372108939556E-2</v>
      </c>
    </row>
    <row r="196" spans="5:37">
      <c r="J196" t="s">
        <v>409</v>
      </c>
      <c r="AI196" t="s">
        <v>397</v>
      </c>
      <c r="AJ196" t="s">
        <v>8</v>
      </c>
      <c r="AK196">
        <v>6.9695461542335455E-2</v>
      </c>
    </row>
    <row r="197" spans="5:37">
      <c r="J197" t="s">
        <v>397</v>
      </c>
      <c r="AI197" t="s">
        <v>347</v>
      </c>
      <c r="AJ197" t="s">
        <v>8</v>
      </c>
      <c r="AK197">
        <v>4.9387697905456426E-2</v>
      </c>
    </row>
    <row r="198" spans="5:37">
      <c r="J198" t="s">
        <v>347</v>
      </c>
      <c r="AI198" t="s">
        <v>381</v>
      </c>
      <c r="AJ198" t="s">
        <v>8</v>
      </c>
      <c r="AK198">
        <v>1.9134043908976661E-2</v>
      </c>
    </row>
    <row r="199" spans="5:37">
      <c r="J199" t="s">
        <v>381</v>
      </c>
    </row>
    <row r="229" spans="36:36">
      <c r="AJ229">
        <v>198</v>
      </c>
    </row>
    <row r="232" spans="36:36">
      <c r="AJ232" t="s">
        <v>482</v>
      </c>
    </row>
    <row r="233" spans="36:36">
      <c r="AJ233" t="s">
        <v>483</v>
      </c>
    </row>
    <row r="239" spans="36:36">
      <c r="AJ239">
        <v>198</v>
      </c>
    </row>
  </sheetData>
  <sortState xmlns:xlrd2="http://schemas.microsoft.com/office/spreadsheetml/2017/richdata2" ref="AI2:AK253">
    <sortCondition descending="1" ref="AK2:AK2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F9CC-ABB7-5C45-A7CF-E93DF96B83EE}">
  <sheetPr codeName="Sheet6">
    <tabColor rgb="FF002060"/>
  </sheetPr>
  <dimension ref="A1:U194"/>
  <sheetViews>
    <sheetView tabSelected="1" workbookViewId="0">
      <selection activeCell="E12" sqref="E12"/>
    </sheetView>
  </sheetViews>
  <sheetFormatPr baseColWidth="10" defaultRowHeight="16"/>
  <cols>
    <col min="1" max="1" width="30.6640625" customWidth="1"/>
    <col min="2" max="6" width="20.6640625" customWidth="1"/>
    <col min="7" max="7" width="23" customWidth="1"/>
    <col min="10" max="10" width="23.33203125" customWidth="1"/>
    <col min="12" max="12" width="38.1640625" customWidth="1"/>
    <col min="13" max="13" width="24" customWidth="1"/>
    <col min="16" max="16" width="19.83203125" customWidth="1"/>
    <col min="17" max="17" width="17" customWidth="1"/>
    <col min="19" max="19" width="18.83203125" customWidth="1"/>
    <col min="20" max="20" width="10.83203125" style="39"/>
  </cols>
  <sheetData>
    <row r="1" spans="1:21">
      <c r="A1" s="78" t="s">
        <v>285</v>
      </c>
      <c r="B1" s="78" t="s">
        <v>286</v>
      </c>
      <c r="C1" s="78" t="s">
        <v>855</v>
      </c>
      <c r="D1" s="78" t="s">
        <v>856</v>
      </c>
      <c r="E1" s="78" t="s">
        <v>25</v>
      </c>
      <c r="F1" s="36"/>
      <c r="G1" s="36" t="s">
        <v>285</v>
      </c>
      <c r="H1" s="36" t="s">
        <v>287</v>
      </c>
      <c r="I1" s="36"/>
      <c r="J1" s="36" t="s">
        <v>285</v>
      </c>
      <c r="K1" s="36" t="s">
        <v>288</v>
      </c>
      <c r="L1" s="36"/>
      <c r="M1" s="36" t="s">
        <v>285</v>
      </c>
      <c r="N1" s="36" t="s">
        <v>289</v>
      </c>
      <c r="O1" s="36"/>
      <c r="P1" s="36" t="s">
        <v>285</v>
      </c>
      <c r="Q1" s="36" t="s">
        <v>290</v>
      </c>
      <c r="S1" s="76" t="s">
        <v>644</v>
      </c>
      <c r="T1" s="77" t="s">
        <v>844</v>
      </c>
      <c r="U1" s="76" t="s">
        <v>845</v>
      </c>
    </row>
    <row r="2" spans="1:21">
      <c r="A2" t="s">
        <v>339</v>
      </c>
      <c r="B2">
        <v>0.98473999999999995</v>
      </c>
      <c r="C2">
        <f>INDEX($T$2:$T$194, MATCH(A2,$S$2:$S$194,0))</f>
        <v>68300</v>
      </c>
      <c r="D2">
        <f>INDEX($U$2:$U$194, MATCH(A2,$S$2:$S$194,0))</f>
        <v>5.9</v>
      </c>
      <c r="E2">
        <f>INDEX($Q$2:$Q$194, MATCH(A2,$S$2:$S$194,0))</f>
        <v>1</v>
      </c>
      <c r="G2" t="s">
        <v>103</v>
      </c>
      <c r="H2">
        <v>1</v>
      </c>
      <c r="J2" t="s">
        <v>549</v>
      </c>
      <c r="K2">
        <v>1</v>
      </c>
      <c r="M2" t="s">
        <v>80</v>
      </c>
      <c r="N2">
        <v>1</v>
      </c>
      <c r="P2" t="s">
        <v>551</v>
      </c>
      <c r="Q2">
        <v>1</v>
      </c>
      <c r="S2" t="s">
        <v>339</v>
      </c>
      <c r="T2" s="39">
        <v>68300</v>
      </c>
      <c r="U2">
        <v>5.9</v>
      </c>
    </row>
    <row r="3" spans="1:21">
      <c r="A3" t="s">
        <v>348</v>
      </c>
      <c r="B3">
        <v>0.97274000000000005</v>
      </c>
      <c r="C3">
        <f t="shared" ref="C3:C66" si="0">INDEX($T$2:$T$194, MATCH(A3,$S$2:$S$194,0))</f>
        <v>38110</v>
      </c>
      <c r="D3">
        <f t="shared" ref="D3:D66" si="1">INDEX($U$2:$U$194, MATCH(A3,$S$2:$S$194,0))</f>
        <v>1.3</v>
      </c>
      <c r="E3">
        <f t="shared" ref="E3:E66" si="2">INDEX($Q$2:$Q$194, MATCH(A3,$S$2:$S$194,0))</f>
        <v>0.99883</v>
      </c>
      <c r="G3" t="s">
        <v>85</v>
      </c>
      <c r="H3">
        <v>0.98629999999999995</v>
      </c>
      <c r="J3" t="s">
        <v>70</v>
      </c>
      <c r="K3">
        <v>0.99924000000000002</v>
      </c>
      <c r="M3" t="s">
        <v>76</v>
      </c>
      <c r="N3">
        <v>0.99531000000000003</v>
      </c>
      <c r="P3" t="s">
        <v>141</v>
      </c>
      <c r="Q3">
        <v>0.99883</v>
      </c>
      <c r="S3" t="s">
        <v>348</v>
      </c>
      <c r="T3" s="39">
        <v>38110</v>
      </c>
      <c r="U3">
        <v>1.3</v>
      </c>
    </row>
    <row r="4" spans="1:21">
      <c r="A4" t="s">
        <v>438</v>
      </c>
      <c r="B4">
        <v>0.96911999999999998</v>
      </c>
      <c r="C4">
        <f t="shared" si="0"/>
        <v>116500</v>
      </c>
      <c r="D4">
        <f t="shared" si="1"/>
        <v>5.6</v>
      </c>
      <c r="E4">
        <f t="shared" si="2"/>
        <v>0.99829000000000001</v>
      </c>
      <c r="G4" t="s">
        <v>70</v>
      </c>
      <c r="H4">
        <v>0.98629999999999995</v>
      </c>
      <c r="J4" t="s">
        <v>73</v>
      </c>
      <c r="K4">
        <v>0.99534999999999996</v>
      </c>
      <c r="M4" t="s">
        <v>81</v>
      </c>
      <c r="N4">
        <v>0.98358999999999996</v>
      </c>
      <c r="P4" t="s">
        <v>76</v>
      </c>
      <c r="Q4">
        <v>0.99829000000000001</v>
      </c>
      <c r="S4" t="s">
        <v>438</v>
      </c>
      <c r="T4" s="39">
        <v>116500</v>
      </c>
      <c r="U4">
        <v>5.6</v>
      </c>
    </row>
    <row r="5" spans="1:21">
      <c r="A5" t="s">
        <v>556</v>
      </c>
      <c r="B5">
        <v>0.96789000000000003</v>
      </c>
      <c r="C5">
        <f t="shared" si="0"/>
        <v>44740</v>
      </c>
      <c r="D5">
        <f t="shared" si="1"/>
        <v>51.8</v>
      </c>
      <c r="E5">
        <f t="shared" si="2"/>
        <v>0.99661999999999995</v>
      </c>
      <c r="G5" t="s">
        <v>549</v>
      </c>
      <c r="H5">
        <v>0.97260000000000002</v>
      </c>
      <c r="J5" t="s">
        <v>78</v>
      </c>
      <c r="K5">
        <v>0.98995</v>
      </c>
      <c r="M5" t="s">
        <v>82</v>
      </c>
      <c r="N5">
        <v>0.96880999999999995</v>
      </c>
      <c r="P5" t="s">
        <v>70</v>
      </c>
      <c r="Q5">
        <v>0.99661999999999995</v>
      </c>
      <c r="S5" t="s">
        <v>556</v>
      </c>
      <c r="T5" s="39">
        <v>44740</v>
      </c>
      <c r="U5">
        <v>51.8</v>
      </c>
    </row>
    <row r="6" spans="1:21">
      <c r="A6" t="s">
        <v>367</v>
      </c>
      <c r="B6">
        <v>0.96706999999999999</v>
      </c>
      <c r="C6">
        <f t="shared" si="0"/>
        <v>55220</v>
      </c>
      <c r="D6">
        <f t="shared" si="1"/>
        <v>0.4</v>
      </c>
      <c r="E6">
        <f t="shared" si="2"/>
        <v>0.99634</v>
      </c>
      <c r="G6" t="s">
        <v>84</v>
      </c>
      <c r="H6">
        <v>0.97260000000000002</v>
      </c>
      <c r="J6" t="s">
        <v>103</v>
      </c>
      <c r="K6">
        <v>0.98536000000000001</v>
      </c>
      <c r="M6" t="s">
        <v>84</v>
      </c>
      <c r="N6">
        <v>0.96723999999999999</v>
      </c>
      <c r="P6" t="s">
        <v>127</v>
      </c>
      <c r="Q6">
        <v>0.99634</v>
      </c>
      <c r="S6" t="s">
        <v>367</v>
      </c>
      <c r="T6" s="39">
        <v>55220</v>
      </c>
      <c r="U6">
        <v>0.4</v>
      </c>
    </row>
    <row r="7" spans="1:21">
      <c r="A7" t="s">
        <v>434</v>
      </c>
      <c r="B7">
        <v>0.96021999999999996</v>
      </c>
      <c r="C7">
        <f t="shared" si="0"/>
        <v>46120</v>
      </c>
      <c r="D7">
        <f t="shared" si="1"/>
        <v>35.799999999999997</v>
      </c>
      <c r="E7">
        <f t="shared" si="2"/>
        <v>0.99170000000000003</v>
      </c>
      <c r="G7" t="s">
        <v>550</v>
      </c>
      <c r="H7">
        <v>0.97260000000000002</v>
      </c>
      <c r="J7" t="s">
        <v>74</v>
      </c>
      <c r="K7">
        <v>0.98306000000000004</v>
      </c>
      <c r="M7" t="s">
        <v>88</v>
      </c>
      <c r="N7">
        <v>0.96152000000000004</v>
      </c>
      <c r="P7" t="s">
        <v>556</v>
      </c>
      <c r="Q7">
        <v>0.99170000000000003</v>
      </c>
      <c r="S7" t="s">
        <v>434</v>
      </c>
      <c r="T7" s="39">
        <v>46120</v>
      </c>
      <c r="U7">
        <v>35.799999999999997</v>
      </c>
    </row>
    <row r="8" spans="1:21">
      <c r="A8" t="s">
        <v>550</v>
      </c>
      <c r="B8">
        <v>0.95772999999999997</v>
      </c>
      <c r="C8">
        <f t="shared" si="0"/>
        <v>53070</v>
      </c>
      <c r="D8">
        <f t="shared" si="1"/>
        <v>67.3</v>
      </c>
      <c r="E8">
        <f t="shared" si="2"/>
        <v>0.99063999999999997</v>
      </c>
      <c r="G8" t="s">
        <v>73</v>
      </c>
      <c r="H8">
        <v>0.95889999999999997</v>
      </c>
      <c r="J8" t="s">
        <v>550</v>
      </c>
      <c r="K8">
        <v>0.95348999999999995</v>
      </c>
      <c r="M8" t="s">
        <v>70</v>
      </c>
      <c r="N8">
        <v>0.95840999999999998</v>
      </c>
      <c r="P8" t="s">
        <v>118</v>
      </c>
      <c r="Q8">
        <v>0.99063999999999997</v>
      </c>
      <c r="S8" t="s">
        <v>550</v>
      </c>
      <c r="T8" s="39">
        <v>53070</v>
      </c>
      <c r="U8">
        <v>67.3</v>
      </c>
    </row>
    <row r="9" spans="1:21">
      <c r="A9" t="s">
        <v>302</v>
      </c>
      <c r="B9">
        <v>0.9577</v>
      </c>
      <c r="C9">
        <f t="shared" si="0"/>
        <v>55100</v>
      </c>
      <c r="E9">
        <f t="shared" si="2"/>
        <v>0.98875999999999997</v>
      </c>
      <c r="G9" t="s">
        <v>76</v>
      </c>
      <c r="H9">
        <v>0.95889999999999997</v>
      </c>
      <c r="J9" t="s">
        <v>88</v>
      </c>
      <c r="K9">
        <v>0.94530000000000003</v>
      </c>
      <c r="M9" t="s">
        <v>73</v>
      </c>
      <c r="N9">
        <v>0.94972000000000001</v>
      </c>
      <c r="P9" t="s">
        <v>119</v>
      </c>
      <c r="Q9">
        <v>0.98875999999999997</v>
      </c>
      <c r="S9" t="s">
        <v>302</v>
      </c>
      <c r="T9" s="39">
        <v>55100</v>
      </c>
      <c r="U9">
        <v>25.7</v>
      </c>
    </row>
    <row r="10" spans="1:21">
      <c r="A10" t="s">
        <v>351</v>
      </c>
      <c r="B10">
        <v>0.95745999999999998</v>
      </c>
      <c r="C10">
        <f t="shared" si="0"/>
        <v>53040</v>
      </c>
      <c r="D10">
        <f t="shared" si="1"/>
        <v>5.5</v>
      </c>
      <c r="E10">
        <f t="shared" si="2"/>
        <v>0.98806000000000005</v>
      </c>
      <c r="G10" t="s">
        <v>78</v>
      </c>
      <c r="H10">
        <v>0.95889999999999997</v>
      </c>
      <c r="J10" t="s">
        <v>85</v>
      </c>
      <c r="K10">
        <v>0.94274000000000002</v>
      </c>
      <c r="M10" t="s">
        <v>550</v>
      </c>
      <c r="N10">
        <v>0.94498000000000004</v>
      </c>
      <c r="P10" t="s">
        <v>74</v>
      </c>
      <c r="Q10">
        <v>0.98806000000000005</v>
      </c>
      <c r="S10" t="s">
        <v>351</v>
      </c>
      <c r="T10" s="39">
        <v>53040</v>
      </c>
      <c r="U10">
        <v>5.5</v>
      </c>
    </row>
    <row r="11" spans="1:21">
      <c r="A11" t="s">
        <v>411</v>
      </c>
      <c r="B11">
        <v>0.95384000000000002</v>
      </c>
      <c r="C11">
        <f t="shared" si="0"/>
        <v>61000</v>
      </c>
      <c r="D11">
        <f t="shared" si="1"/>
        <v>17.5</v>
      </c>
      <c r="E11">
        <f t="shared" si="2"/>
        <v>0.98773</v>
      </c>
      <c r="G11" t="s">
        <v>74</v>
      </c>
      <c r="H11">
        <v>0.95889999999999997</v>
      </c>
      <c r="J11" t="s">
        <v>96</v>
      </c>
      <c r="K11">
        <v>0.93903000000000003</v>
      </c>
      <c r="M11" t="s">
        <v>830</v>
      </c>
      <c r="N11">
        <v>0.94355</v>
      </c>
      <c r="P11" t="s">
        <v>90</v>
      </c>
      <c r="Q11">
        <v>0.98773</v>
      </c>
      <c r="S11" t="s">
        <v>411</v>
      </c>
      <c r="T11" s="39">
        <v>61000</v>
      </c>
      <c r="U11">
        <v>17.5</v>
      </c>
    </row>
    <row r="12" spans="1:21">
      <c r="A12" t="s">
        <v>551</v>
      </c>
      <c r="B12">
        <v>0.95328000000000002</v>
      </c>
      <c r="C12">
        <f t="shared" si="0"/>
        <v>74410</v>
      </c>
      <c r="D12">
        <f t="shared" si="1"/>
        <v>9.3000000000000007</v>
      </c>
      <c r="E12">
        <f t="shared" si="2"/>
        <v>0.98680000000000001</v>
      </c>
      <c r="G12" t="s">
        <v>552</v>
      </c>
      <c r="H12">
        <v>0.94520000000000004</v>
      </c>
      <c r="J12" t="s">
        <v>108</v>
      </c>
      <c r="K12">
        <v>0.92576000000000003</v>
      </c>
      <c r="M12" t="s">
        <v>74</v>
      </c>
      <c r="N12">
        <v>0.93615000000000004</v>
      </c>
      <c r="P12" t="s">
        <v>150</v>
      </c>
      <c r="Q12">
        <v>0.98680000000000001</v>
      </c>
      <c r="S12" t="s">
        <v>551</v>
      </c>
      <c r="T12" s="39">
        <v>74410</v>
      </c>
      <c r="U12">
        <v>9.3000000000000007</v>
      </c>
    </row>
    <row r="13" spans="1:21">
      <c r="A13" t="s">
        <v>355</v>
      </c>
      <c r="B13">
        <v>0.93820999999999999</v>
      </c>
      <c r="C13">
        <f t="shared" si="0"/>
        <v>58370</v>
      </c>
      <c r="D13">
        <f t="shared" si="1"/>
        <v>83.2</v>
      </c>
      <c r="E13">
        <f t="shared" si="2"/>
        <v>0.98678999999999994</v>
      </c>
      <c r="G13" t="s">
        <v>82</v>
      </c>
      <c r="H13">
        <v>0.93149999999999999</v>
      </c>
      <c r="J13" t="s">
        <v>84</v>
      </c>
      <c r="K13">
        <v>0.92383999999999999</v>
      </c>
      <c r="M13" t="s">
        <v>115</v>
      </c>
      <c r="N13">
        <v>0.93298000000000003</v>
      </c>
      <c r="P13" t="s">
        <v>86</v>
      </c>
      <c r="Q13">
        <v>0.98678999999999994</v>
      </c>
      <c r="S13" t="s">
        <v>355</v>
      </c>
      <c r="T13" s="39">
        <v>58370</v>
      </c>
      <c r="U13">
        <v>83.2</v>
      </c>
    </row>
    <row r="14" spans="1:21">
      <c r="A14" t="s">
        <v>376</v>
      </c>
      <c r="B14">
        <v>0.93510000000000004</v>
      </c>
      <c r="C14">
        <f t="shared" si="0"/>
        <v>44600</v>
      </c>
      <c r="D14">
        <f t="shared" si="1"/>
        <v>125.1</v>
      </c>
      <c r="E14">
        <f t="shared" si="2"/>
        <v>0.98617999999999995</v>
      </c>
      <c r="G14" t="s">
        <v>88</v>
      </c>
      <c r="H14">
        <v>0.93149999999999999</v>
      </c>
      <c r="J14" t="s">
        <v>574</v>
      </c>
      <c r="K14">
        <v>0.92252999999999996</v>
      </c>
      <c r="M14" t="s">
        <v>86</v>
      </c>
      <c r="N14">
        <v>0.92745</v>
      </c>
      <c r="P14" t="s">
        <v>131</v>
      </c>
      <c r="Q14">
        <v>0.98617999999999995</v>
      </c>
      <c r="S14" t="s">
        <v>376</v>
      </c>
      <c r="T14" s="39">
        <v>44600</v>
      </c>
      <c r="U14">
        <v>125.1</v>
      </c>
    </row>
    <row r="15" spans="1:21">
      <c r="A15" t="s">
        <v>451</v>
      </c>
      <c r="B15">
        <v>0.93262</v>
      </c>
      <c r="C15">
        <f t="shared" si="0"/>
        <v>58780</v>
      </c>
      <c r="D15">
        <f t="shared" si="1"/>
        <v>10.4</v>
      </c>
      <c r="E15">
        <f t="shared" si="2"/>
        <v>0.98411000000000004</v>
      </c>
      <c r="G15" t="s">
        <v>108</v>
      </c>
      <c r="H15">
        <v>0.93149999999999999</v>
      </c>
      <c r="J15" t="s">
        <v>80</v>
      </c>
      <c r="K15">
        <v>0.92218999999999995</v>
      </c>
      <c r="M15" t="s">
        <v>109</v>
      </c>
      <c r="N15">
        <v>0.92190000000000005</v>
      </c>
      <c r="P15" t="s">
        <v>78</v>
      </c>
      <c r="Q15">
        <v>0.98411000000000004</v>
      </c>
      <c r="S15" t="s">
        <v>451</v>
      </c>
      <c r="T15" s="39">
        <v>58780</v>
      </c>
      <c r="U15">
        <v>10.4</v>
      </c>
    </row>
    <row r="16" spans="1:21">
      <c r="A16" t="s">
        <v>416</v>
      </c>
      <c r="B16">
        <v>0.93152999999999997</v>
      </c>
      <c r="C16">
        <f t="shared" si="0"/>
        <v>74940</v>
      </c>
      <c r="D16">
        <f t="shared" si="1"/>
        <v>5.4</v>
      </c>
      <c r="E16">
        <f t="shared" si="2"/>
        <v>0.98096000000000005</v>
      </c>
      <c r="G16" t="s">
        <v>92</v>
      </c>
      <c r="H16">
        <v>0.91779999999999995</v>
      </c>
      <c r="J16" t="s">
        <v>82</v>
      </c>
      <c r="K16">
        <v>0.92118</v>
      </c>
      <c r="M16" t="s">
        <v>574</v>
      </c>
      <c r="N16">
        <v>0.91922999999999999</v>
      </c>
      <c r="P16" t="s">
        <v>94</v>
      </c>
      <c r="Q16">
        <v>0.98096000000000005</v>
      </c>
      <c r="S16" t="s">
        <v>416</v>
      </c>
      <c r="T16" s="39">
        <v>74940</v>
      </c>
      <c r="U16">
        <v>5.4</v>
      </c>
    </row>
    <row r="17" spans="1:21">
      <c r="A17" t="s">
        <v>412</v>
      </c>
      <c r="B17">
        <v>0.92654000000000003</v>
      </c>
      <c r="C17">
        <f t="shared" si="0"/>
        <v>48830</v>
      </c>
      <c r="D17">
        <f t="shared" si="1"/>
        <v>5.0999999999999996</v>
      </c>
      <c r="E17">
        <f t="shared" si="2"/>
        <v>0.97909000000000002</v>
      </c>
      <c r="G17" t="s">
        <v>121</v>
      </c>
      <c r="H17">
        <v>0.91779999999999995</v>
      </c>
      <c r="J17" t="s">
        <v>830</v>
      </c>
      <c r="K17">
        <v>0.91627000000000003</v>
      </c>
      <c r="M17" t="s">
        <v>87</v>
      </c>
      <c r="N17">
        <v>0.91747999999999996</v>
      </c>
      <c r="P17" t="s">
        <v>81</v>
      </c>
      <c r="Q17">
        <v>0.97909000000000002</v>
      </c>
      <c r="S17" t="s">
        <v>412</v>
      </c>
      <c r="T17" s="39">
        <v>48830</v>
      </c>
      <c r="U17">
        <v>5.0999999999999996</v>
      </c>
    </row>
    <row r="18" spans="1:21">
      <c r="A18" t="s">
        <v>444</v>
      </c>
      <c r="B18">
        <v>0.92059999999999997</v>
      </c>
      <c r="C18">
        <f t="shared" si="0"/>
        <v>42520</v>
      </c>
      <c r="D18">
        <f t="shared" si="1"/>
        <v>47.4</v>
      </c>
      <c r="E18">
        <f t="shared" si="2"/>
        <v>0.97633000000000003</v>
      </c>
      <c r="G18" t="s">
        <v>105</v>
      </c>
      <c r="H18">
        <v>0.91779999999999995</v>
      </c>
      <c r="J18" t="s">
        <v>552</v>
      </c>
      <c r="K18">
        <v>0.91357999999999995</v>
      </c>
      <c r="M18" t="s">
        <v>549</v>
      </c>
      <c r="N18">
        <v>0.91198000000000001</v>
      </c>
      <c r="P18" t="s">
        <v>95</v>
      </c>
      <c r="Q18">
        <v>0.97633000000000003</v>
      </c>
      <c r="S18" t="s">
        <v>444</v>
      </c>
      <c r="T18" s="39">
        <v>42520</v>
      </c>
      <c r="U18">
        <v>47.4</v>
      </c>
    </row>
    <row r="19" spans="1:21">
      <c r="A19" t="s">
        <v>305</v>
      </c>
      <c r="B19">
        <v>0.91957999999999995</v>
      </c>
      <c r="C19">
        <f t="shared" si="0"/>
        <v>47850</v>
      </c>
      <c r="D19">
        <f t="shared" si="1"/>
        <v>1.5</v>
      </c>
      <c r="E19">
        <f t="shared" si="2"/>
        <v>0.97467000000000004</v>
      </c>
      <c r="G19" t="s">
        <v>90</v>
      </c>
      <c r="H19">
        <v>0.90410000000000001</v>
      </c>
      <c r="J19" t="s">
        <v>87</v>
      </c>
      <c r="K19">
        <v>0.91171999999999997</v>
      </c>
      <c r="M19" t="s">
        <v>85</v>
      </c>
      <c r="N19">
        <v>0.91169999999999995</v>
      </c>
      <c r="P19" t="s">
        <v>550</v>
      </c>
      <c r="Q19">
        <v>0.97467000000000004</v>
      </c>
      <c r="S19" t="s">
        <v>305</v>
      </c>
      <c r="T19" s="39">
        <v>47850</v>
      </c>
      <c r="U19">
        <v>1.5</v>
      </c>
    </row>
    <row r="20" spans="1:21">
      <c r="A20" t="s">
        <v>557</v>
      </c>
      <c r="B20">
        <v>0.91944999999999999</v>
      </c>
      <c r="C20">
        <f t="shared" si="0"/>
        <v>70480</v>
      </c>
      <c r="D20">
        <f t="shared" si="1"/>
        <v>333.3</v>
      </c>
      <c r="E20">
        <f t="shared" si="2"/>
        <v>0.97465999999999997</v>
      </c>
      <c r="G20" t="s">
        <v>81</v>
      </c>
      <c r="H20">
        <v>0.89039999999999997</v>
      </c>
      <c r="J20" t="s">
        <v>81</v>
      </c>
      <c r="K20">
        <v>0.90973000000000004</v>
      </c>
      <c r="M20" t="s">
        <v>78</v>
      </c>
      <c r="N20">
        <v>0.90666000000000002</v>
      </c>
      <c r="P20" t="s">
        <v>101</v>
      </c>
      <c r="Q20">
        <v>0.97465999999999997</v>
      </c>
      <c r="S20" t="s">
        <v>557</v>
      </c>
      <c r="T20" s="39">
        <v>70480</v>
      </c>
      <c r="U20">
        <v>333.3</v>
      </c>
    </row>
    <row r="21" spans="1:21">
      <c r="A21" t="s">
        <v>372</v>
      </c>
      <c r="B21">
        <v>0.91376999999999997</v>
      </c>
      <c r="C21">
        <f t="shared" si="0"/>
        <v>99240</v>
      </c>
      <c r="D21">
        <f t="shared" si="1"/>
        <v>5</v>
      </c>
      <c r="E21">
        <f t="shared" si="2"/>
        <v>0.97309000000000001</v>
      </c>
      <c r="G21" t="s">
        <v>112</v>
      </c>
      <c r="H21">
        <v>0.89039999999999997</v>
      </c>
      <c r="J21" t="s">
        <v>76</v>
      </c>
      <c r="K21">
        <v>0.90754999999999997</v>
      </c>
      <c r="M21" t="s">
        <v>92</v>
      </c>
      <c r="N21">
        <v>0.90459999999999996</v>
      </c>
      <c r="P21" t="s">
        <v>73</v>
      </c>
      <c r="Q21">
        <v>0.97309000000000001</v>
      </c>
      <c r="S21" t="s">
        <v>372</v>
      </c>
      <c r="T21" s="39">
        <v>99240</v>
      </c>
      <c r="U21">
        <v>5</v>
      </c>
    </row>
    <row r="22" spans="1:21">
      <c r="A22" t="s">
        <v>391</v>
      </c>
      <c r="B22">
        <v>0.91103999999999996</v>
      </c>
      <c r="C22">
        <f t="shared" si="0"/>
        <v>42510</v>
      </c>
      <c r="D22">
        <f t="shared" si="1"/>
        <v>2.8</v>
      </c>
      <c r="E22">
        <f t="shared" si="2"/>
        <v>0.97150999999999998</v>
      </c>
      <c r="G22" t="s">
        <v>142</v>
      </c>
      <c r="H22">
        <v>0.87670000000000003</v>
      </c>
      <c r="J22" t="s">
        <v>124</v>
      </c>
      <c r="K22">
        <v>0.90630999999999995</v>
      </c>
      <c r="M22" t="s">
        <v>98</v>
      </c>
      <c r="N22">
        <v>0.90264</v>
      </c>
      <c r="P22" t="s">
        <v>82</v>
      </c>
      <c r="Q22">
        <v>0.97150999999999998</v>
      </c>
      <c r="S22" t="s">
        <v>391</v>
      </c>
      <c r="T22" s="39">
        <v>42510</v>
      </c>
      <c r="U22">
        <v>2.8</v>
      </c>
    </row>
    <row r="23" spans="1:21">
      <c r="A23" t="s">
        <v>94</v>
      </c>
      <c r="B23">
        <v>0.90652999999999995</v>
      </c>
      <c r="C23">
        <f t="shared" si="0"/>
        <v>60840</v>
      </c>
      <c r="D23">
        <f t="shared" si="1"/>
        <v>9</v>
      </c>
      <c r="E23">
        <f t="shared" si="2"/>
        <v>0.96738999999999997</v>
      </c>
      <c r="G23" t="s">
        <v>87</v>
      </c>
      <c r="H23">
        <v>0.86299999999999999</v>
      </c>
      <c r="J23" t="s">
        <v>89</v>
      </c>
      <c r="K23">
        <v>0.90542</v>
      </c>
      <c r="M23" t="s">
        <v>94</v>
      </c>
      <c r="N23">
        <v>0.90027999999999997</v>
      </c>
      <c r="P23" t="s">
        <v>114</v>
      </c>
      <c r="Q23">
        <v>0.96738999999999997</v>
      </c>
      <c r="S23" t="s">
        <v>94</v>
      </c>
      <c r="T23" s="39">
        <v>60840</v>
      </c>
      <c r="U23">
        <v>9</v>
      </c>
    </row>
    <row r="24" spans="1:21">
      <c r="A24" t="s">
        <v>373</v>
      </c>
      <c r="B24">
        <v>0.90142999999999995</v>
      </c>
      <c r="C24">
        <f t="shared" si="0"/>
        <v>44740</v>
      </c>
      <c r="D24">
        <f t="shared" si="1"/>
        <v>9.3000000000000007</v>
      </c>
      <c r="E24">
        <f t="shared" si="2"/>
        <v>0.96597</v>
      </c>
      <c r="G24" t="s">
        <v>80</v>
      </c>
      <c r="H24">
        <v>0.86299999999999999</v>
      </c>
      <c r="J24" t="s">
        <v>90</v>
      </c>
      <c r="K24">
        <v>0.90305000000000002</v>
      </c>
      <c r="M24" t="s">
        <v>89</v>
      </c>
      <c r="N24">
        <v>0.89610000000000001</v>
      </c>
      <c r="P24" t="s">
        <v>102</v>
      </c>
      <c r="Q24">
        <v>0.96597</v>
      </c>
      <c r="S24" t="s">
        <v>373</v>
      </c>
      <c r="T24" s="39">
        <v>44740</v>
      </c>
      <c r="U24">
        <v>9.3000000000000007</v>
      </c>
    </row>
    <row r="25" spans="1:21">
      <c r="A25" t="s">
        <v>378</v>
      </c>
      <c r="B25">
        <v>0.90093000000000001</v>
      </c>
      <c r="C25">
        <f t="shared" si="0"/>
        <v>26940</v>
      </c>
      <c r="D25">
        <f t="shared" si="1"/>
        <v>19.399999999999999</v>
      </c>
      <c r="E25">
        <f t="shared" si="2"/>
        <v>0.96538999999999997</v>
      </c>
      <c r="G25" t="s">
        <v>124</v>
      </c>
      <c r="H25">
        <v>0.86299999999999999</v>
      </c>
      <c r="J25" t="s">
        <v>113</v>
      </c>
      <c r="K25">
        <v>0.88721000000000005</v>
      </c>
      <c r="M25" t="s">
        <v>93</v>
      </c>
      <c r="N25">
        <v>0.88612999999999997</v>
      </c>
      <c r="P25" t="s">
        <v>87</v>
      </c>
      <c r="Q25">
        <v>0.96538999999999997</v>
      </c>
      <c r="S25" t="s">
        <v>378</v>
      </c>
      <c r="T25" s="39">
        <v>26940</v>
      </c>
      <c r="U25">
        <v>19.399999999999999</v>
      </c>
    </row>
    <row r="26" spans="1:21">
      <c r="A26" t="s">
        <v>468</v>
      </c>
      <c r="B26">
        <v>0.90059</v>
      </c>
      <c r="C26">
        <f t="shared" si="0"/>
        <v>25660</v>
      </c>
      <c r="D26">
        <f t="shared" si="1"/>
        <v>3.5</v>
      </c>
      <c r="E26">
        <f t="shared" si="2"/>
        <v>0.96389999999999998</v>
      </c>
      <c r="G26" t="s">
        <v>574</v>
      </c>
      <c r="H26">
        <v>0.86299999999999999</v>
      </c>
      <c r="J26" t="s">
        <v>142</v>
      </c>
      <c r="K26">
        <v>0.88507000000000002</v>
      </c>
      <c r="M26" t="s">
        <v>552</v>
      </c>
      <c r="N26">
        <v>0.88424000000000003</v>
      </c>
      <c r="P26" t="s">
        <v>204</v>
      </c>
      <c r="Q26">
        <v>0.96389999999999998</v>
      </c>
      <c r="S26" t="s">
        <v>468</v>
      </c>
      <c r="T26" s="39">
        <v>25660</v>
      </c>
      <c r="U26">
        <v>3.5</v>
      </c>
    </row>
    <row r="27" spans="1:21">
      <c r="A27" t="s">
        <v>452</v>
      </c>
      <c r="B27">
        <v>0.90034999999999998</v>
      </c>
      <c r="C27">
        <f t="shared" si="0"/>
        <v>74250</v>
      </c>
      <c r="D27">
        <f t="shared" si="1"/>
        <v>8.6999999999999993</v>
      </c>
      <c r="E27">
        <f t="shared" si="2"/>
        <v>0.96309</v>
      </c>
      <c r="G27" t="s">
        <v>97</v>
      </c>
      <c r="H27">
        <v>0.86299999999999999</v>
      </c>
      <c r="J27" t="s">
        <v>93</v>
      </c>
      <c r="K27">
        <v>0.88390000000000002</v>
      </c>
      <c r="M27" t="s">
        <v>102</v>
      </c>
      <c r="N27">
        <v>0.88046999999999997</v>
      </c>
      <c r="P27" t="s">
        <v>93</v>
      </c>
      <c r="Q27">
        <v>0.96309</v>
      </c>
      <c r="S27" t="s">
        <v>452</v>
      </c>
      <c r="T27" s="39">
        <v>74250</v>
      </c>
      <c r="U27">
        <v>8.6999999999999993</v>
      </c>
    </row>
    <row r="28" spans="1:21">
      <c r="A28" t="s">
        <v>574</v>
      </c>
      <c r="B28">
        <v>0.89131000000000005</v>
      </c>
      <c r="C28">
        <f t="shared" si="0"/>
        <v>32730</v>
      </c>
      <c r="D28">
        <f t="shared" si="1"/>
        <v>85.3</v>
      </c>
      <c r="E28">
        <f t="shared" si="2"/>
        <v>0.96052000000000004</v>
      </c>
      <c r="G28" t="s">
        <v>96</v>
      </c>
      <c r="H28">
        <v>0.84930000000000005</v>
      </c>
      <c r="J28" t="s">
        <v>86</v>
      </c>
      <c r="K28">
        <v>0.88361000000000001</v>
      </c>
      <c r="M28" t="s">
        <v>97</v>
      </c>
      <c r="N28">
        <v>0.87487999999999999</v>
      </c>
      <c r="P28" t="s">
        <v>557</v>
      </c>
      <c r="Q28">
        <v>0.96052000000000004</v>
      </c>
      <c r="S28" t="s">
        <v>574</v>
      </c>
      <c r="T28" s="39">
        <v>32730</v>
      </c>
      <c r="U28">
        <v>85.3</v>
      </c>
    </row>
    <row r="29" spans="1:21">
      <c r="A29" t="s">
        <v>396</v>
      </c>
      <c r="B29">
        <v>0.88859999999999995</v>
      </c>
      <c r="C29">
        <f t="shared" si="0"/>
        <v>54910</v>
      </c>
      <c r="D29">
        <f t="shared" si="1"/>
        <v>0.5</v>
      </c>
      <c r="E29">
        <f t="shared" si="2"/>
        <v>0.96033999999999997</v>
      </c>
      <c r="G29" t="s">
        <v>122</v>
      </c>
      <c r="H29">
        <v>0.84930000000000005</v>
      </c>
      <c r="J29" t="s">
        <v>97</v>
      </c>
      <c r="K29">
        <v>0.88321000000000005</v>
      </c>
      <c r="M29" t="s">
        <v>95</v>
      </c>
      <c r="N29">
        <v>0.87390000000000001</v>
      </c>
      <c r="P29" t="s">
        <v>110</v>
      </c>
      <c r="Q29">
        <v>0.96033999999999997</v>
      </c>
      <c r="S29" t="s">
        <v>396</v>
      </c>
      <c r="T29" s="39">
        <v>54910</v>
      </c>
      <c r="U29">
        <v>0.5</v>
      </c>
    </row>
    <row r="30" spans="1:21">
      <c r="A30" t="s">
        <v>387</v>
      </c>
      <c r="B30">
        <v>0.88522000000000001</v>
      </c>
      <c r="C30">
        <f t="shared" si="0"/>
        <v>35230</v>
      </c>
      <c r="D30">
        <f t="shared" si="1"/>
        <v>1.8</v>
      </c>
      <c r="E30">
        <f t="shared" si="2"/>
        <v>0.96031</v>
      </c>
      <c r="G30" t="s">
        <v>93</v>
      </c>
      <c r="H30">
        <v>0.83560000000000001</v>
      </c>
      <c r="J30" t="s">
        <v>92</v>
      </c>
      <c r="K30">
        <v>0.87678</v>
      </c>
      <c r="M30" t="s">
        <v>121</v>
      </c>
      <c r="N30">
        <v>0.87248999999999999</v>
      </c>
      <c r="P30" t="s">
        <v>89</v>
      </c>
      <c r="Q30">
        <v>0.96031</v>
      </c>
      <c r="S30" t="s">
        <v>387</v>
      </c>
      <c r="T30" s="39">
        <v>35230</v>
      </c>
      <c r="U30">
        <v>1.8</v>
      </c>
    </row>
    <row r="31" spans="1:21">
      <c r="A31" t="s">
        <v>103</v>
      </c>
      <c r="B31">
        <v>0.88407000000000002</v>
      </c>
      <c r="C31">
        <f t="shared" si="0"/>
        <v>14480</v>
      </c>
      <c r="D31">
        <f t="shared" si="1"/>
        <v>41.2</v>
      </c>
      <c r="E31">
        <f t="shared" si="2"/>
        <v>0.95987</v>
      </c>
      <c r="G31" t="s">
        <v>104</v>
      </c>
      <c r="H31">
        <v>0.83560000000000001</v>
      </c>
      <c r="J31" t="s">
        <v>101</v>
      </c>
      <c r="K31">
        <v>0.87492000000000003</v>
      </c>
      <c r="M31" t="s">
        <v>134</v>
      </c>
      <c r="N31">
        <v>0.87029999999999996</v>
      </c>
      <c r="P31" t="s">
        <v>92</v>
      </c>
      <c r="Q31">
        <v>0.95987</v>
      </c>
      <c r="S31" t="s">
        <v>103</v>
      </c>
      <c r="T31" s="39">
        <v>14480</v>
      </c>
      <c r="U31">
        <v>41.2</v>
      </c>
    </row>
    <row r="32" spans="1:21">
      <c r="A32" t="s">
        <v>327</v>
      </c>
      <c r="B32">
        <v>0.88266</v>
      </c>
      <c r="C32">
        <f t="shared" si="0"/>
        <v>25670</v>
      </c>
      <c r="D32">
        <f t="shared" si="1"/>
        <v>19.5</v>
      </c>
      <c r="E32">
        <f t="shared" si="2"/>
        <v>0.95757000000000003</v>
      </c>
      <c r="G32" t="s">
        <v>113</v>
      </c>
      <c r="H32">
        <v>0.83560000000000001</v>
      </c>
      <c r="J32" t="s">
        <v>105</v>
      </c>
      <c r="K32">
        <v>0.87346999999999997</v>
      </c>
      <c r="M32" t="s">
        <v>111</v>
      </c>
      <c r="N32">
        <v>0.86980000000000002</v>
      </c>
      <c r="P32" t="s">
        <v>98</v>
      </c>
      <c r="Q32">
        <v>0.95757000000000003</v>
      </c>
      <c r="S32" t="s">
        <v>327</v>
      </c>
      <c r="T32" s="39">
        <v>25670</v>
      </c>
      <c r="U32">
        <v>19.5</v>
      </c>
    </row>
    <row r="33" spans="1:21">
      <c r="A33" t="s">
        <v>335</v>
      </c>
      <c r="B33">
        <v>0.88175000000000003</v>
      </c>
      <c r="C33">
        <f t="shared" si="0"/>
        <v>34740</v>
      </c>
      <c r="D33">
        <f t="shared" si="1"/>
        <v>3.9</v>
      </c>
      <c r="E33">
        <f t="shared" si="2"/>
        <v>0.95118000000000003</v>
      </c>
      <c r="G33" t="s">
        <v>98</v>
      </c>
      <c r="H33">
        <v>0.82189999999999996</v>
      </c>
      <c r="J33" t="s">
        <v>106</v>
      </c>
      <c r="K33">
        <v>0.86395999999999995</v>
      </c>
      <c r="M33" t="s">
        <v>90</v>
      </c>
      <c r="N33">
        <v>0.86804000000000003</v>
      </c>
      <c r="P33" t="s">
        <v>553</v>
      </c>
      <c r="Q33">
        <v>0.95118000000000003</v>
      </c>
      <c r="S33" t="s">
        <v>335</v>
      </c>
      <c r="T33" s="39">
        <v>34740</v>
      </c>
      <c r="U33">
        <v>3.9</v>
      </c>
    </row>
    <row r="34" spans="1:21">
      <c r="A34" t="s">
        <v>440</v>
      </c>
      <c r="B34">
        <v>0.87588999999999995</v>
      </c>
      <c r="C34">
        <f t="shared" si="0"/>
        <v>43770</v>
      </c>
      <c r="D34">
        <f t="shared" si="1"/>
        <v>2.1</v>
      </c>
      <c r="E34">
        <f t="shared" si="2"/>
        <v>0.95091999999999999</v>
      </c>
      <c r="G34" t="s">
        <v>89</v>
      </c>
      <c r="H34">
        <v>0.80820000000000003</v>
      </c>
      <c r="J34" t="s">
        <v>104</v>
      </c>
      <c r="K34">
        <v>0.86119000000000001</v>
      </c>
      <c r="M34" t="s">
        <v>354</v>
      </c>
      <c r="N34">
        <v>0.86538999999999999</v>
      </c>
      <c r="P34" s="10" t="s">
        <v>80</v>
      </c>
      <c r="Q34" s="10">
        <v>0.95091999999999999</v>
      </c>
      <c r="S34" t="s">
        <v>440</v>
      </c>
      <c r="T34" s="39">
        <v>43770</v>
      </c>
      <c r="U34">
        <v>2.1</v>
      </c>
    </row>
    <row r="35" spans="1:21">
      <c r="A35" t="s">
        <v>107</v>
      </c>
      <c r="B35">
        <v>0.87441999999999998</v>
      </c>
      <c r="C35">
        <f t="shared" si="0"/>
        <v>50660</v>
      </c>
      <c r="D35">
        <f t="shared" si="1"/>
        <v>67.8</v>
      </c>
      <c r="E35">
        <f t="shared" si="2"/>
        <v>0.95091000000000003</v>
      </c>
      <c r="G35" t="s">
        <v>107</v>
      </c>
      <c r="H35">
        <v>0.80820000000000003</v>
      </c>
      <c r="J35" t="s">
        <v>121</v>
      </c>
      <c r="K35">
        <v>0.85516000000000003</v>
      </c>
      <c r="M35" t="s">
        <v>107</v>
      </c>
      <c r="N35">
        <v>0.85645000000000004</v>
      </c>
      <c r="P35" t="s">
        <v>85</v>
      </c>
      <c r="Q35">
        <v>0.95091000000000003</v>
      </c>
      <c r="S35" t="s">
        <v>107</v>
      </c>
      <c r="T35" s="39">
        <v>50660</v>
      </c>
      <c r="U35">
        <v>67.8</v>
      </c>
    </row>
    <row r="36" spans="1:21">
      <c r="A36" t="s">
        <v>328</v>
      </c>
      <c r="B36">
        <v>0.87183999999999995</v>
      </c>
      <c r="C36">
        <f t="shared" si="0"/>
        <v>18140</v>
      </c>
      <c r="D36">
        <f t="shared" si="1"/>
        <v>1412.2</v>
      </c>
      <c r="E36">
        <f t="shared" si="2"/>
        <v>0.94911999999999996</v>
      </c>
      <c r="G36" t="s">
        <v>139</v>
      </c>
      <c r="H36">
        <v>0.79449999999999998</v>
      </c>
      <c r="J36" t="s">
        <v>95</v>
      </c>
      <c r="K36">
        <v>0.85411999999999999</v>
      </c>
      <c r="M36" t="s">
        <v>122</v>
      </c>
      <c r="N36">
        <v>0.85609999999999997</v>
      </c>
      <c r="P36" t="s">
        <v>180</v>
      </c>
      <c r="Q36">
        <v>0.94911999999999996</v>
      </c>
      <c r="S36" t="s">
        <v>328</v>
      </c>
      <c r="T36" s="39">
        <v>18140</v>
      </c>
      <c r="U36" s="75">
        <v>1412.2</v>
      </c>
    </row>
    <row r="37" spans="1:21">
      <c r="A37" t="s">
        <v>357</v>
      </c>
      <c r="B37">
        <v>0.86736999999999997</v>
      </c>
      <c r="C37">
        <f t="shared" si="0"/>
        <v>32160</v>
      </c>
      <c r="D37">
        <f t="shared" si="1"/>
        <v>10.4</v>
      </c>
      <c r="E37">
        <f t="shared" si="2"/>
        <v>0.94552999999999998</v>
      </c>
      <c r="G37" t="s">
        <v>86</v>
      </c>
      <c r="H37">
        <v>0.79449999999999998</v>
      </c>
      <c r="J37" t="s">
        <v>112</v>
      </c>
      <c r="K37">
        <v>0.85397000000000001</v>
      </c>
      <c r="M37" t="s">
        <v>105</v>
      </c>
      <c r="N37">
        <v>0.85375999999999996</v>
      </c>
      <c r="P37" t="s">
        <v>104</v>
      </c>
      <c r="Q37">
        <v>0.94552999999999998</v>
      </c>
      <c r="S37" t="s">
        <v>357</v>
      </c>
      <c r="T37" s="39">
        <v>32160</v>
      </c>
      <c r="U37">
        <v>10.4</v>
      </c>
    </row>
    <row r="38" spans="1:21">
      <c r="A38" t="s">
        <v>425</v>
      </c>
      <c r="B38">
        <v>0.86480000000000001</v>
      </c>
      <c r="C38">
        <f t="shared" si="0"/>
        <v>37710</v>
      </c>
      <c r="D38">
        <f t="shared" si="1"/>
        <v>37.799999999999997</v>
      </c>
      <c r="E38">
        <f t="shared" si="2"/>
        <v>0.94374000000000002</v>
      </c>
      <c r="G38" t="s">
        <v>102</v>
      </c>
      <c r="H38">
        <v>0.78080000000000005</v>
      </c>
      <c r="J38" t="s">
        <v>107</v>
      </c>
      <c r="K38">
        <v>0.84399999999999997</v>
      </c>
      <c r="M38" t="s">
        <v>106</v>
      </c>
      <c r="N38">
        <v>0.85297999999999996</v>
      </c>
      <c r="P38" t="s">
        <v>97</v>
      </c>
      <c r="Q38">
        <v>0.94374000000000002</v>
      </c>
      <c r="S38" t="s">
        <v>425</v>
      </c>
      <c r="T38" s="39">
        <v>37710</v>
      </c>
      <c r="U38">
        <v>37.799999999999997</v>
      </c>
    </row>
    <row r="39" spans="1:21">
      <c r="A39" t="s">
        <v>337</v>
      </c>
      <c r="B39">
        <v>0.86187000000000002</v>
      </c>
      <c r="C39">
        <f t="shared" si="0"/>
        <v>42230</v>
      </c>
      <c r="D39">
        <f t="shared" si="1"/>
        <v>1.2</v>
      </c>
      <c r="E39">
        <f t="shared" si="2"/>
        <v>0.94101000000000001</v>
      </c>
      <c r="G39" t="s">
        <v>120</v>
      </c>
      <c r="H39">
        <v>0.78080000000000005</v>
      </c>
      <c r="J39" t="s">
        <v>98</v>
      </c>
      <c r="K39">
        <v>0.84079999999999999</v>
      </c>
      <c r="M39" t="s">
        <v>831</v>
      </c>
      <c r="N39">
        <v>0.85082000000000002</v>
      </c>
      <c r="P39" t="s">
        <v>126</v>
      </c>
      <c r="Q39">
        <v>0.94101000000000001</v>
      </c>
      <c r="S39" t="s">
        <v>337</v>
      </c>
      <c r="T39" s="39">
        <v>42230</v>
      </c>
      <c r="U39">
        <v>1.2</v>
      </c>
    </row>
    <row r="40" spans="1:21">
      <c r="A40" t="s">
        <v>112</v>
      </c>
      <c r="B40">
        <v>0.86184000000000005</v>
      </c>
      <c r="C40">
        <f t="shared" si="0"/>
        <v>23170</v>
      </c>
      <c r="D40">
        <f t="shared" si="1"/>
        <v>6.7</v>
      </c>
      <c r="E40">
        <f t="shared" si="2"/>
        <v>0.93740999999999997</v>
      </c>
      <c r="G40" t="s">
        <v>94</v>
      </c>
      <c r="H40">
        <v>0.78080000000000005</v>
      </c>
      <c r="J40" t="s">
        <v>94</v>
      </c>
      <c r="K40">
        <v>0.83828999999999998</v>
      </c>
      <c r="M40" t="s">
        <v>130</v>
      </c>
      <c r="N40">
        <v>0.84416000000000002</v>
      </c>
      <c r="P40" t="s">
        <v>120</v>
      </c>
      <c r="Q40">
        <v>0.93740999999999997</v>
      </c>
      <c r="S40" t="s">
        <v>112</v>
      </c>
      <c r="T40" s="39">
        <v>23170</v>
      </c>
      <c r="U40">
        <v>6.7</v>
      </c>
    </row>
    <row r="41" spans="1:21">
      <c r="A41" t="s">
        <v>443</v>
      </c>
      <c r="B41">
        <v>0.86162000000000005</v>
      </c>
      <c r="C41">
        <f t="shared" si="0"/>
        <v>13360</v>
      </c>
      <c r="D41">
        <f t="shared" si="1"/>
        <v>60</v>
      </c>
      <c r="E41">
        <f t="shared" si="2"/>
        <v>0.92359000000000002</v>
      </c>
      <c r="G41" t="s">
        <v>106</v>
      </c>
      <c r="H41">
        <v>0.78080000000000005</v>
      </c>
      <c r="J41" t="s">
        <v>132</v>
      </c>
      <c r="K41">
        <v>0.8377</v>
      </c>
      <c r="M41" t="s">
        <v>125</v>
      </c>
      <c r="N41">
        <v>0.84262000000000004</v>
      </c>
      <c r="P41" t="s">
        <v>84</v>
      </c>
      <c r="Q41">
        <v>0.92359000000000002</v>
      </c>
      <c r="S41" t="s">
        <v>443</v>
      </c>
      <c r="T41" s="39">
        <v>13360</v>
      </c>
      <c r="U41">
        <v>60</v>
      </c>
    </row>
    <row r="42" spans="1:21">
      <c r="A42" t="s">
        <v>417</v>
      </c>
      <c r="B42">
        <v>0.85758999999999996</v>
      </c>
      <c r="C42">
        <f t="shared" si="0"/>
        <v>39840</v>
      </c>
      <c r="D42">
        <f t="shared" si="1"/>
        <v>4.5</v>
      </c>
      <c r="E42">
        <f t="shared" si="2"/>
        <v>0.92352999999999996</v>
      </c>
      <c r="G42" t="s">
        <v>830</v>
      </c>
      <c r="H42">
        <v>0.78080000000000005</v>
      </c>
      <c r="J42" t="s">
        <v>120</v>
      </c>
      <c r="K42">
        <v>0.82218999999999998</v>
      </c>
      <c r="M42" t="s">
        <v>104</v>
      </c>
      <c r="N42">
        <v>0.84128999999999998</v>
      </c>
      <c r="P42" t="s">
        <v>96</v>
      </c>
      <c r="Q42">
        <v>0.92352999999999996</v>
      </c>
      <c r="S42" t="s">
        <v>417</v>
      </c>
      <c r="T42" s="39">
        <v>39840</v>
      </c>
      <c r="U42">
        <v>4.5</v>
      </c>
    </row>
    <row r="43" spans="1:21">
      <c r="A43" t="s">
        <v>300</v>
      </c>
      <c r="B43">
        <v>0.85733000000000004</v>
      </c>
      <c r="C43">
        <f t="shared" si="0"/>
        <v>22270</v>
      </c>
      <c r="D43">
        <f t="shared" si="1"/>
        <v>45.8</v>
      </c>
      <c r="E43">
        <f t="shared" si="2"/>
        <v>0.92306999999999995</v>
      </c>
      <c r="G43" t="s">
        <v>132</v>
      </c>
      <c r="H43">
        <v>0.75339999999999996</v>
      </c>
      <c r="J43" t="s">
        <v>111</v>
      </c>
      <c r="K43">
        <v>0.82164999999999999</v>
      </c>
      <c r="M43" t="s">
        <v>96</v>
      </c>
      <c r="N43">
        <v>0.84028999999999998</v>
      </c>
      <c r="P43" t="s">
        <v>166</v>
      </c>
      <c r="Q43">
        <v>0.92306999999999995</v>
      </c>
      <c r="S43" t="s">
        <v>300</v>
      </c>
      <c r="T43" s="39">
        <v>22270</v>
      </c>
      <c r="U43">
        <v>45.8</v>
      </c>
    </row>
    <row r="44" spans="1:21">
      <c r="A44" t="s">
        <v>553</v>
      </c>
      <c r="B44">
        <v>0.85324999999999995</v>
      </c>
      <c r="C44">
        <f t="shared" si="0"/>
        <v>28710</v>
      </c>
      <c r="D44">
        <f t="shared" si="1"/>
        <v>143.6</v>
      </c>
      <c r="E44">
        <f t="shared" si="2"/>
        <v>0.92291000000000001</v>
      </c>
      <c r="G44" t="s">
        <v>110</v>
      </c>
      <c r="H44">
        <v>0.75339999999999996</v>
      </c>
      <c r="J44" t="s">
        <v>197</v>
      </c>
      <c r="K44">
        <v>0.82064999999999999</v>
      </c>
      <c r="M44" t="s">
        <v>123</v>
      </c>
      <c r="N44">
        <v>0.83887999999999996</v>
      </c>
      <c r="P44" t="s">
        <v>158</v>
      </c>
      <c r="Q44">
        <v>0.92291000000000001</v>
      </c>
      <c r="S44" t="s">
        <v>553</v>
      </c>
      <c r="T44" s="39">
        <v>28710</v>
      </c>
      <c r="U44">
        <v>143.6</v>
      </c>
    </row>
    <row r="45" spans="1:21">
      <c r="A45" t="s">
        <v>118</v>
      </c>
      <c r="B45">
        <v>0.85284000000000004</v>
      </c>
      <c r="D45">
        <f t="shared" si="1"/>
        <v>0.04</v>
      </c>
      <c r="E45">
        <f t="shared" si="2"/>
        <v>0.92281000000000002</v>
      </c>
      <c r="G45" t="s">
        <v>126</v>
      </c>
      <c r="H45">
        <v>0.75339999999999996</v>
      </c>
      <c r="J45" t="s">
        <v>175</v>
      </c>
      <c r="K45">
        <v>0.81842000000000004</v>
      </c>
      <c r="M45" t="s">
        <v>829</v>
      </c>
      <c r="N45">
        <v>0.83194000000000001</v>
      </c>
      <c r="P45" t="s">
        <v>107</v>
      </c>
      <c r="Q45">
        <v>0.92281000000000002</v>
      </c>
      <c r="S45" t="s">
        <v>118</v>
      </c>
      <c r="T45" s="79" t="s">
        <v>846</v>
      </c>
      <c r="U45">
        <v>0.04</v>
      </c>
    </row>
    <row r="46" spans="1:21">
      <c r="A46" t="s">
        <v>119</v>
      </c>
      <c r="B46">
        <v>0.84658</v>
      </c>
      <c r="C46">
        <f t="shared" si="0"/>
        <v>82230</v>
      </c>
      <c r="D46">
        <f t="shared" si="1"/>
        <v>0.6</v>
      </c>
      <c r="E46">
        <f t="shared" si="2"/>
        <v>0.92205999999999999</v>
      </c>
      <c r="G46" t="s">
        <v>197</v>
      </c>
      <c r="H46">
        <v>0.75339999999999996</v>
      </c>
      <c r="J46" t="s">
        <v>109</v>
      </c>
      <c r="K46">
        <v>0.81452999999999998</v>
      </c>
      <c r="M46" t="s">
        <v>110</v>
      </c>
      <c r="N46">
        <v>0.83038999999999996</v>
      </c>
      <c r="P46" t="s">
        <v>112</v>
      </c>
      <c r="Q46">
        <v>0.92205999999999999</v>
      </c>
      <c r="S46" t="s">
        <v>119</v>
      </c>
      <c r="T46" s="39">
        <v>82230</v>
      </c>
      <c r="U46">
        <v>0.6</v>
      </c>
    </row>
    <row r="47" spans="1:21">
      <c r="A47" t="s">
        <v>404</v>
      </c>
      <c r="B47">
        <v>0.84569000000000005</v>
      </c>
      <c r="C47">
        <f t="shared" si="0"/>
        <v>13350</v>
      </c>
      <c r="D47">
        <f t="shared" si="1"/>
        <v>3.4</v>
      </c>
      <c r="E47">
        <f t="shared" si="2"/>
        <v>0.92042999999999997</v>
      </c>
      <c r="G47" t="s">
        <v>101</v>
      </c>
      <c r="H47">
        <v>0.73970000000000002</v>
      </c>
      <c r="J47" t="s">
        <v>137</v>
      </c>
      <c r="K47">
        <v>0.81440999999999997</v>
      </c>
      <c r="M47" t="s">
        <v>118</v>
      </c>
      <c r="N47">
        <v>0.82630999999999999</v>
      </c>
      <c r="P47" t="s">
        <v>554</v>
      </c>
      <c r="Q47">
        <v>0.92042999999999997</v>
      </c>
      <c r="S47" t="s">
        <v>404</v>
      </c>
      <c r="T47" s="39">
        <v>13350</v>
      </c>
      <c r="U47">
        <v>3.4</v>
      </c>
    </row>
    <row r="48" spans="1:21">
      <c r="A48" t="s">
        <v>324</v>
      </c>
      <c r="B48">
        <v>0.84516000000000002</v>
      </c>
      <c r="C48">
        <f t="shared" si="0"/>
        <v>55970</v>
      </c>
      <c r="D48">
        <f t="shared" si="1"/>
        <v>38.200000000000003</v>
      </c>
      <c r="E48">
        <f t="shared" si="2"/>
        <v>0.91798999999999997</v>
      </c>
      <c r="G48" t="s">
        <v>140</v>
      </c>
      <c r="H48">
        <v>0.73970000000000002</v>
      </c>
      <c r="J48" t="s">
        <v>102</v>
      </c>
      <c r="K48">
        <v>0.80915000000000004</v>
      </c>
      <c r="M48" t="s">
        <v>103</v>
      </c>
      <c r="N48">
        <v>0.82401999999999997</v>
      </c>
      <c r="P48" t="s">
        <v>105</v>
      </c>
      <c r="Q48">
        <v>0.91798999999999997</v>
      </c>
      <c r="S48" t="s">
        <v>324</v>
      </c>
      <c r="T48" s="39">
        <v>55970</v>
      </c>
      <c r="U48">
        <v>38.200000000000003</v>
      </c>
    </row>
    <row r="49" spans="1:21">
      <c r="A49" t="s">
        <v>301</v>
      </c>
      <c r="B49">
        <v>0.84216999999999997</v>
      </c>
      <c r="C49">
        <f t="shared" si="0"/>
        <v>16950</v>
      </c>
      <c r="D49">
        <f t="shared" si="1"/>
        <v>2.8</v>
      </c>
      <c r="E49">
        <f t="shared" si="2"/>
        <v>0.91710999999999998</v>
      </c>
      <c r="G49" t="s">
        <v>143</v>
      </c>
      <c r="H49">
        <v>0.73970000000000002</v>
      </c>
      <c r="J49" t="s">
        <v>114</v>
      </c>
      <c r="K49">
        <v>0.80774000000000001</v>
      </c>
      <c r="M49" t="s">
        <v>101</v>
      </c>
      <c r="N49">
        <v>0.81620000000000004</v>
      </c>
      <c r="P49" t="s">
        <v>159</v>
      </c>
      <c r="Q49">
        <v>0.91710999999999998</v>
      </c>
      <c r="S49" t="s">
        <v>301</v>
      </c>
      <c r="T49" s="39">
        <v>16950</v>
      </c>
      <c r="U49">
        <v>2.8</v>
      </c>
    </row>
    <row r="50" spans="1:21">
      <c r="A50" t="s">
        <v>426</v>
      </c>
      <c r="B50">
        <v>0.84153</v>
      </c>
      <c r="C50">
        <f t="shared" si="0"/>
        <v>38730</v>
      </c>
      <c r="D50">
        <f t="shared" si="1"/>
        <v>10.3</v>
      </c>
      <c r="E50">
        <f t="shared" si="2"/>
        <v>0.91707000000000005</v>
      </c>
      <c r="G50" t="s">
        <v>137</v>
      </c>
      <c r="H50">
        <v>0.72599999999999998</v>
      </c>
      <c r="J50" t="s">
        <v>148</v>
      </c>
      <c r="K50">
        <v>0.80542999999999998</v>
      </c>
      <c r="M50" t="s">
        <v>137</v>
      </c>
      <c r="N50">
        <v>0.81059000000000003</v>
      </c>
      <c r="P50" t="s">
        <v>129</v>
      </c>
      <c r="Q50">
        <v>0.91707000000000005</v>
      </c>
      <c r="S50" t="s">
        <v>426</v>
      </c>
      <c r="T50" s="39">
        <v>38730</v>
      </c>
      <c r="U50">
        <v>10.3</v>
      </c>
    </row>
    <row r="51" spans="1:21">
      <c r="A51" t="s">
        <v>316</v>
      </c>
      <c r="B51">
        <v>0.84026000000000001</v>
      </c>
      <c r="C51">
        <f t="shared" si="0"/>
        <v>15600</v>
      </c>
      <c r="D51">
        <f t="shared" si="1"/>
        <v>215.3</v>
      </c>
      <c r="E51">
        <f t="shared" si="2"/>
        <v>0.91586000000000001</v>
      </c>
      <c r="G51" t="s">
        <v>148</v>
      </c>
      <c r="H51">
        <v>0.72599999999999998</v>
      </c>
      <c r="J51" t="s">
        <v>110</v>
      </c>
      <c r="K51">
        <v>0.80371000000000004</v>
      </c>
      <c r="M51" t="s">
        <v>112</v>
      </c>
      <c r="N51">
        <v>0.80940999999999996</v>
      </c>
      <c r="P51" t="s">
        <v>151</v>
      </c>
      <c r="Q51">
        <v>0.91586000000000001</v>
      </c>
      <c r="S51" t="s">
        <v>316</v>
      </c>
      <c r="T51" s="39">
        <v>15600</v>
      </c>
      <c r="U51">
        <v>215.3</v>
      </c>
    </row>
    <row r="52" spans="1:21">
      <c r="A52" t="s">
        <v>374</v>
      </c>
      <c r="B52">
        <v>0.83557000000000003</v>
      </c>
      <c r="C52">
        <f t="shared" si="0"/>
        <v>47190</v>
      </c>
      <c r="D52">
        <f t="shared" si="1"/>
        <v>59</v>
      </c>
      <c r="E52">
        <f t="shared" si="2"/>
        <v>0.91561000000000003</v>
      </c>
      <c r="G52" t="s">
        <v>833</v>
      </c>
      <c r="H52">
        <v>0.72599999999999998</v>
      </c>
      <c r="J52" t="s">
        <v>139</v>
      </c>
      <c r="K52">
        <v>0.80345999999999995</v>
      </c>
      <c r="M52" t="s">
        <v>124</v>
      </c>
      <c r="N52">
        <v>0.80767999999999995</v>
      </c>
      <c r="P52" t="s">
        <v>152</v>
      </c>
      <c r="Q52">
        <v>0.91561000000000003</v>
      </c>
      <c r="S52" t="s">
        <v>374</v>
      </c>
      <c r="T52" s="39">
        <v>47190</v>
      </c>
      <c r="U52">
        <v>59</v>
      </c>
    </row>
    <row r="53" spans="1:21">
      <c r="A53" t="s">
        <v>457</v>
      </c>
      <c r="B53">
        <v>0.83509999999999995</v>
      </c>
      <c r="C53">
        <f t="shared" si="0"/>
        <v>19110</v>
      </c>
      <c r="D53">
        <f t="shared" si="1"/>
        <v>71.7</v>
      </c>
      <c r="E53">
        <f t="shared" si="2"/>
        <v>0.91071999999999997</v>
      </c>
      <c r="G53" t="s">
        <v>136</v>
      </c>
      <c r="H53">
        <v>0.72599999999999998</v>
      </c>
      <c r="J53" t="s">
        <v>115</v>
      </c>
      <c r="K53">
        <v>0.79649000000000003</v>
      </c>
      <c r="M53" t="s">
        <v>126</v>
      </c>
      <c r="N53">
        <v>0.80320000000000003</v>
      </c>
      <c r="P53" t="s">
        <v>106</v>
      </c>
      <c r="Q53">
        <v>0.91071999999999997</v>
      </c>
      <c r="S53" t="s">
        <v>457</v>
      </c>
      <c r="T53" s="39">
        <v>19110</v>
      </c>
      <c r="U53">
        <v>71.7</v>
      </c>
    </row>
    <row r="54" spans="1:21">
      <c r="A54" t="s">
        <v>427</v>
      </c>
      <c r="B54">
        <v>0.82438</v>
      </c>
      <c r="C54">
        <f t="shared" si="0"/>
        <v>88070</v>
      </c>
      <c r="D54">
        <f t="shared" si="1"/>
        <v>2.9</v>
      </c>
      <c r="E54">
        <f t="shared" si="2"/>
        <v>0.90712999999999999</v>
      </c>
      <c r="G54" t="s">
        <v>95</v>
      </c>
      <c r="H54">
        <v>0.6986</v>
      </c>
      <c r="J54" t="s">
        <v>122</v>
      </c>
      <c r="K54">
        <v>0.79220000000000002</v>
      </c>
      <c r="M54" t="s">
        <v>113</v>
      </c>
      <c r="N54">
        <v>0.80257000000000001</v>
      </c>
      <c r="P54" t="s">
        <v>354</v>
      </c>
      <c r="Q54">
        <v>0.90712999999999999</v>
      </c>
      <c r="S54" t="s">
        <v>427</v>
      </c>
      <c r="T54" s="39">
        <v>88070</v>
      </c>
      <c r="U54">
        <v>2.9</v>
      </c>
    </row>
    <row r="55" spans="1:21">
      <c r="A55" t="s">
        <v>554</v>
      </c>
      <c r="B55">
        <v>0.82394000000000001</v>
      </c>
      <c r="C55">
        <f t="shared" si="0"/>
        <v>45130</v>
      </c>
      <c r="D55">
        <f t="shared" si="1"/>
        <v>10.7</v>
      </c>
      <c r="E55">
        <f t="shared" si="2"/>
        <v>0.90166999999999997</v>
      </c>
      <c r="G55" t="s">
        <v>131</v>
      </c>
      <c r="H55">
        <v>0.6986</v>
      </c>
      <c r="J55" t="s">
        <v>123</v>
      </c>
      <c r="K55">
        <v>0.78774999999999995</v>
      </c>
      <c r="M55" t="s">
        <v>135</v>
      </c>
      <c r="N55">
        <v>0.79823</v>
      </c>
      <c r="P55" t="s">
        <v>125</v>
      </c>
      <c r="Q55">
        <v>0.90166999999999997</v>
      </c>
      <c r="S55" t="s">
        <v>554</v>
      </c>
      <c r="T55" s="39">
        <v>45130</v>
      </c>
      <c r="U55">
        <v>10.7</v>
      </c>
    </row>
    <row r="56" spans="1:21">
      <c r="A56" t="s">
        <v>318</v>
      </c>
      <c r="B56">
        <v>0.81452999999999998</v>
      </c>
      <c r="C56">
        <f t="shared" si="0"/>
        <v>27800</v>
      </c>
      <c r="D56">
        <f t="shared" si="1"/>
        <v>6.5</v>
      </c>
      <c r="E56">
        <f t="shared" si="2"/>
        <v>0.89954000000000001</v>
      </c>
      <c r="G56" t="s">
        <v>111</v>
      </c>
      <c r="H56">
        <v>0.6986</v>
      </c>
      <c r="J56" t="s">
        <v>187</v>
      </c>
      <c r="K56">
        <v>0.77703999999999995</v>
      </c>
      <c r="M56" t="s">
        <v>114</v>
      </c>
      <c r="N56">
        <v>0.79766999999999999</v>
      </c>
      <c r="P56" t="s">
        <v>108</v>
      </c>
      <c r="Q56">
        <v>0.89954000000000001</v>
      </c>
      <c r="S56" t="s">
        <v>318</v>
      </c>
      <c r="T56" s="39">
        <v>27800</v>
      </c>
      <c r="U56">
        <v>6.5</v>
      </c>
    </row>
    <row r="57" spans="1:21">
      <c r="A57" t="s">
        <v>309</v>
      </c>
      <c r="B57">
        <v>0.81211999999999995</v>
      </c>
      <c r="C57">
        <f t="shared" si="0"/>
        <v>54640</v>
      </c>
      <c r="D57">
        <f t="shared" si="1"/>
        <v>11.7</v>
      </c>
      <c r="E57">
        <f t="shared" si="2"/>
        <v>0.89868999999999999</v>
      </c>
      <c r="G57" t="s">
        <v>138</v>
      </c>
      <c r="H57">
        <v>0.6986</v>
      </c>
      <c r="J57" t="s">
        <v>829</v>
      </c>
      <c r="K57">
        <v>0.77659999999999996</v>
      </c>
      <c r="M57" t="s">
        <v>119</v>
      </c>
      <c r="N57">
        <v>0.79547999999999996</v>
      </c>
      <c r="P57" t="s">
        <v>370</v>
      </c>
      <c r="Q57">
        <v>0.89868999999999999</v>
      </c>
      <c r="S57" t="s">
        <v>309</v>
      </c>
      <c r="T57" s="39">
        <v>54640</v>
      </c>
      <c r="U57">
        <v>11.7</v>
      </c>
    </row>
    <row r="58" spans="1:21">
      <c r="A58" t="s">
        <v>131</v>
      </c>
      <c r="B58">
        <v>0.81113999999999997</v>
      </c>
      <c r="C58">
        <f t="shared" si="0"/>
        <v>28650</v>
      </c>
      <c r="D58">
        <f t="shared" si="1"/>
        <v>33.6</v>
      </c>
      <c r="E58">
        <f t="shared" si="2"/>
        <v>0.89851000000000003</v>
      </c>
      <c r="G58" t="s">
        <v>135</v>
      </c>
      <c r="H58">
        <v>0.6986</v>
      </c>
      <c r="J58" t="s">
        <v>129</v>
      </c>
      <c r="K58">
        <v>0.77271000000000001</v>
      </c>
      <c r="M58" t="s">
        <v>108</v>
      </c>
      <c r="N58">
        <v>0.79022999999999999</v>
      </c>
      <c r="P58" t="s">
        <v>135</v>
      </c>
      <c r="Q58">
        <v>0.89851000000000003</v>
      </c>
      <c r="S58" t="s">
        <v>131</v>
      </c>
      <c r="T58" s="39">
        <v>28650</v>
      </c>
      <c r="U58">
        <v>33.6</v>
      </c>
    </row>
    <row r="59" spans="1:21">
      <c r="A59" t="s">
        <v>423</v>
      </c>
      <c r="B59">
        <v>0.80700000000000005</v>
      </c>
      <c r="C59">
        <f t="shared" si="0"/>
        <v>12480</v>
      </c>
      <c r="D59">
        <f t="shared" si="1"/>
        <v>33.700000000000003</v>
      </c>
      <c r="E59">
        <f t="shared" si="2"/>
        <v>0.89790999999999999</v>
      </c>
      <c r="G59" t="s">
        <v>147</v>
      </c>
      <c r="H59">
        <v>0.68489999999999995</v>
      </c>
      <c r="J59" t="s">
        <v>127</v>
      </c>
      <c r="K59">
        <v>0.76549</v>
      </c>
      <c r="M59" t="s">
        <v>136</v>
      </c>
      <c r="N59">
        <v>0.78766000000000003</v>
      </c>
      <c r="P59" t="s">
        <v>123</v>
      </c>
      <c r="Q59">
        <v>0.89790999999999999</v>
      </c>
      <c r="S59" t="s">
        <v>423</v>
      </c>
      <c r="T59" s="39">
        <v>12480</v>
      </c>
      <c r="U59">
        <v>33.700000000000003</v>
      </c>
    </row>
    <row r="60" spans="1:21">
      <c r="A60" t="s">
        <v>366</v>
      </c>
      <c r="B60">
        <v>0.80430000000000001</v>
      </c>
      <c r="C60">
        <f t="shared" si="0"/>
        <v>35540</v>
      </c>
      <c r="D60">
        <f t="shared" si="1"/>
        <v>9.6</v>
      </c>
      <c r="E60">
        <f t="shared" si="2"/>
        <v>0.89512000000000003</v>
      </c>
      <c r="G60" t="s">
        <v>129</v>
      </c>
      <c r="H60">
        <v>0.67120000000000002</v>
      </c>
      <c r="J60" t="s">
        <v>138</v>
      </c>
      <c r="K60">
        <v>0.76483999999999996</v>
      </c>
      <c r="M60" t="s">
        <v>169</v>
      </c>
      <c r="N60">
        <v>0.78449999999999998</v>
      </c>
      <c r="P60" t="s">
        <v>113</v>
      </c>
      <c r="Q60">
        <v>0.89512000000000003</v>
      </c>
      <c r="S60" t="s">
        <v>366</v>
      </c>
      <c r="T60" s="39">
        <v>35540</v>
      </c>
      <c r="U60">
        <v>9.6</v>
      </c>
    </row>
    <row r="61" spans="1:21">
      <c r="A61" t="s">
        <v>555</v>
      </c>
      <c r="B61">
        <v>0.80213999999999996</v>
      </c>
      <c r="C61">
        <f t="shared" si="0"/>
        <v>38540</v>
      </c>
      <c r="D61">
        <f t="shared" si="1"/>
        <v>5.4</v>
      </c>
      <c r="E61">
        <f t="shared" si="2"/>
        <v>0.89405999999999997</v>
      </c>
      <c r="G61" t="s">
        <v>109</v>
      </c>
      <c r="H61">
        <v>0.67120000000000002</v>
      </c>
      <c r="J61" t="s">
        <v>140</v>
      </c>
      <c r="K61">
        <v>0.76366000000000001</v>
      </c>
      <c r="M61" t="s">
        <v>225</v>
      </c>
      <c r="N61">
        <v>0.78356000000000003</v>
      </c>
      <c r="P61" t="s">
        <v>111</v>
      </c>
      <c r="Q61">
        <v>0.89405999999999997</v>
      </c>
      <c r="S61" t="s">
        <v>555</v>
      </c>
      <c r="T61" s="39">
        <v>38540</v>
      </c>
      <c r="U61">
        <v>5.4</v>
      </c>
    </row>
    <row r="62" spans="1:21">
      <c r="A62" t="s">
        <v>333</v>
      </c>
      <c r="B62">
        <v>0.80088999999999999</v>
      </c>
      <c r="C62">
        <f t="shared" si="0"/>
        <v>23340</v>
      </c>
      <c r="D62">
        <f t="shared" si="1"/>
        <v>5.2</v>
      </c>
      <c r="E62">
        <f t="shared" si="2"/>
        <v>0.89327000000000001</v>
      </c>
      <c r="G62" t="s">
        <v>125</v>
      </c>
      <c r="H62">
        <v>0.65749999999999997</v>
      </c>
      <c r="J62" t="s">
        <v>125</v>
      </c>
      <c r="K62">
        <v>0.76239000000000001</v>
      </c>
      <c r="M62" t="s">
        <v>143</v>
      </c>
      <c r="N62">
        <v>0.77930999999999995</v>
      </c>
      <c r="P62" t="s">
        <v>136</v>
      </c>
      <c r="Q62">
        <v>0.89327000000000001</v>
      </c>
      <c r="S62" t="s">
        <v>333</v>
      </c>
      <c r="T62" s="39">
        <v>23340</v>
      </c>
      <c r="U62">
        <v>5.2</v>
      </c>
    </row>
    <row r="63" spans="1:21">
      <c r="A63" t="s">
        <v>295</v>
      </c>
      <c r="B63">
        <v>0.8</v>
      </c>
      <c r="C63">
        <f t="shared" si="0"/>
        <v>16000</v>
      </c>
      <c r="D63">
        <f t="shared" si="1"/>
        <v>2.8</v>
      </c>
      <c r="E63">
        <f t="shared" si="2"/>
        <v>0.89224000000000003</v>
      </c>
      <c r="G63" t="s">
        <v>118</v>
      </c>
      <c r="H63">
        <v>0.65749999999999997</v>
      </c>
      <c r="J63" t="s">
        <v>126</v>
      </c>
      <c r="K63">
        <v>0.76105</v>
      </c>
      <c r="M63" t="s">
        <v>833</v>
      </c>
      <c r="N63">
        <v>0.77764</v>
      </c>
      <c r="P63" t="s">
        <v>147</v>
      </c>
      <c r="Q63">
        <v>0.89224000000000003</v>
      </c>
      <c r="S63" t="s">
        <v>295</v>
      </c>
      <c r="T63" s="39">
        <v>16000</v>
      </c>
      <c r="U63">
        <v>2.8</v>
      </c>
    </row>
    <row r="64" spans="1:21">
      <c r="A64" t="s">
        <v>469</v>
      </c>
      <c r="B64">
        <v>0.79990000000000006</v>
      </c>
      <c r="C64">
        <f t="shared" si="0"/>
        <v>9470</v>
      </c>
      <c r="D64">
        <f t="shared" si="1"/>
        <v>35.299999999999997</v>
      </c>
      <c r="E64">
        <f t="shared" si="2"/>
        <v>0.89126000000000005</v>
      </c>
      <c r="G64" t="s">
        <v>163</v>
      </c>
      <c r="H64">
        <v>0.65749999999999997</v>
      </c>
      <c r="J64" t="s">
        <v>167</v>
      </c>
      <c r="K64">
        <v>0.75905</v>
      </c>
      <c r="M64" t="s">
        <v>120</v>
      </c>
      <c r="N64">
        <v>0.77747999999999995</v>
      </c>
      <c r="P64" t="s">
        <v>170</v>
      </c>
      <c r="Q64">
        <v>0.89126000000000005</v>
      </c>
      <c r="S64" t="s">
        <v>469</v>
      </c>
      <c r="T64" s="39">
        <v>9470</v>
      </c>
      <c r="U64">
        <v>35.299999999999997</v>
      </c>
    </row>
    <row r="65" spans="1:21">
      <c r="A65" t="s">
        <v>369</v>
      </c>
      <c r="B65">
        <v>0.79910999999999999</v>
      </c>
      <c r="C65">
        <f t="shared" si="0"/>
        <v>12310</v>
      </c>
      <c r="D65">
        <f t="shared" si="1"/>
        <v>275.5</v>
      </c>
      <c r="E65">
        <f t="shared" si="2"/>
        <v>0.88273000000000001</v>
      </c>
      <c r="G65" t="s">
        <v>114</v>
      </c>
      <c r="H65">
        <v>0.65749999999999997</v>
      </c>
      <c r="J65" t="s">
        <v>119</v>
      </c>
      <c r="K65">
        <v>0.75553999999999999</v>
      </c>
      <c r="M65" t="s">
        <v>142</v>
      </c>
      <c r="N65">
        <v>0.77149999999999996</v>
      </c>
      <c r="P65" t="s">
        <v>168</v>
      </c>
      <c r="Q65">
        <v>0.88273000000000001</v>
      </c>
      <c r="S65" t="s">
        <v>369</v>
      </c>
      <c r="T65" s="39">
        <v>12310</v>
      </c>
      <c r="U65">
        <v>275.5</v>
      </c>
    </row>
    <row r="66" spans="1:21">
      <c r="A66" t="s">
        <v>400</v>
      </c>
      <c r="B66">
        <v>0.78498999999999997</v>
      </c>
      <c r="C66">
        <f t="shared" si="0"/>
        <v>20960</v>
      </c>
      <c r="D66">
        <f t="shared" si="1"/>
        <v>127.5</v>
      </c>
      <c r="E66">
        <f t="shared" si="2"/>
        <v>0.88153999999999999</v>
      </c>
      <c r="G66" t="s">
        <v>175</v>
      </c>
      <c r="H66">
        <v>0.65749999999999997</v>
      </c>
      <c r="J66" t="s">
        <v>143</v>
      </c>
      <c r="K66">
        <v>0.75209999999999999</v>
      </c>
      <c r="M66" t="s">
        <v>140</v>
      </c>
      <c r="N66">
        <v>0.76027</v>
      </c>
      <c r="P66" t="s">
        <v>155</v>
      </c>
      <c r="Q66">
        <v>0.88153999999999999</v>
      </c>
      <c r="S66" t="s">
        <v>400</v>
      </c>
      <c r="T66" s="39">
        <v>20960</v>
      </c>
      <c r="U66">
        <v>127.5</v>
      </c>
    </row>
    <row r="67" spans="1:21">
      <c r="A67" t="s">
        <v>384</v>
      </c>
      <c r="B67">
        <v>0.78120000000000001</v>
      </c>
      <c r="C67">
        <f t="shared" ref="C67:C130" si="3">INDEX($T$2:$T$194, MATCH(A67,$S$2:$S$194,0))</f>
        <v>74630</v>
      </c>
      <c r="D67">
        <f t="shared" ref="D67:D130" si="4">INDEX($U$2:$U$194, MATCH(A67,$S$2:$S$194,0))</f>
        <v>4.3</v>
      </c>
      <c r="E67">
        <f t="shared" ref="E67:E130" si="5">INDEX($Q$2:$Q$194, MATCH(A67,$S$2:$S$194,0))</f>
        <v>0.87824000000000002</v>
      </c>
      <c r="G67" t="s">
        <v>123</v>
      </c>
      <c r="H67">
        <v>0.64380000000000004</v>
      </c>
      <c r="J67" t="s">
        <v>118</v>
      </c>
      <c r="K67">
        <v>0.74156999999999995</v>
      </c>
      <c r="M67" t="s">
        <v>138</v>
      </c>
      <c r="N67">
        <v>0.75800999999999996</v>
      </c>
      <c r="P67" t="s">
        <v>122</v>
      </c>
      <c r="Q67">
        <v>0.87824000000000002</v>
      </c>
      <c r="S67" t="s">
        <v>384</v>
      </c>
      <c r="T67" s="39">
        <v>74630</v>
      </c>
      <c r="U67">
        <v>4.3</v>
      </c>
    </row>
    <row r="68" spans="1:21">
      <c r="A68" t="s">
        <v>343</v>
      </c>
      <c r="B68">
        <v>0.77997000000000005</v>
      </c>
      <c r="C68">
        <f t="shared" si="3"/>
        <v>11500</v>
      </c>
      <c r="D68">
        <f t="shared" si="4"/>
        <v>18.100000000000001</v>
      </c>
      <c r="E68">
        <f t="shared" si="5"/>
        <v>0.87797000000000003</v>
      </c>
      <c r="G68" t="s">
        <v>829</v>
      </c>
      <c r="H68">
        <v>0.64380000000000004</v>
      </c>
      <c r="J68" t="s">
        <v>149</v>
      </c>
      <c r="K68">
        <v>0.73863000000000001</v>
      </c>
      <c r="M68" t="s">
        <v>182</v>
      </c>
      <c r="N68">
        <v>0.75500999999999996</v>
      </c>
      <c r="P68" t="s">
        <v>146</v>
      </c>
      <c r="Q68">
        <v>0.87797000000000003</v>
      </c>
      <c r="S68" t="s">
        <v>343</v>
      </c>
      <c r="T68" s="39">
        <v>11500</v>
      </c>
      <c r="U68">
        <v>18.100000000000001</v>
      </c>
    </row>
    <row r="69" spans="1:21">
      <c r="A69" t="s">
        <v>329</v>
      </c>
      <c r="B69">
        <v>0.77929999999999999</v>
      </c>
      <c r="C69">
        <f t="shared" si="3"/>
        <v>16580</v>
      </c>
      <c r="D69">
        <f t="shared" si="4"/>
        <v>51.5</v>
      </c>
      <c r="E69">
        <f t="shared" si="5"/>
        <v>0.87687000000000004</v>
      </c>
      <c r="G69" t="s">
        <v>119</v>
      </c>
      <c r="H69">
        <v>0.63009999999999999</v>
      </c>
      <c r="J69" t="s">
        <v>178</v>
      </c>
      <c r="K69">
        <v>0.73743999999999998</v>
      </c>
      <c r="M69" t="s">
        <v>129</v>
      </c>
      <c r="N69">
        <v>0.75378000000000001</v>
      </c>
      <c r="P69" t="s">
        <v>138</v>
      </c>
      <c r="Q69">
        <v>0.87687000000000004</v>
      </c>
      <c r="S69" t="s">
        <v>329</v>
      </c>
      <c r="T69" s="39">
        <v>16580</v>
      </c>
      <c r="U69">
        <v>51.5</v>
      </c>
    </row>
    <row r="70" spans="1:21">
      <c r="A70" t="s">
        <v>354</v>
      </c>
      <c r="B70">
        <v>0.77922999999999998</v>
      </c>
      <c r="C70">
        <f t="shared" si="3"/>
        <v>18170</v>
      </c>
      <c r="D70">
        <f t="shared" si="4"/>
        <v>3.7</v>
      </c>
      <c r="E70">
        <f t="shared" si="5"/>
        <v>0.87280999999999997</v>
      </c>
      <c r="G70" t="s">
        <v>115</v>
      </c>
      <c r="H70">
        <v>0.63009999999999999</v>
      </c>
      <c r="J70" t="s">
        <v>131</v>
      </c>
      <c r="K70">
        <v>0.72796000000000005</v>
      </c>
      <c r="M70" t="s">
        <v>217</v>
      </c>
      <c r="N70">
        <v>0.75202999999999998</v>
      </c>
      <c r="P70" t="s">
        <v>88</v>
      </c>
      <c r="Q70">
        <v>0.87280999999999997</v>
      </c>
      <c r="S70" t="s">
        <v>354</v>
      </c>
      <c r="T70" s="39">
        <v>18170</v>
      </c>
      <c r="U70">
        <v>3.7</v>
      </c>
    </row>
    <row r="71" spans="1:21">
      <c r="A71" t="s">
        <v>402</v>
      </c>
      <c r="B71">
        <v>0.77195000000000003</v>
      </c>
      <c r="C71">
        <f t="shared" si="3"/>
        <v>14260</v>
      </c>
      <c r="D71">
        <f t="shared" si="4"/>
        <v>2.6</v>
      </c>
      <c r="E71">
        <f t="shared" si="5"/>
        <v>0.87141000000000002</v>
      </c>
      <c r="G71" t="s">
        <v>167</v>
      </c>
      <c r="H71">
        <v>0.61639999999999995</v>
      </c>
      <c r="J71" t="s">
        <v>833</v>
      </c>
      <c r="K71">
        <v>0.72636000000000001</v>
      </c>
      <c r="M71" t="s">
        <v>159</v>
      </c>
      <c r="N71">
        <v>0.75149999999999995</v>
      </c>
      <c r="P71" t="s">
        <v>184</v>
      </c>
      <c r="Q71">
        <v>0.87141000000000002</v>
      </c>
      <c r="S71" t="s">
        <v>402</v>
      </c>
      <c r="T71" s="39">
        <v>14260</v>
      </c>
      <c r="U71">
        <v>2.6</v>
      </c>
    </row>
    <row r="72" spans="1:21">
      <c r="A72" t="s">
        <v>472</v>
      </c>
      <c r="B72">
        <v>0.77092000000000005</v>
      </c>
      <c r="C72">
        <f t="shared" si="3"/>
        <v>11260</v>
      </c>
      <c r="D72">
        <f t="shared" si="4"/>
        <v>98.2</v>
      </c>
      <c r="E72">
        <f t="shared" si="5"/>
        <v>0.86983999999999995</v>
      </c>
      <c r="G72" t="s">
        <v>178</v>
      </c>
      <c r="H72">
        <v>0.61639999999999995</v>
      </c>
      <c r="J72" t="s">
        <v>130</v>
      </c>
      <c r="K72">
        <v>0.72243999999999997</v>
      </c>
      <c r="M72" t="s">
        <v>214</v>
      </c>
      <c r="N72">
        <v>0.74877000000000005</v>
      </c>
      <c r="P72" t="s">
        <v>130</v>
      </c>
      <c r="Q72">
        <v>0.86983999999999995</v>
      </c>
      <c r="S72" t="s">
        <v>472</v>
      </c>
      <c r="T72" s="39">
        <v>11260</v>
      </c>
      <c r="U72">
        <v>98.2</v>
      </c>
    </row>
    <row r="73" spans="1:21">
      <c r="A73" t="s">
        <v>428</v>
      </c>
      <c r="B73">
        <v>0.76363999999999999</v>
      </c>
      <c r="C73">
        <f t="shared" si="3"/>
        <v>34520</v>
      </c>
      <c r="D73">
        <f t="shared" si="4"/>
        <v>19</v>
      </c>
      <c r="E73">
        <f t="shared" si="5"/>
        <v>0.86745000000000005</v>
      </c>
      <c r="G73" t="s">
        <v>157</v>
      </c>
      <c r="H73">
        <v>0.60270000000000001</v>
      </c>
      <c r="J73" t="s">
        <v>136</v>
      </c>
      <c r="K73">
        <v>0.72169000000000005</v>
      </c>
      <c r="M73" t="s">
        <v>132</v>
      </c>
      <c r="N73">
        <v>0.74690000000000001</v>
      </c>
      <c r="P73" t="s">
        <v>838</v>
      </c>
      <c r="Q73">
        <v>0.86745000000000005</v>
      </c>
      <c r="S73" t="s">
        <v>428</v>
      </c>
      <c r="T73" s="39">
        <v>34520</v>
      </c>
      <c r="U73">
        <v>19</v>
      </c>
    </row>
    <row r="74" spans="1:21">
      <c r="A74" t="s">
        <v>424</v>
      </c>
      <c r="B74">
        <v>0.76212000000000002</v>
      </c>
      <c r="C74">
        <f t="shared" si="3"/>
        <v>9820</v>
      </c>
      <c r="D74">
        <f t="shared" si="4"/>
        <v>115.6</v>
      </c>
      <c r="E74">
        <f t="shared" si="5"/>
        <v>0.86568000000000001</v>
      </c>
      <c r="G74" t="s">
        <v>146</v>
      </c>
      <c r="H74">
        <v>0.60270000000000001</v>
      </c>
      <c r="J74" t="s">
        <v>134</v>
      </c>
      <c r="K74">
        <v>0.71436999999999995</v>
      </c>
      <c r="M74" t="s">
        <v>151</v>
      </c>
      <c r="N74">
        <v>0.74563999999999997</v>
      </c>
      <c r="P74" t="s">
        <v>109</v>
      </c>
      <c r="Q74">
        <v>0.86568000000000001</v>
      </c>
      <c r="S74" t="s">
        <v>424</v>
      </c>
      <c r="T74" s="39">
        <v>9820</v>
      </c>
      <c r="U74">
        <v>115.6</v>
      </c>
    </row>
    <row r="75" spans="1:21">
      <c r="A75" t="s">
        <v>303</v>
      </c>
      <c r="B75">
        <v>0.76073000000000002</v>
      </c>
      <c r="C75">
        <f t="shared" si="3"/>
        <v>14540</v>
      </c>
      <c r="D75">
        <f t="shared" si="4"/>
        <v>10.199999999999999</v>
      </c>
      <c r="E75">
        <f t="shared" si="5"/>
        <v>0.86521999999999999</v>
      </c>
      <c r="G75" t="s">
        <v>173</v>
      </c>
      <c r="H75">
        <v>0.58899999999999997</v>
      </c>
      <c r="J75" t="s">
        <v>135</v>
      </c>
      <c r="K75">
        <v>0.70969000000000004</v>
      </c>
      <c r="M75" t="s">
        <v>147</v>
      </c>
      <c r="N75">
        <v>0.74392000000000003</v>
      </c>
      <c r="P75" t="s">
        <v>160</v>
      </c>
      <c r="Q75">
        <v>0.86521999999999999</v>
      </c>
      <c r="S75" t="s">
        <v>303</v>
      </c>
      <c r="T75" s="39">
        <v>14540</v>
      </c>
      <c r="U75">
        <v>10.199999999999999</v>
      </c>
    </row>
    <row r="76" spans="1:21">
      <c r="A76" t="s">
        <v>317</v>
      </c>
      <c r="B76">
        <v>0.75536000000000003</v>
      </c>
      <c r="C76">
        <f t="shared" si="3"/>
        <v>83530</v>
      </c>
      <c r="D76">
        <f t="shared" si="4"/>
        <v>0.4</v>
      </c>
      <c r="E76">
        <f t="shared" si="5"/>
        <v>0.86495</v>
      </c>
      <c r="G76" t="s">
        <v>831</v>
      </c>
      <c r="H76">
        <v>0.58899999999999997</v>
      </c>
      <c r="J76" t="s">
        <v>146</v>
      </c>
      <c r="K76">
        <v>0.70811000000000002</v>
      </c>
      <c r="M76" t="s">
        <v>152</v>
      </c>
      <c r="N76">
        <v>0.74187999999999998</v>
      </c>
      <c r="P76" t="s">
        <v>190</v>
      </c>
      <c r="Q76">
        <v>0.86495</v>
      </c>
      <c r="S76" t="s">
        <v>317</v>
      </c>
      <c r="T76" s="39">
        <v>83530</v>
      </c>
      <c r="U76">
        <v>0.4</v>
      </c>
    </row>
    <row r="77" spans="1:21">
      <c r="A77" t="s">
        <v>399</v>
      </c>
      <c r="B77">
        <v>0.75061</v>
      </c>
      <c r="C77">
        <f t="shared" si="3"/>
        <v>24310</v>
      </c>
      <c r="D77">
        <f t="shared" si="4"/>
        <v>1.3</v>
      </c>
      <c r="E77">
        <f t="shared" si="5"/>
        <v>0.86448000000000003</v>
      </c>
      <c r="G77" t="s">
        <v>162</v>
      </c>
      <c r="H77">
        <v>0.57530000000000003</v>
      </c>
      <c r="J77" t="s">
        <v>216</v>
      </c>
      <c r="K77">
        <v>0.70416999999999996</v>
      </c>
      <c r="M77" t="s">
        <v>171</v>
      </c>
      <c r="N77">
        <v>0.74131000000000002</v>
      </c>
      <c r="P77" t="s">
        <v>139</v>
      </c>
      <c r="Q77">
        <v>0.86448000000000003</v>
      </c>
      <c r="S77" t="s">
        <v>399</v>
      </c>
      <c r="T77" s="39">
        <v>24310</v>
      </c>
      <c r="U77">
        <v>1.3</v>
      </c>
    </row>
    <row r="78" spans="1:21">
      <c r="A78" t="s">
        <v>308</v>
      </c>
      <c r="B78">
        <v>0.74448999999999999</v>
      </c>
      <c r="C78">
        <f t="shared" si="3"/>
        <v>20080</v>
      </c>
      <c r="D78">
        <f t="shared" si="4"/>
        <v>9.3000000000000007</v>
      </c>
      <c r="E78">
        <f t="shared" si="5"/>
        <v>0.85229999999999995</v>
      </c>
      <c r="G78" t="s">
        <v>354</v>
      </c>
      <c r="H78">
        <v>0.56159999999999999</v>
      </c>
      <c r="J78" t="s">
        <v>831</v>
      </c>
      <c r="K78">
        <v>0.70062999999999998</v>
      </c>
      <c r="M78" t="s">
        <v>160</v>
      </c>
      <c r="N78">
        <v>0.73762000000000005</v>
      </c>
      <c r="P78" t="s">
        <v>156</v>
      </c>
      <c r="Q78">
        <v>0.85229999999999995</v>
      </c>
      <c r="S78" t="s">
        <v>308</v>
      </c>
      <c r="T78" s="39">
        <v>20080</v>
      </c>
      <c r="U78">
        <v>9.3000000000000007</v>
      </c>
    </row>
    <row r="79" spans="1:21">
      <c r="A79" t="s">
        <v>560</v>
      </c>
      <c r="B79">
        <v>0.73160000000000003</v>
      </c>
      <c r="C79">
        <f t="shared" si="3"/>
        <v>5300</v>
      </c>
      <c r="D79">
        <f t="shared" si="4"/>
        <v>6.7</v>
      </c>
      <c r="E79">
        <f t="shared" si="5"/>
        <v>0.84277999999999997</v>
      </c>
      <c r="G79" t="s">
        <v>166</v>
      </c>
      <c r="H79">
        <v>0.54790000000000005</v>
      </c>
      <c r="J79" t="s">
        <v>173</v>
      </c>
      <c r="K79">
        <v>0.70016</v>
      </c>
      <c r="M79" t="s">
        <v>139</v>
      </c>
      <c r="N79">
        <v>0.72933999999999999</v>
      </c>
      <c r="P79" t="s">
        <v>103</v>
      </c>
      <c r="Q79">
        <v>0.84277999999999997</v>
      </c>
      <c r="S79" t="s">
        <v>560</v>
      </c>
      <c r="T79" s="39">
        <v>5300</v>
      </c>
      <c r="U79">
        <v>6.7</v>
      </c>
    </row>
    <row r="80" spans="1:21">
      <c r="A80" t="s">
        <v>420</v>
      </c>
      <c r="B80">
        <v>0.72980999999999996</v>
      </c>
      <c r="C80">
        <f t="shared" si="3"/>
        <v>30990</v>
      </c>
      <c r="D80">
        <f t="shared" si="4"/>
        <v>4.4000000000000004</v>
      </c>
      <c r="E80">
        <f t="shared" si="5"/>
        <v>0.84253999999999996</v>
      </c>
      <c r="G80" t="s">
        <v>185</v>
      </c>
      <c r="H80">
        <v>0.54790000000000005</v>
      </c>
      <c r="J80" t="s">
        <v>189</v>
      </c>
      <c r="K80">
        <v>0.68916999999999995</v>
      </c>
      <c r="M80" t="s">
        <v>146</v>
      </c>
      <c r="N80">
        <v>0.72665000000000002</v>
      </c>
      <c r="P80" t="s">
        <v>115</v>
      </c>
      <c r="Q80">
        <v>0.84253999999999996</v>
      </c>
      <c r="S80" t="s">
        <v>420</v>
      </c>
      <c r="T80" s="39">
        <v>30990</v>
      </c>
      <c r="U80">
        <v>4.4000000000000004</v>
      </c>
    </row>
    <row r="81" spans="1:21">
      <c r="A81" t="s">
        <v>422</v>
      </c>
      <c r="B81">
        <v>0.72506999999999999</v>
      </c>
      <c r="C81">
        <f t="shared" si="3"/>
        <v>13990</v>
      </c>
      <c r="D81">
        <f t="shared" si="4"/>
        <v>7.3</v>
      </c>
      <c r="E81">
        <f t="shared" si="5"/>
        <v>0.83638000000000001</v>
      </c>
      <c r="G81" t="s">
        <v>189</v>
      </c>
      <c r="H81">
        <v>0.54790000000000005</v>
      </c>
      <c r="J81" t="s">
        <v>157</v>
      </c>
      <c r="K81">
        <v>0.67115000000000002</v>
      </c>
      <c r="M81" t="s">
        <v>148</v>
      </c>
      <c r="N81">
        <v>0.72555999999999998</v>
      </c>
      <c r="P81" t="s">
        <v>132</v>
      </c>
      <c r="Q81">
        <v>0.83638000000000001</v>
      </c>
      <c r="S81" t="s">
        <v>422</v>
      </c>
      <c r="T81" s="39">
        <v>13990</v>
      </c>
      <c r="U81">
        <v>7.3</v>
      </c>
    </row>
    <row r="82" spans="1:21">
      <c r="A82" t="s">
        <v>158</v>
      </c>
      <c r="B82">
        <v>0.72111000000000003</v>
      </c>
      <c r="C82">
        <f t="shared" si="3"/>
        <v>22940</v>
      </c>
      <c r="D82">
        <f t="shared" si="4"/>
        <v>0.6</v>
      </c>
      <c r="E82">
        <f t="shared" si="5"/>
        <v>0.83565999999999996</v>
      </c>
      <c r="G82" t="s">
        <v>134</v>
      </c>
      <c r="H82">
        <v>0.54790000000000005</v>
      </c>
      <c r="J82" t="s">
        <v>162</v>
      </c>
      <c r="K82">
        <v>0.66415000000000002</v>
      </c>
      <c r="M82" t="s">
        <v>149</v>
      </c>
      <c r="N82">
        <v>0.72328999999999999</v>
      </c>
      <c r="P82" t="s">
        <v>165</v>
      </c>
      <c r="Q82">
        <v>0.83565999999999996</v>
      </c>
      <c r="S82" t="s">
        <v>158</v>
      </c>
      <c r="T82" s="39">
        <v>22940</v>
      </c>
      <c r="U82">
        <v>0.6</v>
      </c>
    </row>
    <row r="83" spans="1:21">
      <c r="A83" t="s">
        <v>403</v>
      </c>
      <c r="B83">
        <v>0.71747000000000005</v>
      </c>
      <c r="D83">
        <f t="shared" si="4"/>
        <v>0.04</v>
      </c>
      <c r="E83">
        <f t="shared" si="5"/>
        <v>0.83221000000000001</v>
      </c>
      <c r="G83" t="s">
        <v>186</v>
      </c>
      <c r="H83">
        <v>0.53420000000000001</v>
      </c>
      <c r="J83" t="s">
        <v>147</v>
      </c>
      <c r="K83">
        <v>0.65476999999999996</v>
      </c>
      <c r="M83" t="s">
        <v>838</v>
      </c>
      <c r="N83">
        <v>0.72021000000000002</v>
      </c>
      <c r="P83" t="s">
        <v>574</v>
      </c>
      <c r="Q83">
        <v>0.83221000000000001</v>
      </c>
      <c r="S83" t="s">
        <v>403</v>
      </c>
      <c r="T83" s="79" t="s">
        <v>846</v>
      </c>
      <c r="U83">
        <v>0.04</v>
      </c>
    </row>
    <row r="84" spans="1:21">
      <c r="A84" t="s">
        <v>304</v>
      </c>
      <c r="B84">
        <v>0.71433999999999997</v>
      </c>
      <c r="C84">
        <f t="shared" si="3"/>
        <v>34860</v>
      </c>
      <c r="D84">
        <f t="shared" si="4"/>
        <v>0.4</v>
      </c>
      <c r="E84">
        <f t="shared" si="5"/>
        <v>0.83101000000000003</v>
      </c>
      <c r="G84" t="s">
        <v>187</v>
      </c>
      <c r="H84">
        <v>0.52049999999999996</v>
      </c>
      <c r="J84" t="s">
        <v>201</v>
      </c>
      <c r="K84">
        <v>0.65378999999999998</v>
      </c>
      <c r="M84" t="s">
        <v>131</v>
      </c>
      <c r="N84">
        <v>0.71921000000000002</v>
      </c>
      <c r="P84" t="s">
        <v>140</v>
      </c>
      <c r="Q84">
        <v>0.83101000000000003</v>
      </c>
      <c r="S84" t="s">
        <v>304</v>
      </c>
      <c r="T84" s="39">
        <v>34860</v>
      </c>
      <c r="U84">
        <v>0.4</v>
      </c>
    </row>
    <row r="85" spans="1:21">
      <c r="A85" t="s">
        <v>162</v>
      </c>
      <c r="B85">
        <v>0.70704</v>
      </c>
      <c r="C85">
        <f t="shared" si="3"/>
        <v>18210</v>
      </c>
      <c r="D85">
        <f t="shared" si="4"/>
        <v>2.1</v>
      </c>
      <c r="E85">
        <f t="shared" si="5"/>
        <v>0.82821</v>
      </c>
      <c r="G85" t="s">
        <v>156</v>
      </c>
      <c r="H85">
        <v>0.52049999999999996</v>
      </c>
      <c r="J85" t="s">
        <v>156</v>
      </c>
      <c r="K85">
        <v>0.65049000000000001</v>
      </c>
      <c r="M85" t="s">
        <v>158</v>
      </c>
      <c r="N85">
        <v>0.71904000000000001</v>
      </c>
      <c r="P85" t="s">
        <v>134</v>
      </c>
      <c r="Q85">
        <v>0.82821</v>
      </c>
      <c r="S85" t="s">
        <v>162</v>
      </c>
      <c r="T85" s="39">
        <v>18210</v>
      </c>
      <c r="U85">
        <v>2.1</v>
      </c>
    </row>
    <row r="86" spans="1:21">
      <c r="A86" t="s">
        <v>342</v>
      </c>
      <c r="B86">
        <v>0.70126999999999995</v>
      </c>
      <c r="C86">
        <f t="shared" si="3"/>
        <v>20640</v>
      </c>
      <c r="D86">
        <f t="shared" si="4"/>
        <v>10.8</v>
      </c>
      <c r="E86">
        <f t="shared" si="5"/>
        <v>0.82630000000000003</v>
      </c>
      <c r="G86" t="s">
        <v>158</v>
      </c>
      <c r="H86">
        <v>0.50680000000000003</v>
      </c>
      <c r="J86" t="s">
        <v>163</v>
      </c>
      <c r="K86">
        <v>0.64046999999999998</v>
      </c>
      <c r="M86" t="s">
        <v>163</v>
      </c>
      <c r="N86">
        <v>0.71889999999999998</v>
      </c>
      <c r="P86" t="s">
        <v>200</v>
      </c>
      <c r="Q86">
        <v>0.82630000000000003</v>
      </c>
      <c r="S86" t="s">
        <v>342</v>
      </c>
      <c r="T86" s="39">
        <v>20640</v>
      </c>
      <c r="U86">
        <v>10.8</v>
      </c>
    </row>
    <row r="87" spans="1:21">
      <c r="A87" t="s">
        <v>460</v>
      </c>
      <c r="B87">
        <v>0.69725999999999999</v>
      </c>
      <c r="C87">
        <f t="shared" si="3"/>
        <v>26730</v>
      </c>
      <c r="D87">
        <f t="shared" si="4"/>
        <v>1.4</v>
      </c>
      <c r="E87">
        <f t="shared" si="5"/>
        <v>0.82033999999999996</v>
      </c>
      <c r="G87" t="s">
        <v>130</v>
      </c>
      <c r="H87">
        <v>0.50680000000000003</v>
      </c>
      <c r="J87" t="s">
        <v>141</v>
      </c>
      <c r="K87">
        <v>0.63654999999999995</v>
      </c>
      <c r="M87" t="s">
        <v>183</v>
      </c>
      <c r="N87">
        <v>0.71757000000000004</v>
      </c>
      <c r="P87" t="s">
        <v>149</v>
      </c>
      <c r="Q87">
        <v>0.82033999999999996</v>
      </c>
      <c r="S87" t="s">
        <v>460</v>
      </c>
      <c r="T87" s="39">
        <v>26730</v>
      </c>
      <c r="U87">
        <v>1.4</v>
      </c>
    </row>
    <row r="88" spans="1:21">
      <c r="A88" t="s">
        <v>461</v>
      </c>
      <c r="B88">
        <v>0.69347999999999999</v>
      </c>
      <c r="C88">
        <f t="shared" si="3"/>
        <v>11870</v>
      </c>
      <c r="D88">
        <f t="shared" si="4"/>
        <v>12.3</v>
      </c>
      <c r="E88">
        <f t="shared" si="5"/>
        <v>0.81694999999999995</v>
      </c>
      <c r="G88" t="s">
        <v>243</v>
      </c>
      <c r="H88">
        <v>0.50680000000000003</v>
      </c>
      <c r="J88" t="s">
        <v>172</v>
      </c>
      <c r="K88">
        <v>0.62200999999999995</v>
      </c>
      <c r="M88" t="s">
        <v>164</v>
      </c>
      <c r="N88">
        <v>0.71738999999999997</v>
      </c>
      <c r="P88" t="s">
        <v>181</v>
      </c>
      <c r="Q88">
        <v>0.81694999999999995</v>
      </c>
      <c r="S88" t="s">
        <v>461</v>
      </c>
      <c r="T88" s="39">
        <v>11870</v>
      </c>
      <c r="U88">
        <v>12.3</v>
      </c>
    </row>
    <row r="89" spans="1:21">
      <c r="A89" t="s">
        <v>297</v>
      </c>
      <c r="B89">
        <v>0.68930999999999998</v>
      </c>
      <c r="D89">
        <f t="shared" si="4"/>
        <v>0.08</v>
      </c>
      <c r="E89">
        <f t="shared" si="5"/>
        <v>0.81289999999999996</v>
      </c>
      <c r="G89" t="s">
        <v>216</v>
      </c>
      <c r="H89">
        <v>0.49320000000000003</v>
      </c>
      <c r="J89" t="s">
        <v>186</v>
      </c>
      <c r="K89">
        <v>0.60836999999999997</v>
      </c>
      <c r="M89" t="s">
        <v>220</v>
      </c>
      <c r="N89">
        <v>0.71480999999999995</v>
      </c>
      <c r="P89" t="s">
        <v>195</v>
      </c>
      <c r="Q89">
        <v>0.81289999999999996</v>
      </c>
      <c r="S89" t="s">
        <v>297</v>
      </c>
      <c r="T89" s="79" t="s">
        <v>846</v>
      </c>
      <c r="U89">
        <v>0.08</v>
      </c>
    </row>
    <row r="90" spans="1:21">
      <c r="A90" t="s">
        <v>377</v>
      </c>
      <c r="B90">
        <v>0.68493000000000004</v>
      </c>
      <c r="C90">
        <f t="shared" si="3"/>
        <v>11980</v>
      </c>
      <c r="D90">
        <f t="shared" si="4"/>
        <v>11.1</v>
      </c>
      <c r="E90">
        <f t="shared" si="5"/>
        <v>0.81179999999999997</v>
      </c>
      <c r="G90" t="s">
        <v>149</v>
      </c>
      <c r="H90">
        <v>0.49320000000000003</v>
      </c>
      <c r="J90" t="s">
        <v>155</v>
      </c>
      <c r="K90">
        <v>0.60723000000000005</v>
      </c>
      <c r="M90" t="s">
        <v>211</v>
      </c>
      <c r="N90">
        <v>0.71148999999999996</v>
      </c>
      <c r="P90" t="s">
        <v>402</v>
      </c>
      <c r="Q90">
        <v>0.81179999999999997</v>
      </c>
      <c r="S90" t="s">
        <v>377</v>
      </c>
      <c r="T90" s="39">
        <v>11980</v>
      </c>
      <c r="U90">
        <v>11.1</v>
      </c>
    </row>
    <row r="91" spans="1:21">
      <c r="A91" t="s">
        <v>405</v>
      </c>
      <c r="B91">
        <v>0.68411</v>
      </c>
      <c r="C91">
        <f t="shared" si="3"/>
        <v>9230</v>
      </c>
      <c r="D91">
        <f t="shared" si="4"/>
        <v>37.799999999999997</v>
      </c>
      <c r="E91">
        <f t="shared" si="5"/>
        <v>0.80781999999999998</v>
      </c>
      <c r="G91" t="s">
        <v>152</v>
      </c>
      <c r="H91">
        <v>0.49320000000000003</v>
      </c>
      <c r="J91" t="s">
        <v>232</v>
      </c>
      <c r="K91">
        <v>0.60690999999999995</v>
      </c>
      <c r="M91" t="s">
        <v>127</v>
      </c>
      <c r="N91">
        <v>0.71135000000000004</v>
      </c>
      <c r="P91" t="s">
        <v>121</v>
      </c>
      <c r="Q91">
        <v>0.80781999999999998</v>
      </c>
      <c r="S91" t="s">
        <v>405</v>
      </c>
      <c r="T91" s="39">
        <v>9230</v>
      </c>
      <c r="U91">
        <v>37.799999999999997</v>
      </c>
    </row>
    <row r="92" spans="1:21">
      <c r="A92" t="s">
        <v>307</v>
      </c>
      <c r="B92">
        <v>0.68149999999999999</v>
      </c>
      <c r="C92">
        <f t="shared" si="3"/>
        <v>17450</v>
      </c>
      <c r="D92">
        <f t="shared" si="4"/>
        <v>0.3</v>
      </c>
      <c r="E92">
        <f t="shared" si="5"/>
        <v>0.80684999999999996</v>
      </c>
      <c r="G92" t="s">
        <v>181</v>
      </c>
      <c r="H92">
        <v>0.49320000000000003</v>
      </c>
      <c r="J92" t="s">
        <v>164</v>
      </c>
      <c r="K92">
        <v>0.59989000000000003</v>
      </c>
      <c r="M92" t="s">
        <v>157</v>
      </c>
      <c r="N92">
        <v>0.70931999999999995</v>
      </c>
      <c r="P92" t="s">
        <v>124</v>
      </c>
      <c r="Q92">
        <v>0.80684999999999996</v>
      </c>
      <c r="S92" t="s">
        <v>307</v>
      </c>
      <c r="T92" s="39">
        <v>17450</v>
      </c>
      <c r="U92">
        <v>0.3</v>
      </c>
    </row>
    <row r="93" spans="1:21">
      <c r="A93" t="s">
        <v>436</v>
      </c>
      <c r="B93">
        <v>0.67732999999999999</v>
      </c>
      <c r="C93">
        <f t="shared" si="3"/>
        <v>26320</v>
      </c>
      <c r="D93">
        <f t="shared" si="4"/>
        <v>0.1</v>
      </c>
      <c r="E93">
        <f t="shared" si="5"/>
        <v>0.80654000000000003</v>
      </c>
      <c r="G93" t="s">
        <v>172</v>
      </c>
      <c r="H93">
        <v>0.47949999999999998</v>
      </c>
      <c r="J93" t="s">
        <v>177</v>
      </c>
      <c r="K93">
        <v>0.59869000000000006</v>
      </c>
      <c r="M93" t="s">
        <v>141</v>
      </c>
      <c r="N93">
        <v>0.70830000000000004</v>
      </c>
      <c r="P93" t="s">
        <v>143</v>
      </c>
      <c r="Q93">
        <v>0.80654000000000003</v>
      </c>
      <c r="S93" t="s">
        <v>436</v>
      </c>
      <c r="T93" s="39">
        <v>26320</v>
      </c>
      <c r="U93">
        <v>0.1</v>
      </c>
    </row>
    <row r="94" spans="1:21">
      <c r="A94" t="s">
        <v>350</v>
      </c>
      <c r="B94">
        <v>0.67544000000000004</v>
      </c>
      <c r="C94">
        <f t="shared" si="3"/>
        <v>12080</v>
      </c>
      <c r="D94">
        <f t="shared" si="4"/>
        <v>0.9</v>
      </c>
      <c r="E94">
        <f t="shared" si="5"/>
        <v>0.79468000000000005</v>
      </c>
      <c r="G94" t="s">
        <v>127</v>
      </c>
      <c r="H94">
        <v>0.47949999999999998</v>
      </c>
      <c r="J94" t="s">
        <v>165</v>
      </c>
      <c r="K94">
        <v>0.59506999999999999</v>
      </c>
      <c r="M94" t="s">
        <v>155</v>
      </c>
      <c r="N94">
        <v>0.70609999999999995</v>
      </c>
      <c r="P94" t="s">
        <v>157</v>
      </c>
      <c r="Q94">
        <v>0.79468000000000005</v>
      </c>
      <c r="S94" t="s">
        <v>350</v>
      </c>
      <c r="T94" s="39">
        <v>12080</v>
      </c>
      <c r="U94">
        <v>0.9</v>
      </c>
    </row>
    <row r="95" spans="1:21">
      <c r="A95" t="s">
        <v>172</v>
      </c>
      <c r="B95">
        <v>0.67452999999999996</v>
      </c>
      <c r="C95">
        <f t="shared" si="3"/>
        <v>19150</v>
      </c>
      <c r="D95">
        <f t="shared" si="4"/>
        <v>0.5</v>
      </c>
      <c r="E95">
        <f t="shared" si="5"/>
        <v>0.79425999999999997</v>
      </c>
      <c r="G95" t="s">
        <v>155</v>
      </c>
      <c r="H95">
        <v>0.46579999999999999</v>
      </c>
      <c r="J95" t="s">
        <v>151</v>
      </c>
      <c r="K95">
        <v>0.59031999999999996</v>
      </c>
      <c r="M95" t="s">
        <v>174</v>
      </c>
      <c r="N95">
        <v>0.70599999999999996</v>
      </c>
      <c r="P95" t="s">
        <v>183</v>
      </c>
      <c r="Q95">
        <v>0.79425999999999997</v>
      </c>
      <c r="S95" t="s">
        <v>172</v>
      </c>
      <c r="T95" s="39">
        <v>19150</v>
      </c>
      <c r="U95">
        <v>0.5</v>
      </c>
    </row>
    <row r="96" spans="1:21">
      <c r="A96" t="s">
        <v>344</v>
      </c>
      <c r="B96">
        <v>0.66993999999999998</v>
      </c>
      <c r="C96">
        <f t="shared" si="3"/>
        <v>14000</v>
      </c>
      <c r="D96">
        <f t="shared" si="4"/>
        <v>110.9</v>
      </c>
      <c r="E96">
        <f t="shared" si="5"/>
        <v>0.79359000000000002</v>
      </c>
      <c r="G96" t="s">
        <v>206</v>
      </c>
      <c r="H96">
        <v>0.46579999999999999</v>
      </c>
      <c r="J96" t="s">
        <v>181</v>
      </c>
      <c r="K96">
        <v>0.58862000000000003</v>
      </c>
      <c r="M96" t="s">
        <v>162</v>
      </c>
      <c r="N96">
        <v>0.70233000000000001</v>
      </c>
      <c r="P96" t="s">
        <v>176</v>
      </c>
      <c r="Q96">
        <v>0.79359000000000002</v>
      </c>
      <c r="S96" t="s">
        <v>344</v>
      </c>
      <c r="T96" s="39">
        <v>14000</v>
      </c>
      <c r="U96">
        <v>110.9</v>
      </c>
    </row>
    <row r="97" spans="1:21">
      <c r="A97" t="s">
        <v>375</v>
      </c>
      <c r="B97">
        <v>0.66776999999999997</v>
      </c>
      <c r="C97">
        <f t="shared" si="3"/>
        <v>10990</v>
      </c>
      <c r="D97">
        <f t="shared" si="4"/>
        <v>2.8</v>
      </c>
      <c r="E97">
        <f t="shared" si="5"/>
        <v>0.78856000000000004</v>
      </c>
      <c r="G97" t="s">
        <v>150</v>
      </c>
      <c r="H97">
        <v>0.46579999999999999</v>
      </c>
      <c r="J97" t="s">
        <v>150</v>
      </c>
      <c r="K97">
        <v>0.58020000000000005</v>
      </c>
      <c r="M97" t="s">
        <v>150</v>
      </c>
      <c r="N97">
        <v>0.69908999999999999</v>
      </c>
      <c r="P97" t="s">
        <v>172</v>
      </c>
      <c r="Q97">
        <v>0.78856000000000004</v>
      </c>
      <c r="S97" t="s">
        <v>375</v>
      </c>
      <c r="T97" s="39">
        <v>10990</v>
      </c>
      <c r="U97">
        <v>2.8</v>
      </c>
    </row>
    <row r="98" spans="1:21">
      <c r="A98" t="s">
        <v>368</v>
      </c>
      <c r="B98">
        <v>0.66776000000000002</v>
      </c>
      <c r="C98">
        <f t="shared" si="3"/>
        <v>7130</v>
      </c>
      <c r="D98">
        <f t="shared" si="4"/>
        <v>1417.2</v>
      </c>
      <c r="E98">
        <f t="shared" si="5"/>
        <v>0.78510999999999997</v>
      </c>
      <c r="G98" t="s">
        <v>201</v>
      </c>
      <c r="H98">
        <v>0.46579999999999999</v>
      </c>
      <c r="J98" t="s">
        <v>152</v>
      </c>
      <c r="K98">
        <v>0.57598000000000005</v>
      </c>
      <c r="M98" t="s">
        <v>839</v>
      </c>
      <c r="N98">
        <v>0.69557000000000002</v>
      </c>
      <c r="P98" t="s">
        <v>192</v>
      </c>
      <c r="Q98">
        <v>0.78510999999999997</v>
      </c>
      <c r="S98" t="s">
        <v>368</v>
      </c>
      <c r="T98" s="39">
        <v>7130</v>
      </c>
      <c r="U98" s="75">
        <v>1417.2</v>
      </c>
    </row>
    <row r="99" spans="1:21">
      <c r="A99" t="s">
        <v>445</v>
      </c>
      <c r="B99">
        <v>0.66668000000000005</v>
      </c>
      <c r="C99">
        <f t="shared" si="3"/>
        <v>12570</v>
      </c>
      <c r="D99">
        <f t="shared" si="4"/>
        <v>21.5</v>
      </c>
      <c r="E99">
        <f t="shared" si="5"/>
        <v>0.77627999999999997</v>
      </c>
      <c r="G99" t="s">
        <v>209</v>
      </c>
      <c r="H99">
        <v>0.46579999999999999</v>
      </c>
      <c r="J99" t="s">
        <v>174</v>
      </c>
      <c r="K99">
        <v>0.56772</v>
      </c>
      <c r="M99" t="s">
        <v>837</v>
      </c>
      <c r="N99">
        <v>0.69316</v>
      </c>
      <c r="P99" t="s">
        <v>185</v>
      </c>
      <c r="Q99">
        <v>0.77627999999999997</v>
      </c>
      <c r="S99" t="s">
        <v>445</v>
      </c>
      <c r="T99" s="39">
        <v>12570</v>
      </c>
      <c r="U99">
        <v>21.5</v>
      </c>
    </row>
    <row r="100" spans="1:21">
      <c r="A100" t="s">
        <v>313</v>
      </c>
      <c r="B100">
        <v>0.66508</v>
      </c>
      <c r="C100">
        <f t="shared" si="3"/>
        <v>8550</v>
      </c>
      <c r="D100">
        <f t="shared" si="4"/>
        <v>12.1</v>
      </c>
      <c r="E100">
        <f t="shared" si="5"/>
        <v>0.77497000000000005</v>
      </c>
      <c r="G100" t="s">
        <v>246</v>
      </c>
      <c r="H100">
        <v>0.4521</v>
      </c>
      <c r="J100" t="s">
        <v>354</v>
      </c>
      <c r="K100">
        <v>0.56521999999999994</v>
      </c>
      <c r="M100" t="s">
        <v>177</v>
      </c>
      <c r="N100">
        <v>0.68764999999999998</v>
      </c>
      <c r="P100" t="s">
        <v>137</v>
      </c>
      <c r="Q100">
        <v>0.77497000000000005</v>
      </c>
      <c r="S100" t="s">
        <v>313</v>
      </c>
      <c r="T100" s="39">
        <v>8550</v>
      </c>
      <c r="U100">
        <v>12.1</v>
      </c>
    </row>
    <row r="101" spans="1:21">
      <c r="A101" t="s">
        <v>306</v>
      </c>
      <c r="B101">
        <v>0.65695999999999999</v>
      </c>
      <c r="C101">
        <f t="shared" si="3"/>
        <v>6530</v>
      </c>
      <c r="D101">
        <f t="shared" si="4"/>
        <v>171.2</v>
      </c>
      <c r="E101">
        <f t="shared" si="5"/>
        <v>0.77454000000000001</v>
      </c>
      <c r="G101" t="s">
        <v>244</v>
      </c>
      <c r="H101">
        <v>0.4521</v>
      </c>
      <c r="J101" t="s">
        <v>168</v>
      </c>
      <c r="K101">
        <v>0.56184000000000001</v>
      </c>
      <c r="M101" t="s">
        <v>156</v>
      </c>
      <c r="N101">
        <v>0.68662999999999996</v>
      </c>
      <c r="P101" t="s">
        <v>164</v>
      </c>
      <c r="Q101">
        <v>0.77454000000000001</v>
      </c>
      <c r="S101" t="s">
        <v>306</v>
      </c>
      <c r="T101" s="39">
        <v>6530</v>
      </c>
      <c r="U101">
        <v>171.2</v>
      </c>
    </row>
    <row r="102" spans="1:21">
      <c r="A102" t="s">
        <v>370</v>
      </c>
      <c r="B102">
        <v>0.65639000000000003</v>
      </c>
      <c r="C102">
        <f t="shared" si="3"/>
        <v>16790</v>
      </c>
      <c r="D102">
        <f t="shared" si="4"/>
        <v>88.6</v>
      </c>
      <c r="E102">
        <f t="shared" si="5"/>
        <v>0.76529000000000003</v>
      </c>
      <c r="G102" t="s">
        <v>165</v>
      </c>
      <c r="H102">
        <v>0.4521</v>
      </c>
      <c r="J102" t="s">
        <v>176</v>
      </c>
      <c r="K102">
        <v>0.54937000000000002</v>
      </c>
      <c r="M102" t="s">
        <v>170</v>
      </c>
      <c r="N102">
        <v>0.67688000000000004</v>
      </c>
      <c r="P102" t="s">
        <v>198</v>
      </c>
      <c r="Q102">
        <v>0.76529000000000003</v>
      </c>
      <c r="S102" t="s">
        <v>370</v>
      </c>
      <c r="T102" s="39">
        <v>16790</v>
      </c>
      <c r="U102">
        <v>88.6</v>
      </c>
    </row>
    <row r="103" spans="1:21">
      <c r="A103" t="s">
        <v>432</v>
      </c>
      <c r="B103">
        <v>0.65508999999999995</v>
      </c>
      <c r="D103">
        <f t="shared" si="4"/>
        <v>0.03</v>
      </c>
      <c r="E103">
        <f t="shared" si="5"/>
        <v>0.76239999999999997</v>
      </c>
      <c r="G103" t="s">
        <v>174</v>
      </c>
      <c r="H103">
        <v>0.43840000000000001</v>
      </c>
      <c r="J103" t="s">
        <v>160</v>
      </c>
      <c r="K103">
        <v>0.54020999999999997</v>
      </c>
      <c r="M103" t="s">
        <v>166</v>
      </c>
      <c r="N103">
        <v>0.66683999999999999</v>
      </c>
      <c r="P103" t="s">
        <v>169</v>
      </c>
      <c r="Q103">
        <v>0.76239999999999997</v>
      </c>
      <c r="S103" t="s">
        <v>432</v>
      </c>
      <c r="T103" s="39" t="s">
        <v>846</v>
      </c>
      <c r="U103">
        <v>0.03</v>
      </c>
    </row>
    <row r="104" spans="1:21">
      <c r="A104" t="s">
        <v>312</v>
      </c>
      <c r="B104">
        <v>0.65110000000000001</v>
      </c>
      <c r="C104">
        <f t="shared" si="3"/>
        <v>10840</v>
      </c>
      <c r="D104">
        <f t="shared" si="4"/>
        <v>0.8</v>
      </c>
      <c r="E104">
        <f t="shared" si="5"/>
        <v>0.76093999999999995</v>
      </c>
      <c r="G104" t="s">
        <v>168</v>
      </c>
      <c r="H104">
        <v>0.43840000000000001</v>
      </c>
      <c r="J104" t="s">
        <v>226</v>
      </c>
      <c r="K104">
        <v>0.53718999999999995</v>
      </c>
      <c r="M104" t="s">
        <v>227</v>
      </c>
      <c r="N104">
        <v>0.66137000000000001</v>
      </c>
      <c r="P104" t="s">
        <v>199</v>
      </c>
      <c r="Q104">
        <v>0.76093999999999995</v>
      </c>
      <c r="S104" t="s">
        <v>312</v>
      </c>
      <c r="T104" s="39">
        <v>10840</v>
      </c>
      <c r="U104">
        <v>0.8</v>
      </c>
    </row>
    <row r="105" spans="1:21">
      <c r="A105" t="s">
        <v>358</v>
      </c>
      <c r="B105">
        <v>0.64576999999999996</v>
      </c>
      <c r="C105">
        <f t="shared" si="3"/>
        <v>17460</v>
      </c>
      <c r="D105">
        <f t="shared" si="4"/>
        <v>0.1</v>
      </c>
      <c r="E105">
        <f t="shared" si="5"/>
        <v>0.75544</v>
      </c>
      <c r="G105" t="s">
        <v>232</v>
      </c>
      <c r="H105">
        <v>0.43840000000000001</v>
      </c>
      <c r="J105" t="s">
        <v>171</v>
      </c>
      <c r="K105">
        <v>0.53430999999999995</v>
      </c>
      <c r="M105" t="s">
        <v>180</v>
      </c>
      <c r="N105">
        <v>0.65866000000000002</v>
      </c>
      <c r="P105" t="s">
        <v>148</v>
      </c>
      <c r="Q105">
        <v>0.75544</v>
      </c>
      <c r="S105" t="s">
        <v>358</v>
      </c>
      <c r="T105" s="39">
        <v>17460</v>
      </c>
      <c r="U105">
        <v>0.1</v>
      </c>
    </row>
    <row r="106" spans="1:21">
      <c r="A106" t="s">
        <v>299</v>
      </c>
      <c r="B106">
        <v>0.64281999999999995</v>
      </c>
      <c r="C106">
        <f t="shared" si="3"/>
        <v>21840</v>
      </c>
      <c r="D106">
        <f t="shared" si="4"/>
        <v>0.1</v>
      </c>
      <c r="E106">
        <f t="shared" si="5"/>
        <v>0.75458999999999998</v>
      </c>
      <c r="G106" t="s">
        <v>177</v>
      </c>
      <c r="H106">
        <v>0.42470000000000002</v>
      </c>
      <c r="J106" t="s">
        <v>334</v>
      </c>
      <c r="K106">
        <v>0.52193999999999996</v>
      </c>
      <c r="M106" t="s">
        <v>176</v>
      </c>
      <c r="N106">
        <v>0.65703999999999996</v>
      </c>
      <c r="P106" t="s">
        <v>162</v>
      </c>
      <c r="Q106">
        <v>0.75458999999999998</v>
      </c>
      <c r="S106" t="s">
        <v>299</v>
      </c>
      <c r="T106" s="39">
        <v>21840</v>
      </c>
      <c r="U106">
        <v>0.1</v>
      </c>
    </row>
    <row r="107" spans="1:21">
      <c r="A107" t="s">
        <v>450</v>
      </c>
      <c r="B107">
        <v>0.63654999999999995</v>
      </c>
      <c r="C107">
        <f t="shared" si="3"/>
        <v>15120</v>
      </c>
      <c r="D107">
        <f t="shared" si="4"/>
        <v>0.6</v>
      </c>
      <c r="E107">
        <f t="shared" si="5"/>
        <v>0.75263999999999998</v>
      </c>
      <c r="G107" t="s">
        <v>238</v>
      </c>
      <c r="H107">
        <v>0.42470000000000002</v>
      </c>
      <c r="J107" t="s">
        <v>158</v>
      </c>
      <c r="K107">
        <v>0.52141999999999999</v>
      </c>
      <c r="M107" t="s">
        <v>202</v>
      </c>
      <c r="N107">
        <v>0.65305000000000002</v>
      </c>
      <c r="P107" t="s">
        <v>194</v>
      </c>
      <c r="Q107">
        <v>0.75263999999999998</v>
      </c>
      <c r="S107" t="s">
        <v>450</v>
      </c>
      <c r="T107" s="39">
        <v>15120</v>
      </c>
      <c r="U107">
        <v>0.6</v>
      </c>
    </row>
    <row r="108" spans="1:21">
      <c r="A108" t="s">
        <v>314</v>
      </c>
      <c r="B108">
        <v>0.63292999999999999</v>
      </c>
      <c r="C108">
        <f t="shared" si="3"/>
        <v>17650</v>
      </c>
      <c r="D108">
        <f t="shared" si="4"/>
        <v>3.2</v>
      </c>
      <c r="E108">
        <f t="shared" si="5"/>
        <v>0.75066999999999995</v>
      </c>
      <c r="G108" t="s">
        <v>215</v>
      </c>
      <c r="H108">
        <v>0.42470000000000002</v>
      </c>
      <c r="J108" t="s">
        <v>228</v>
      </c>
      <c r="K108">
        <v>0.52015999999999996</v>
      </c>
      <c r="M108" t="s">
        <v>165</v>
      </c>
      <c r="N108">
        <v>0.64964999999999995</v>
      </c>
      <c r="P108" t="s">
        <v>171</v>
      </c>
      <c r="Q108">
        <v>0.75066999999999995</v>
      </c>
      <c r="S108" t="s">
        <v>314</v>
      </c>
      <c r="T108" s="39">
        <v>17650</v>
      </c>
      <c r="U108">
        <v>3.2</v>
      </c>
    </row>
    <row r="109" spans="1:21">
      <c r="A109" t="s">
        <v>356</v>
      </c>
      <c r="B109">
        <v>0.63168999999999997</v>
      </c>
      <c r="C109">
        <f t="shared" si="3"/>
        <v>6220</v>
      </c>
      <c r="D109">
        <f t="shared" si="4"/>
        <v>32.799999999999997</v>
      </c>
      <c r="E109">
        <f t="shared" si="5"/>
        <v>0.74439999999999995</v>
      </c>
      <c r="G109" t="s">
        <v>151</v>
      </c>
      <c r="H109">
        <v>0.41099999999999998</v>
      </c>
      <c r="J109" t="s">
        <v>194</v>
      </c>
      <c r="K109">
        <v>0.50897000000000003</v>
      </c>
      <c r="M109" t="s">
        <v>167</v>
      </c>
      <c r="N109">
        <v>0.64578999999999998</v>
      </c>
      <c r="P109" t="s">
        <v>163</v>
      </c>
      <c r="Q109">
        <v>0.74439999999999995</v>
      </c>
      <c r="S109" t="s">
        <v>356</v>
      </c>
      <c r="T109" s="39">
        <v>6220</v>
      </c>
      <c r="U109">
        <v>32.799999999999997</v>
      </c>
    </row>
    <row r="110" spans="1:21">
      <c r="A110" t="s">
        <v>379</v>
      </c>
      <c r="B110">
        <v>0.63139999999999996</v>
      </c>
      <c r="C110">
        <f t="shared" si="3"/>
        <v>5150</v>
      </c>
      <c r="D110">
        <f t="shared" si="4"/>
        <v>54</v>
      </c>
      <c r="E110">
        <f t="shared" si="5"/>
        <v>0.73285</v>
      </c>
      <c r="G110" t="s">
        <v>334</v>
      </c>
      <c r="H110">
        <v>0.41099999999999998</v>
      </c>
      <c r="J110" t="s">
        <v>182</v>
      </c>
      <c r="K110">
        <v>0.50555000000000005</v>
      </c>
      <c r="M110" t="s">
        <v>222</v>
      </c>
      <c r="N110">
        <v>0.64531000000000005</v>
      </c>
      <c r="P110" t="s">
        <v>215</v>
      </c>
      <c r="Q110">
        <v>0.73285</v>
      </c>
      <c r="S110" t="s">
        <v>379</v>
      </c>
      <c r="T110" s="39">
        <v>5150</v>
      </c>
      <c r="U110">
        <v>54</v>
      </c>
    </row>
    <row r="111" spans="1:21">
      <c r="A111" t="s">
        <v>847</v>
      </c>
      <c r="B111">
        <v>0.63053999999999999</v>
      </c>
      <c r="C111">
        <f t="shared" si="3"/>
        <v>25940</v>
      </c>
      <c r="D111">
        <f t="shared" si="4"/>
        <v>0.05</v>
      </c>
      <c r="E111">
        <f t="shared" si="5"/>
        <v>0.72963</v>
      </c>
      <c r="G111" t="s">
        <v>176</v>
      </c>
      <c r="H111">
        <v>0.41099999999999998</v>
      </c>
      <c r="J111" t="s">
        <v>185</v>
      </c>
      <c r="K111">
        <v>0.50027999999999995</v>
      </c>
      <c r="M111" t="s">
        <v>195</v>
      </c>
      <c r="N111">
        <v>0.64178999999999997</v>
      </c>
      <c r="P111" t="s">
        <v>174</v>
      </c>
      <c r="Q111">
        <v>0.72963</v>
      </c>
      <c r="S111" t="s">
        <v>847</v>
      </c>
      <c r="T111" s="39">
        <v>25940</v>
      </c>
      <c r="U111">
        <v>0.05</v>
      </c>
    </row>
    <row r="112" spans="1:21">
      <c r="A112" t="s">
        <v>321</v>
      </c>
      <c r="B112">
        <v>0.62378</v>
      </c>
      <c r="C112">
        <f t="shared" si="3"/>
        <v>7000</v>
      </c>
      <c r="D112">
        <f t="shared" si="4"/>
        <v>0.6</v>
      </c>
      <c r="E112">
        <f t="shared" si="5"/>
        <v>0.72879000000000005</v>
      </c>
      <c r="G112" t="s">
        <v>210</v>
      </c>
      <c r="H112">
        <v>0.41099999999999998</v>
      </c>
      <c r="J112" t="s">
        <v>193</v>
      </c>
      <c r="K112">
        <v>0.49958000000000002</v>
      </c>
      <c r="M112" t="s">
        <v>229</v>
      </c>
      <c r="N112">
        <v>0.62690000000000001</v>
      </c>
      <c r="P112" t="s">
        <v>193</v>
      </c>
      <c r="Q112">
        <v>0.72879000000000005</v>
      </c>
      <c r="S112" t="s">
        <v>321</v>
      </c>
      <c r="T112" s="39">
        <v>7000</v>
      </c>
      <c r="U112">
        <v>0.6</v>
      </c>
    </row>
    <row r="113" spans="1:21">
      <c r="A113" t="s">
        <v>315</v>
      </c>
      <c r="B113">
        <v>0.61177999999999999</v>
      </c>
      <c r="C113">
        <f t="shared" si="3"/>
        <v>17220</v>
      </c>
      <c r="D113">
        <f t="shared" si="4"/>
        <v>2.4</v>
      </c>
      <c r="E113">
        <f t="shared" si="5"/>
        <v>0.72814000000000001</v>
      </c>
      <c r="G113" t="s">
        <v>171</v>
      </c>
      <c r="H113">
        <v>0.39729999999999999</v>
      </c>
      <c r="J113" t="s">
        <v>169</v>
      </c>
      <c r="K113">
        <v>0.49754999999999999</v>
      </c>
      <c r="M113" t="s">
        <v>210</v>
      </c>
      <c r="N113">
        <v>0.62251999999999996</v>
      </c>
      <c r="P113" t="s">
        <v>186</v>
      </c>
      <c r="Q113">
        <v>0.72814000000000001</v>
      </c>
      <c r="S113" t="s">
        <v>315</v>
      </c>
      <c r="T113" s="39">
        <v>17220</v>
      </c>
      <c r="U113">
        <v>2.4</v>
      </c>
    </row>
    <row r="114" spans="1:21">
      <c r="A114" t="s">
        <v>192</v>
      </c>
      <c r="B114">
        <v>0.60811999999999999</v>
      </c>
      <c r="C114">
        <f t="shared" si="3"/>
        <v>9550</v>
      </c>
      <c r="D114">
        <f t="shared" si="4"/>
        <v>1.2</v>
      </c>
      <c r="E114">
        <f t="shared" si="5"/>
        <v>0.70889999999999997</v>
      </c>
      <c r="G114" t="s">
        <v>194</v>
      </c>
      <c r="H114">
        <v>0.3836</v>
      </c>
      <c r="J114" t="s">
        <v>247</v>
      </c>
      <c r="K114">
        <v>0.49696000000000001</v>
      </c>
      <c r="M114" t="s">
        <v>185</v>
      </c>
      <c r="N114">
        <v>0.62219000000000002</v>
      </c>
      <c r="P114" t="s">
        <v>177</v>
      </c>
      <c r="Q114">
        <v>0.70889999999999997</v>
      </c>
      <c r="S114" t="s">
        <v>192</v>
      </c>
      <c r="T114" s="39">
        <v>9550</v>
      </c>
      <c r="U114">
        <v>1.2</v>
      </c>
    </row>
    <row r="115" spans="1:21">
      <c r="A115" t="s">
        <v>408</v>
      </c>
      <c r="B115">
        <v>0.60074000000000005</v>
      </c>
      <c r="C115">
        <f t="shared" si="3"/>
        <v>9650</v>
      </c>
      <c r="D115">
        <f t="shared" si="4"/>
        <v>2.5</v>
      </c>
      <c r="E115">
        <f t="shared" si="5"/>
        <v>0.69455999999999996</v>
      </c>
      <c r="G115" t="s">
        <v>192</v>
      </c>
      <c r="H115">
        <v>0.3836</v>
      </c>
      <c r="J115" t="s">
        <v>210</v>
      </c>
      <c r="K115">
        <v>0.49584</v>
      </c>
      <c r="M115" t="s">
        <v>173</v>
      </c>
      <c r="N115">
        <v>0.61502999999999997</v>
      </c>
      <c r="P115" t="s">
        <v>173</v>
      </c>
      <c r="Q115">
        <v>0.69455999999999996</v>
      </c>
      <c r="S115" t="s">
        <v>408</v>
      </c>
      <c r="T115" s="39">
        <v>9650</v>
      </c>
      <c r="U115">
        <v>2.5</v>
      </c>
    </row>
    <row r="116" spans="1:21">
      <c r="A116" t="s">
        <v>345</v>
      </c>
      <c r="B116">
        <v>0.5988</v>
      </c>
      <c r="C116">
        <f t="shared" si="3"/>
        <v>9000</v>
      </c>
      <c r="D116">
        <f t="shared" si="4"/>
        <v>6.5</v>
      </c>
      <c r="E116">
        <f t="shared" si="5"/>
        <v>0.69418000000000002</v>
      </c>
      <c r="G116" t="s">
        <v>226</v>
      </c>
      <c r="H116">
        <v>0.36990000000000001</v>
      </c>
      <c r="J116" t="s">
        <v>159</v>
      </c>
      <c r="K116">
        <v>0.48376999999999998</v>
      </c>
      <c r="M116" t="s">
        <v>175</v>
      </c>
      <c r="N116">
        <v>0.61487000000000003</v>
      </c>
      <c r="P116" t="s">
        <v>208</v>
      </c>
      <c r="Q116">
        <v>0.69418000000000002</v>
      </c>
      <c r="S116" t="s">
        <v>345</v>
      </c>
      <c r="T116" s="39">
        <v>9000</v>
      </c>
      <c r="U116">
        <v>6.5</v>
      </c>
    </row>
    <row r="117" spans="1:21">
      <c r="A117" t="s">
        <v>296</v>
      </c>
      <c r="B117">
        <v>0.59555999999999998</v>
      </c>
      <c r="C117">
        <f t="shared" si="3"/>
        <v>11430</v>
      </c>
      <c r="D117">
        <f t="shared" si="4"/>
        <v>46.2</v>
      </c>
      <c r="E117">
        <f t="shared" si="5"/>
        <v>0.68735999999999997</v>
      </c>
      <c r="G117" t="s">
        <v>228</v>
      </c>
      <c r="H117">
        <v>0.36990000000000001</v>
      </c>
      <c r="J117" t="s">
        <v>184</v>
      </c>
      <c r="K117">
        <v>0.48137000000000002</v>
      </c>
      <c r="M117" t="s">
        <v>172</v>
      </c>
      <c r="N117">
        <v>0.61297999999999997</v>
      </c>
      <c r="P117" t="s">
        <v>230</v>
      </c>
      <c r="Q117">
        <v>0.68735999999999997</v>
      </c>
      <c r="S117" t="s">
        <v>296</v>
      </c>
      <c r="T117" s="39">
        <v>11430</v>
      </c>
      <c r="U117">
        <v>46.2</v>
      </c>
    </row>
    <row r="118" spans="1:21">
      <c r="A118" t="s">
        <v>848</v>
      </c>
      <c r="B118">
        <v>0.58762000000000003</v>
      </c>
      <c r="C118">
        <f t="shared" si="3"/>
        <v>14990</v>
      </c>
      <c r="D118">
        <f t="shared" si="4"/>
        <v>0.1</v>
      </c>
      <c r="E118">
        <f t="shared" si="5"/>
        <v>0.68335000000000001</v>
      </c>
      <c r="G118" t="s">
        <v>247</v>
      </c>
      <c r="H118">
        <v>0.36990000000000001</v>
      </c>
      <c r="J118" t="s">
        <v>243</v>
      </c>
      <c r="K118">
        <v>0.48081000000000002</v>
      </c>
      <c r="M118" t="s">
        <v>168</v>
      </c>
      <c r="N118">
        <v>0.60782999999999998</v>
      </c>
      <c r="P118" t="s">
        <v>142</v>
      </c>
      <c r="Q118">
        <v>0.68335000000000001</v>
      </c>
      <c r="S118" t="s">
        <v>848</v>
      </c>
      <c r="T118" s="39">
        <v>14990</v>
      </c>
      <c r="U118">
        <v>0.1</v>
      </c>
    </row>
    <row r="119" spans="1:21">
      <c r="A119" t="s">
        <v>430</v>
      </c>
      <c r="B119">
        <v>0.57992999999999995</v>
      </c>
      <c r="C119">
        <f t="shared" si="3"/>
        <v>2370</v>
      </c>
      <c r="D119">
        <f t="shared" si="4"/>
        <v>13.5</v>
      </c>
      <c r="E119">
        <f t="shared" si="5"/>
        <v>0.67674999999999996</v>
      </c>
      <c r="G119" t="s">
        <v>183</v>
      </c>
      <c r="H119">
        <v>0.34250000000000003</v>
      </c>
      <c r="J119" t="s">
        <v>835</v>
      </c>
      <c r="K119">
        <v>0.47910000000000003</v>
      </c>
      <c r="M119" t="s">
        <v>840</v>
      </c>
      <c r="N119">
        <v>0.60372000000000003</v>
      </c>
      <c r="P119" t="s">
        <v>839</v>
      </c>
      <c r="Q119">
        <v>0.67674999999999996</v>
      </c>
      <c r="S119" t="s">
        <v>430</v>
      </c>
      <c r="T119" s="39">
        <v>2370</v>
      </c>
      <c r="U119">
        <v>13.5</v>
      </c>
    </row>
    <row r="120" spans="1:21">
      <c r="A120" t="s">
        <v>410</v>
      </c>
      <c r="B120">
        <v>0.57813000000000003</v>
      </c>
      <c r="C120">
        <f t="shared" si="3"/>
        <v>4190</v>
      </c>
      <c r="D120">
        <f t="shared" si="4"/>
        <v>30</v>
      </c>
      <c r="E120">
        <f t="shared" si="5"/>
        <v>0.67674000000000001</v>
      </c>
      <c r="G120" t="s">
        <v>839</v>
      </c>
      <c r="H120">
        <v>0.34250000000000003</v>
      </c>
      <c r="J120" t="s">
        <v>166</v>
      </c>
      <c r="K120">
        <v>0.47804000000000002</v>
      </c>
      <c r="M120" t="s">
        <v>204</v>
      </c>
      <c r="N120">
        <v>0.59514999999999996</v>
      </c>
      <c r="P120" t="s">
        <v>182</v>
      </c>
      <c r="Q120">
        <v>0.67674000000000001</v>
      </c>
      <c r="S120" t="s">
        <v>410</v>
      </c>
      <c r="T120" s="39">
        <v>4190</v>
      </c>
      <c r="U120">
        <v>30</v>
      </c>
    </row>
    <row r="121" spans="1:21">
      <c r="A121" t="s">
        <v>322</v>
      </c>
      <c r="B121">
        <v>0.57535999999999998</v>
      </c>
      <c r="C121">
        <f t="shared" si="3"/>
        <v>4580</v>
      </c>
      <c r="D121">
        <f t="shared" si="4"/>
        <v>16.899999999999999</v>
      </c>
      <c r="E121">
        <f t="shared" si="5"/>
        <v>0.67566000000000004</v>
      </c>
      <c r="G121" t="s">
        <v>229</v>
      </c>
      <c r="H121">
        <v>0.32879999999999998</v>
      </c>
      <c r="J121" t="s">
        <v>215</v>
      </c>
      <c r="K121">
        <v>0.47788999999999998</v>
      </c>
      <c r="M121" t="s">
        <v>208</v>
      </c>
      <c r="N121">
        <v>0.59326999999999996</v>
      </c>
      <c r="P121" t="s">
        <v>207</v>
      </c>
      <c r="Q121">
        <v>0.67566000000000004</v>
      </c>
      <c r="S121" t="s">
        <v>322</v>
      </c>
      <c r="T121" s="39">
        <v>4580</v>
      </c>
      <c r="U121">
        <v>16.899999999999999</v>
      </c>
    </row>
    <row r="122" spans="1:21">
      <c r="A122" t="s">
        <v>352</v>
      </c>
      <c r="B122">
        <v>0.57408000000000003</v>
      </c>
      <c r="C122">
        <f t="shared" si="3"/>
        <v>14970</v>
      </c>
      <c r="D122">
        <f t="shared" si="4"/>
        <v>2.2999999999999998</v>
      </c>
      <c r="E122">
        <f t="shared" si="5"/>
        <v>0.66925999999999997</v>
      </c>
      <c r="G122" t="s">
        <v>225</v>
      </c>
      <c r="H122">
        <v>0.32879999999999998</v>
      </c>
      <c r="J122" t="s">
        <v>209</v>
      </c>
      <c r="K122">
        <v>0.47692000000000001</v>
      </c>
      <c r="M122" t="s">
        <v>237</v>
      </c>
      <c r="N122">
        <v>0.59284999999999999</v>
      </c>
      <c r="P122" t="s">
        <v>334</v>
      </c>
      <c r="Q122">
        <v>0.66925999999999997</v>
      </c>
      <c r="S122" t="s">
        <v>352</v>
      </c>
      <c r="T122" s="39">
        <v>14970</v>
      </c>
      <c r="U122">
        <v>2.2999999999999998</v>
      </c>
    </row>
    <row r="123" spans="1:21">
      <c r="A123" t="s">
        <v>359</v>
      </c>
      <c r="B123">
        <v>0.57382999999999995</v>
      </c>
      <c r="C123">
        <f t="shared" si="3"/>
        <v>9110</v>
      </c>
      <c r="D123">
        <f t="shared" si="4"/>
        <v>18.100000000000001</v>
      </c>
      <c r="E123">
        <f t="shared" si="5"/>
        <v>0.66617999999999999</v>
      </c>
      <c r="G123" t="s">
        <v>169</v>
      </c>
      <c r="H123">
        <v>0.32879999999999998</v>
      </c>
      <c r="J123" t="s">
        <v>170</v>
      </c>
      <c r="K123">
        <v>0.46379999999999999</v>
      </c>
      <c r="M123" t="s">
        <v>192</v>
      </c>
      <c r="N123">
        <v>0.58357000000000003</v>
      </c>
      <c r="P123" t="s">
        <v>218</v>
      </c>
      <c r="Q123">
        <v>0.66617999999999999</v>
      </c>
      <c r="S123" t="s">
        <v>359</v>
      </c>
      <c r="T123" s="39">
        <v>9110</v>
      </c>
      <c r="U123">
        <v>18.100000000000001</v>
      </c>
    </row>
    <row r="124" spans="1:21">
      <c r="A124" t="s">
        <v>455</v>
      </c>
      <c r="B124">
        <v>0.56054999999999999</v>
      </c>
      <c r="C124">
        <f t="shared" si="3"/>
        <v>4170</v>
      </c>
      <c r="D124">
        <f t="shared" si="4"/>
        <v>10</v>
      </c>
      <c r="E124">
        <f t="shared" si="5"/>
        <v>0.65010000000000001</v>
      </c>
      <c r="G124" t="s">
        <v>257</v>
      </c>
      <c r="H124">
        <v>0.32879999999999998</v>
      </c>
      <c r="J124" t="s">
        <v>246</v>
      </c>
      <c r="K124">
        <v>0.46246999999999999</v>
      </c>
      <c r="M124" t="s">
        <v>178</v>
      </c>
      <c r="N124">
        <v>0.58337000000000006</v>
      </c>
      <c r="P124" t="s">
        <v>178</v>
      </c>
      <c r="Q124">
        <v>0.65010000000000001</v>
      </c>
      <c r="S124" t="s">
        <v>455</v>
      </c>
      <c r="T124" s="39">
        <v>4170</v>
      </c>
      <c r="U124">
        <v>10</v>
      </c>
    </row>
    <row r="125" spans="1:21">
      <c r="A125" t="s">
        <v>334</v>
      </c>
      <c r="B125">
        <v>0.55867999999999995</v>
      </c>
      <c r="C125">
        <f t="shared" si="3"/>
        <v>6090</v>
      </c>
      <c r="D125">
        <f t="shared" si="4"/>
        <v>29.4</v>
      </c>
      <c r="E125">
        <f t="shared" si="5"/>
        <v>0.64992000000000005</v>
      </c>
      <c r="G125" t="s">
        <v>242</v>
      </c>
      <c r="H125">
        <v>0.32879999999999998</v>
      </c>
      <c r="J125" t="s">
        <v>224</v>
      </c>
      <c r="K125">
        <v>0.45873999999999998</v>
      </c>
      <c r="M125" t="s">
        <v>207</v>
      </c>
      <c r="N125">
        <v>0.57806999999999997</v>
      </c>
      <c r="P125" t="s">
        <v>167</v>
      </c>
      <c r="Q125">
        <v>0.64992000000000005</v>
      </c>
      <c r="S125" t="s">
        <v>334</v>
      </c>
      <c r="T125" s="39">
        <v>6090</v>
      </c>
      <c r="U125">
        <v>29.4</v>
      </c>
    </row>
    <row r="126" spans="1:21">
      <c r="A126" t="s">
        <v>204</v>
      </c>
      <c r="B126">
        <v>0.54661999999999999</v>
      </c>
      <c r="C126">
        <f t="shared" si="3"/>
        <v>13910</v>
      </c>
      <c r="D126">
        <f t="shared" si="4"/>
        <v>6.9</v>
      </c>
      <c r="E126">
        <f t="shared" si="5"/>
        <v>0.64980000000000004</v>
      </c>
      <c r="G126" t="s">
        <v>214</v>
      </c>
      <c r="H126">
        <v>0.32879999999999998</v>
      </c>
      <c r="J126" t="s">
        <v>192</v>
      </c>
      <c r="K126">
        <v>0.45573999999999998</v>
      </c>
      <c r="M126" t="s">
        <v>200</v>
      </c>
      <c r="N126">
        <v>0.57723000000000002</v>
      </c>
      <c r="P126" t="s">
        <v>840</v>
      </c>
      <c r="Q126">
        <v>0.64980000000000004</v>
      </c>
      <c r="S126" t="s">
        <v>204</v>
      </c>
      <c r="T126" s="79">
        <v>13910</v>
      </c>
      <c r="U126">
        <v>6.9</v>
      </c>
    </row>
    <row r="127" spans="1:21">
      <c r="A127" t="s">
        <v>388</v>
      </c>
      <c r="B127">
        <v>0.54490000000000005</v>
      </c>
      <c r="C127">
        <f t="shared" si="3"/>
        <v>11800</v>
      </c>
      <c r="D127">
        <f t="shared" si="4"/>
        <v>5.3</v>
      </c>
      <c r="E127">
        <f t="shared" si="5"/>
        <v>0.64246000000000003</v>
      </c>
      <c r="G127" t="s">
        <v>164</v>
      </c>
      <c r="H127">
        <v>0.32879999999999998</v>
      </c>
      <c r="J127" t="s">
        <v>199</v>
      </c>
      <c r="K127">
        <v>0.45034000000000002</v>
      </c>
      <c r="M127" t="s">
        <v>193</v>
      </c>
      <c r="N127">
        <v>0.57382</v>
      </c>
      <c r="P127" t="s">
        <v>206</v>
      </c>
      <c r="Q127">
        <v>0.64246000000000003</v>
      </c>
      <c r="S127" t="s">
        <v>388</v>
      </c>
      <c r="T127" s="79">
        <v>11800</v>
      </c>
      <c r="U127">
        <v>5.3</v>
      </c>
    </row>
    <row r="128" spans="1:21">
      <c r="A128" t="s">
        <v>341</v>
      </c>
      <c r="B128">
        <v>0.54452</v>
      </c>
      <c r="C128">
        <f t="shared" si="3"/>
        <v>12740</v>
      </c>
      <c r="D128">
        <f t="shared" si="4"/>
        <v>7.0000000000000007E-2</v>
      </c>
      <c r="E128">
        <f t="shared" si="5"/>
        <v>0.61651999999999996</v>
      </c>
      <c r="G128" t="s">
        <v>160</v>
      </c>
      <c r="H128">
        <v>0.31509999999999999</v>
      </c>
      <c r="J128" t="s">
        <v>212</v>
      </c>
      <c r="K128">
        <v>0.44927</v>
      </c>
      <c r="M128" t="s">
        <v>842</v>
      </c>
      <c r="N128">
        <v>0.57345999999999997</v>
      </c>
      <c r="P128" t="s">
        <v>209</v>
      </c>
      <c r="Q128">
        <v>0.61651999999999996</v>
      </c>
      <c r="S128" t="s">
        <v>341</v>
      </c>
      <c r="T128" s="39">
        <v>12740</v>
      </c>
      <c r="U128">
        <v>7.0000000000000007E-2</v>
      </c>
    </row>
    <row r="129" spans="1:21">
      <c r="A129" t="s">
        <v>362</v>
      </c>
      <c r="B129">
        <v>0.54432000000000003</v>
      </c>
      <c r="C129">
        <f t="shared" si="3"/>
        <v>20540</v>
      </c>
      <c r="D129">
        <f t="shared" si="4"/>
        <v>0.8</v>
      </c>
      <c r="E129">
        <f t="shared" si="5"/>
        <v>0.61277999999999999</v>
      </c>
      <c r="G129" t="s">
        <v>277</v>
      </c>
      <c r="H129">
        <v>0.31509999999999999</v>
      </c>
      <c r="J129" t="s">
        <v>206</v>
      </c>
      <c r="K129">
        <v>0.44894000000000001</v>
      </c>
      <c r="M129" t="s">
        <v>190</v>
      </c>
      <c r="N129">
        <v>0.57194</v>
      </c>
      <c r="P129" t="s">
        <v>189</v>
      </c>
      <c r="Q129">
        <v>0.61277999999999999</v>
      </c>
      <c r="S129" t="s">
        <v>362</v>
      </c>
      <c r="T129" s="39">
        <v>20540</v>
      </c>
      <c r="U129">
        <v>0.8</v>
      </c>
    </row>
    <row r="130" spans="1:21">
      <c r="A130" t="s">
        <v>470</v>
      </c>
      <c r="B130">
        <v>0.54271000000000003</v>
      </c>
      <c r="C130">
        <f t="shared" si="3"/>
        <v>3310</v>
      </c>
      <c r="D130">
        <f t="shared" si="4"/>
        <v>0.3</v>
      </c>
      <c r="E130">
        <f t="shared" si="5"/>
        <v>0.59014999999999995</v>
      </c>
      <c r="G130" t="s">
        <v>199</v>
      </c>
      <c r="H130">
        <v>0.31509999999999999</v>
      </c>
      <c r="J130" t="s">
        <v>198</v>
      </c>
      <c r="K130">
        <v>0.44806000000000001</v>
      </c>
      <c r="M130" t="s">
        <v>189</v>
      </c>
      <c r="N130">
        <v>0.56935000000000002</v>
      </c>
      <c r="P130" t="s">
        <v>187</v>
      </c>
      <c r="Q130">
        <v>0.59014999999999995</v>
      </c>
      <c r="S130" t="s">
        <v>470</v>
      </c>
      <c r="T130" s="39">
        <v>3310</v>
      </c>
      <c r="U130">
        <v>0.3</v>
      </c>
    </row>
    <row r="131" spans="1:21">
      <c r="A131" t="s">
        <v>475</v>
      </c>
      <c r="B131">
        <v>0.54237000000000002</v>
      </c>
      <c r="C131">
        <f t="shared" ref="C131:C194" si="6">INDEX($T$2:$T$194, MATCH(A131,$S$2:$S$194,0))</f>
        <v>3630</v>
      </c>
      <c r="D131">
        <f t="shared" ref="D131:D194" si="7">INDEX($U$2:$U$194, MATCH(A131,$S$2:$S$194,0))</f>
        <v>19.600000000000001</v>
      </c>
      <c r="E131">
        <f t="shared" ref="E131:E194" si="8">INDEX($Q$2:$Q$194, MATCH(A131,$S$2:$S$194,0))</f>
        <v>0.58633999999999997</v>
      </c>
      <c r="G131" t="s">
        <v>141</v>
      </c>
      <c r="H131">
        <v>0.3014</v>
      </c>
      <c r="J131" t="s">
        <v>202</v>
      </c>
      <c r="K131">
        <v>0.4476</v>
      </c>
      <c r="M131" t="s">
        <v>212</v>
      </c>
      <c r="N131">
        <v>0.56101999999999996</v>
      </c>
      <c r="P131" t="s">
        <v>233</v>
      </c>
      <c r="Q131">
        <v>0.58633999999999997</v>
      </c>
      <c r="S131" t="s">
        <v>475</v>
      </c>
      <c r="T131" s="39">
        <v>3630</v>
      </c>
      <c r="U131">
        <v>19.600000000000001</v>
      </c>
    </row>
    <row r="132" spans="1:21">
      <c r="A132" t="s">
        <v>565</v>
      </c>
      <c r="B132">
        <v>0.53603000000000001</v>
      </c>
      <c r="C132">
        <f t="shared" si="6"/>
        <v>17440</v>
      </c>
      <c r="D132">
        <f t="shared" si="7"/>
        <v>28.2</v>
      </c>
      <c r="E132">
        <f t="shared" si="8"/>
        <v>0.58511999999999997</v>
      </c>
      <c r="G132" t="s">
        <v>252</v>
      </c>
      <c r="H132">
        <v>0.3014</v>
      </c>
      <c r="J132" t="s">
        <v>244</v>
      </c>
      <c r="K132">
        <v>0.44721</v>
      </c>
      <c r="M132" t="s">
        <v>186</v>
      </c>
      <c r="N132">
        <v>0.55857000000000001</v>
      </c>
      <c r="P132" t="s">
        <v>212</v>
      </c>
      <c r="Q132">
        <v>0.58511999999999997</v>
      </c>
      <c r="S132" t="s">
        <v>565</v>
      </c>
      <c r="T132" s="79">
        <v>17440</v>
      </c>
      <c r="U132">
        <v>28.2</v>
      </c>
    </row>
    <row r="133" spans="1:21">
      <c r="A133" t="s">
        <v>413</v>
      </c>
      <c r="B133">
        <v>0.53181</v>
      </c>
      <c r="C133">
        <f t="shared" si="6"/>
        <v>5790</v>
      </c>
      <c r="D133">
        <f t="shared" si="7"/>
        <v>7</v>
      </c>
      <c r="E133">
        <f t="shared" si="8"/>
        <v>0.58426999999999996</v>
      </c>
      <c r="G133" t="s">
        <v>207</v>
      </c>
      <c r="H133">
        <v>0.3014</v>
      </c>
      <c r="J133" t="s">
        <v>183</v>
      </c>
      <c r="K133">
        <v>0.41658000000000001</v>
      </c>
      <c r="M133" t="s">
        <v>184</v>
      </c>
      <c r="N133">
        <v>0.55684</v>
      </c>
      <c r="P133" t="s">
        <v>201</v>
      </c>
      <c r="Q133">
        <v>0.58426999999999996</v>
      </c>
      <c r="S133" t="s">
        <v>413</v>
      </c>
      <c r="T133" s="39">
        <v>5790</v>
      </c>
      <c r="U133">
        <v>7</v>
      </c>
    </row>
    <row r="134" spans="1:21">
      <c r="A134" t="s">
        <v>849</v>
      </c>
      <c r="B134">
        <v>0.52546999999999999</v>
      </c>
      <c r="C134">
        <f t="shared" si="6"/>
        <v>13740</v>
      </c>
      <c r="D134">
        <f t="shared" si="7"/>
        <v>0.2</v>
      </c>
      <c r="E134">
        <f t="shared" si="8"/>
        <v>0.58238999999999996</v>
      </c>
      <c r="G134" t="s">
        <v>217</v>
      </c>
      <c r="H134">
        <v>0.3014</v>
      </c>
      <c r="J134" t="s">
        <v>231</v>
      </c>
      <c r="K134">
        <v>0.41003000000000001</v>
      </c>
      <c r="M134" t="s">
        <v>181</v>
      </c>
      <c r="N134">
        <v>0.54781000000000002</v>
      </c>
      <c r="P134" t="s">
        <v>249</v>
      </c>
      <c r="Q134">
        <v>0.58238999999999996</v>
      </c>
      <c r="S134" t="s">
        <v>849</v>
      </c>
      <c r="T134" s="39">
        <v>13740</v>
      </c>
      <c r="U134">
        <v>0.2</v>
      </c>
    </row>
    <row r="135" spans="1:21">
      <c r="A135" t="s">
        <v>459</v>
      </c>
      <c r="B135">
        <v>0.51639000000000002</v>
      </c>
      <c r="C135">
        <f t="shared" si="6"/>
        <v>6070</v>
      </c>
      <c r="D135">
        <f t="shared" si="7"/>
        <v>0.1</v>
      </c>
      <c r="E135">
        <f t="shared" si="8"/>
        <v>0.58098000000000005</v>
      </c>
      <c r="G135" t="s">
        <v>224</v>
      </c>
      <c r="H135">
        <v>0.3014</v>
      </c>
      <c r="J135" t="s">
        <v>223</v>
      </c>
      <c r="K135">
        <v>0.40544999999999998</v>
      </c>
      <c r="M135" t="s">
        <v>197</v>
      </c>
      <c r="N135">
        <v>0.54668000000000005</v>
      </c>
      <c r="P135" t="s">
        <v>202</v>
      </c>
      <c r="Q135">
        <v>0.58098000000000005</v>
      </c>
      <c r="S135" t="s">
        <v>459</v>
      </c>
      <c r="T135" s="39">
        <v>6070</v>
      </c>
      <c r="U135">
        <v>0.1</v>
      </c>
    </row>
    <row r="136" spans="1:21">
      <c r="A136" t="s">
        <v>435</v>
      </c>
      <c r="B136">
        <v>0.51624999999999999</v>
      </c>
      <c r="C136">
        <f t="shared" si="6"/>
        <v>4090</v>
      </c>
      <c r="D136">
        <f t="shared" si="7"/>
        <v>17.899999999999999</v>
      </c>
      <c r="E136">
        <f t="shared" si="8"/>
        <v>0.57003999999999999</v>
      </c>
      <c r="G136" t="s">
        <v>222</v>
      </c>
      <c r="H136">
        <v>0.3014</v>
      </c>
      <c r="J136" t="s">
        <v>252</v>
      </c>
      <c r="K136">
        <v>0.40447</v>
      </c>
      <c r="M136" t="s">
        <v>241</v>
      </c>
      <c r="N136">
        <v>0.54634000000000005</v>
      </c>
      <c r="P136" t="s">
        <v>175</v>
      </c>
      <c r="Q136">
        <v>0.57003999999999999</v>
      </c>
      <c r="S136" t="s">
        <v>435</v>
      </c>
      <c r="T136" s="39">
        <v>4090</v>
      </c>
      <c r="U136">
        <v>17.899999999999999</v>
      </c>
    </row>
    <row r="137" spans="1:21">
      <c r="A137" t="s">
        <v>418</v>
      </c>
      <c r="B137">
        <v>0.50954999999999995</v>
      </c>
      <c r="C137">
        <f t="shared" si="6"/>
        <v>5860</v>
      </c>
      <c r="D137">
        <f t="shared" si="7"/>
        <v>235.8</v>
      </c>
      <c r="E137">
        <f t="shared" si="8"/>
        <v>0.53905000000000003</v>
      </c>
      <c r="G137" t="s">
        <v>170</v>
      </c>
      <c r="H137">
        <v>0.3014</v>
      </c>
      <c r="J137" t="s">
        <v>238</v>
      </c>
      <c r="K137">
        <v>0.39884999999999998</v>
      </c>
      <c r="M137" t="s">
        <v>206</v>
      </c>
      <c r="N137">
        <v>0.54329000000000005</v>
      </c>
      <c r="P137" t="s">
        <v>211</v>
      </c>
      <c r="Q137">
        <v>0.53905000000000003</v>
      </c>
      <c r="S137" t="s">
        <v>418</v>
      </c>
      <c r="T137" s="39">
        <v>5860</v>
      </c>
      <c r="U137">
        <v>235.8</v>
      </c>
    </row>
    <row r="138" spans="1:21">
      <c r="A138" t="s">
        <v>419</v>
      </c>
      <c r="B138">
        <v>0.50724000000000002</v>
      </c>
      <c r="C138">
        <f t="shared" si="6"/>
        <v>14370</v>
      </c>
      <c r="D138">
        <f t="shared" si="7"/>
        <v>0.02</v>
      </c>
      <c r="E138">
        <f t="shared" si="8"/>
        <v>0.53381999999999996</v>
      </c>
      <c r="G138" t="s">
        <v>834</v>
      </c>
      <c r="H138">
        <v>0.28770000000000001</v>
      </c>
      <c r="J138" t="s">
        <v>190</v>
      </c>
      <c r="K138">
        <v>0.39851999999999999</v>
      </c>
      <c r="M138" t="s">
        <v>231</v>
      </c>
      <c r="N138">
        <v>0.53949999999999998</v>
      </c>
      <c r="P138" t="s">
        <v>834</v>
      </c>
      <c r="Q138">
        <v>0.53381999999999996</v>
      </c>
      <c r="S138" t="s">
        <v>419</v>
      </c>
      <c r="T138" s="39">
        <v>14370</v>
      </c>
      <c r="U138">
        <v>0.02</v>
      </c>
    </row>
    <row r="139" spans="1:21">
      <c r="A139" t="s">
        <v>407</v>
      </c>
      <c r="B139">
        <v>0.50007000000000001</v>
      </c>
      <c r="C139">
        <f t="shared" si="6"/>
        <v>5140</v>
      </c>
      <c r="D139">
        <f t="shared" si="7"/>
        <v>54.2</v>
      </c>
      <c r="E139">
        <f t="shared" si="8"/>
        <v>0.53183000000000002</v>
      </c>
      <c r="G139" t="s">
        <v>280</v>
      </c>
      <c r="H139">
        <v>0.28770000000000001</v>
      </c>
      <c r="J139" t="s">
        <v>239</v>
      </c>
      <c r="K139">
        <v>0.39623999999999998</v>
      </c>
      <c r="M139" t="s">
        <v>194</v>
      </c>
      <c r="N139">
        <v>0.53478999999999999</v>
      </c>
      <c r="P139" t="s">
        <v>220</v>
      </c>
      <c r="Q139">
        <v>0.53183000000000002</v>
      </c>
      <c r="S139" t="s">
        <v>407</v>
      </c>
      <c r="T139" s="39">
        <v>5140</v>
      </c>
      <c r="U139">
        <v>54.2</v>
      </c>
    </row>
    <row r="140" spans="1:21">
      <c r="A140" t="s">
        <v>336</v>
      </c>
      <c r="B140">
        <v>0.49214000000000002</v>
      </c>
      <c r="C140">
        <f t="shared" si="6"/>
        <v>8920</v>
      </c>
      <c r="D140">
        <f t="shared" si="7"/>
        <v>11.1</v>
      </c>
      <c r="E140">
        <f t="shared" si="8"/>
        <v>0.52917000000000003</v>
      </c>
      <c r="G140" t="s">
        <v>184</v>
      </c>
      <c r="H140">
        <v>0.28770000000000001</v>
      </c>
      <c r="J140" t="s">
        <v>262</v>
      </c>
      <c r="K140">
        <v>0.39590999999999998</v>
      </c>
      <c r="M140" t="s">
        <v>209</v>
      </c>
      <c r="N140">
        <v>0.53473999999999999</v>
      </c>
      <c r="P140" t="s">
        <v>223</v>
      </c>
      <c r="Q140">
        <v>0.52917000000000003</v>
      </c>
      <c r="S140" t="s">
        <v>336</v>
      </c>
      <c r="T140" s="79">
        <v>8920</v>
      </c>
      <c r="U140">
        <v>11.1</v>
      </c>
    </row>
    <row r="141" spans="1:21">
      <c r="A141" t="s">
        <v>431</v>
      </c>
      <c r="B141">
        <v>0.4899</v>
      </c>
      <c r="C141">
        <f t="shared" si="6"/>
        <v>6310</v>
      </c>
      <c r="D141">
        <f t="shared" si="7"/>
        <v>0.2</v>
      </c>
      <c r="E141">
        <f t="shared" si="8"/>
        <v>0.51512000000000002</v>
      </c>
      <c r="G141" t="s">
        <v>835</v>
      </c>
      <c r="H141">
        <v>0.28770000000000001</v>
      </c>
      <c r="J141" t="s">
        <v>839</v>
      </c>
      <c r="K141">
        <v>0.39062999999999998</v>
      </c>
      <c r="M141" t="s">
        <v>187</v>
      </c>
      <c r="N141">
        <v>0.52710999999999997</v>
      </c>
      <c r="P141" t="s">
        <v>227</v>
      </c>
      <c r="Q141">
        <v>0.51512000000000002</v>
      </c>
      <c r="S141" t="s">
        <v>431</v>
      </c>
      <c r="T141" s="39">
        <v>6310</v>
      </c>
      <c r="U141">
        <v>0.2</v>
      </c>
    </row>
    <row r="142" spans="1:21">
      <c r="A142" t="s">
        <v>310</v>
      </c>
      <c r="B142">
        <v>0.48719000000000001</v>
      </c>
      <c r="C142">
        <f t="shared" si="6"/>
        <v>9420</v>
      </c>
      <c r="D142">
        <f t="shared" si="7"/>
        <v>0.4</v>
      </c>
      <c r="E142">
        <f t="shared" si="8"/>
        <v>0.50880000000000003</v>
      </c>
      <c r="G142" t="s">
        <v>258</v>
      </c>
      <c r="H142">
        <v>0.27400000000000002</v>
      </c>
      <c r="J142" t="s">
        <v>229</v>
      </c>
      <c r="K142">
        <v>0.39034999999999997</v>
      </c>
      <c r="M142" t="s">
        <v>223</v>
      </c>
      <c r="N142">
        <v>0.52698</v>
      </c>
      <c r="P142" t="s">
        <v>210</v>
      </c>
      <c r="Q142">
        <v>0.50880000000000003</v>
      </c>
      <c r="S142" t="s">
        <v>310</v>
      </c>
      <c r="T142" s="39">
        <v>9420</v>
      </c>
      <c r="U142">
        <v>0.4</v>
      </c>
    </row>
    <row r="143" spans="1:21">
      <c r="A143" t="s">
        <v>364</v>
      </c>
      <c r="B143">
        <v>0.48559000000000002</v>
      </c>
      <c r="C143">
        <f t="shared" si="6"/>
        <v>6500</v>
      </c>
      <c r="D143">
        <f t="shared" si="7"/>
        <v>10.3</v>
      </c>
      <c r="E143">
        <f t="shared" si="8"/>
        <v>0.49096000000000001</v>
      </c>
      <c r="G143" t="s">
        <v>193</v>
      </c>
      <c r="H143">
        <v>0.27400000000000002</v>
      </c>
      <c r="J143" t="s">
        <v>257</v>
      </c>
      <c r="K143">
        <v>0.38228000000000001</v>
      </c>
      <c r="M143" t="s">
        <v>198</v>
      </c>
      <c r="N143">
        <v>0.52100000000000002</v>
      </c>
      <c r="P143" t="s">
        <v>217</v>
      </c>
      <c r="Q143">
        <v>0.49096000000000001</v>
      </c>
      <c r="S143" t="s">
        <v>364</v>
      </c>
      <c r="T143" s="39">
        <v>6500</v>
      </c>
      <c r="U143">
        <v>10.3</v>
      </c>
    </row>
    <row r="144" spans="1:21">
      <c r="A144" t="s">
        <v>397</v>
      </c>
      <c r="B144">
        <v>0.48229</v>
      </c>
      <c r="C144">
        <f t="shared" si="6"/>
        <v>6310</v>
      </c>
      <c r="D144">
        <f t="shared" si="7"/>
        <v>0.06</v>
      </c>
      <c r="E144">
        <f t="shared" si="8"/>
        <v>0.49023</v>
      </c>
      <c r="G144" t="s">
        <v>190</v>
      </c>
      <c r="H144">
        <v>0.27400000000000002</v>
      </c>
      <c r="J144" t="s">
        <v>207</v>
      </c>
      <c r="K144">
        <v>0.37983</v>
      </c>
      <c r="M144" t="s">
        <v>238</v>
      </c>
      <c r="N144">
        <v>0.51924999999999999</v>
      </c>
      <c r="P144" t="s">
        <v>255</v>
      </c>
      <c r="Q144">
        <v>0.49023</v>
      </c>
      <c r="S144" t="s">
        <v>397</v>
      </c>
      <c r="T144" s="39">
        <v>6310</v>
      </c>
      <c r="U144">
        <v>0.06</v>
      </c>
    </row>
    <row r="145" spans="1:21">
      <c r="A145" t="s">
        <v>415</v>
      </c>
      <c r="B145">
        <v>0.48146</v>
      </c>
      <c r="C145">
        <f t="shared" si="6"/>
        <v>5000</v>
      </c>
      <c r="D145">
        <f t="shared" si="7"/>
        <v>218.5</v>
      </c>
      <c r="E145">
        <f t="shared" si="8"/>
        <v>0.48393999999999998</v>
      </c>
      <c r="G145" t="s">
        <v>202</v>
      </c>
      <c r="H145">
        <v>0.27400000000000002</v>
      </c>
      <c r="J145" t="s">
        <v>837</v>
      </c>
      <c r="K145">
        <v>0.37729000000000001</v>
      </c>
      <c r="M145" t="s">
        <v>224</v>
      </c>
      <c r="N145">
        <v>0.51817999999999997</v>
      </c>
      <c r="P145" t="s">
        <v>237</v>
      </c>
      <c r="Q145">
        <v>0.48393999999999998</v>
      </c>
      <c r="S145" t="s">
        <v>415</v>
      </c>
      <c r="T145" s="39">
        <v>5000</v>
      </c>
      <c r="U145">
        <v>218.5</v>
      </c>
    </row>
    <row r="146" spans="1:21">
      <c r="A146" t="s">
        <v>462</v>
      </c>
      <c r="B146">
        <v>0.47569</v>
      </c>
      <c r="C146">
        <f t="shared" si="6"/>
        <v>16050</v>
      </c>
      <c r="D146">
        <f t="shared" si="7"/>
        <v>6.3</v>
      </c>
      <c r="E146">
        <f t="shared" si="8"/>
        <v>0.48354999999999998</v>
      </c>
      <c r="G146" t="s">
        <v>231</v>
      </c>
      <c r="H146">
        <v>0.27400000000000002</v>
      </c>
      <c r="J146" t="s">
        <v>222</v>
      </c>
      <c r="K146">
        <v>0.36377999999999999</v>
      </c>
      <c r="M146" t="s">
        <v>199</v>
      </c>
      <c r="N146">
        <v>0.51488999999999996</v>
      </c>
      <c r="P146" t="s">
        <v>226</v>
      </c>
      <c r="Q146">
        <v>0.48354999999999998</v>
      </c>
      <c r="S146" t="s">
        <v>462</v>
      </c>
      <c r="T146" s="39">
        <v>16050</v>
      </c>
      <c r="U146">
        <v>6.3</v>
      </c>
    </row>
    <row r="147" spans="1:21">
      <c r="A147" t="s">
        <v>311</v>
      </c>
      <c r="B147">
        <v>0.45778999999999997</v>
      </c>
      <c r="C147">
        <f t="shared" si="6"/>
        <v>3740</v>
      </c>
      <c r="D147">
        <f t="shared" si="7"/>
        <v>13.7</v>
      </c>
      <c r="E147">
        <f t="shared" si="8"/>
        <v>0.48171000000000003</v>
      </c>
      <c r="G147" t="s">
        <v>264</v>
      </c>
      <c r="H147">
        <v>0.24660000000000001</v>
      </c>
      <c r="J147" t="s">
        <v>225</v>
      </c>
      <c r="K147">
        <v>0.35858000000000001</v>
      </c>
      <c r="M147" t="s">
        <v>242</v>
      </c>
      <c r="N147">
        <v>0.51036000000000004</v>
      </c>
      <c r="P147" t="s">
        <v>228</v>
      </c>
      <c r="Q147">
        <v>0.48171000000000003</v>
      </c>
      <c r="S147" t="s">
        <v>311</v>
      </c>
      <c r="T147" s="39">
        <v>3740</v>
      </c>
      <c r="U147">
        <v>13.7</v>
      </c>
    </row>
    <row r="148" spans="1:21">
      <c r="A148" t="s">
        <v>380</v>
      </c>
      <c r="B148">
        <v>0.45723000000000003</v>
      </c>
      <c r="C148">
        <f t="shared" si="6"/>
        <v>2530</v>
      </c>
      <c r="D148">
        <f t="shared" si="7"/>
        <v>0.1</v>
      </c>
      <c r="E148">
        <f t="shared" si="8"/>
        <v>0.47992000000000001</v>
      </c>
      <c r="G148" t="s">
        <v>182</v>
      </c>
      <c r="H148">
        <v>0.24660000000000001</v>
      </c>
      <c r="J148" t="s">
        <v>211</v>
      </c>
      <c r="K148">
        <v>0.35755999999999999</v>
      </c>
      <c r="M148" t="s">
        <v>218</v>
      </c>
      <c r="N148">
        <v>0.50812000000000002</v>
      </c>
      <c r="P148" t="s">
        <v>224</v>
      </c>
      <c r="Q148">
        <v>0.47992000000000001</v>
      </c>
      <c r="S148" t="s">
        <v>380</v>
      </c>
      <c r="T148" s="39">
        <v>2530</v>
      </c>
      <c r="U148">
        <v>0.1</v>
      </c>
    </row>
    <row r="149" spans="1:21">
      <c r="A149" t="s">
        <v>371</v>
      </c>
      <c r="B149">
        <v>0.45721000000000001</v>
      </c>
      <c r="C149">
        <f t="shared" si="6"/>
        <v>14160</v>
      </c>
      <c r="D149">
        <f t="shared" si="7"/>
        <v>44.5</v>
      </c>
      <c r="E149">
        <f t="shared" si="8"/>
        <v>0.47841</v>
      </c>
      <c r="G149" t="s">
        <v>233</v>
      </c>
      <c r="H149">
        <v>0.2329</v>
      </c>
      <c r="J149" t="s">
        <v>180</v>
      </c>
      <c r="K149">
        <v>0.35754000000000002</v>
      </c>
      <c r="M149" t="s">
        <v>233</v>
      </c>
      <c r="N149">
        <v>0.50612000000000001</v>
      </c>
      <c r="P149" t="s">
        <v>214</v>
      </c>
      <c r="Q149">
        <v>0.47841</v>
      </c>
      <c r="S149" t="s">
        <v>371</v>
      </c>
      <c r="T149" s="39">
        <v>14160</v>
      </c>
      <c r="U149">
        <v>44.5</v>
      </c>
    </row>
    <row r="150" spans="1:21">
      <c r="A150" t="s">
        <v>476</v>
      </c>
      <c r="B150">
        <v>0.44807000000000002</v>
      </c>
      <c r="C150">
        <f t="shared" si="6"/>
        <v>2150</v>
      </c>
      <c r="D150">
        <f t="shared" si="7"/>
        <v>16</v>
      </c>
      <c r="E150">
        <f t="shared" si="8"/>
        <v>0.47453000000000001</v>
      </c>
      <c r="G150" t="s">
        <v>261</v>
      </c>
      <c r="H150">
        <v>0.2329</v>
      </c>
      <c r="J150" t="s">
        <v>208</v>
      </c>
      <c r="K150">
        <v>0.34549000000000002</v>
      </c>
      <c r="M150" t="s">
        <v>232</v>
      </c>
      <c r="N150">
        <v>0.50229000000000001</v>
      </c>
      <c r="P150" t="s">
        <v>216</v>
      </c>
      <c r="Q150">
        <v>0.47453000000000001</v>
      </c>
      <c r="S150" t="s">
        <v>476</v>
      </c>
      <c r="T150" s="39">
        <v>2150</v>
      </c>
      <c r="U150">
        <v>16</v>
      </c>
    </row>
    <row r="151" spans="1:21">
      <c r="A151" t="s">
        <v>464</v>
      </c>
      <c r="B151">
        <v>0.44635999999999998</v>
      </c>
      <c r="C151">
        <f t="shared" si="6"/>
        <v>2370</v>
      </c>
      <c r="D151">
        <f t="shared" si="7"/>
        <v>45.9</v>
      </c>
      <c r="E151">
        <f t="shared" si="8"/>
        <v>0.47197</v>
      </c>
      <c r="G151" t="s">
        <v>212</v>
      </c>
      <c r="H151">
        <v>0.2329</v>
      </c>
      <c r="J151" t="s">
        <v>253</v>
      </c>
      <c r="K151">
        <v>0.34194999999999998</v>
      </c>
      <c r="M151" t="s">
        <v>230</v>
      </c>
      <c r="N151">
        <v>0.49671999999999999</v>
      </c>
      <c r="P151" t="s">
        <v>241</v>
      </c>
      <c r="Q151">
        <v>0.47197</v>
      </c>
      <c r="S151" t="s">
        <v>464</v>
      </c>
      <c r="T151" s="39">
        <v>2370</v>
      </c>
      <c r="U151">
        <v>45.9</v>
      </c>
    </row>
    <row r="152" spans="1:21">
      <c r="A152" t="s">
        <v>409</v>
      </c>
      <c r="B152">
        <v>0.44544</v>
      </c>
      <c r="D152">
        <f t="shared" si="7"/>
        <v>0.01</v>
      </c>
      <c r="E152">
        <f t="shared" si="8"/>
        <v>0.46427000000000002</v>
      </c>
      <c r="G152" t="s">
        <v>223</v>
      </c>
      <c r="H152">
        <v>0.2329</v>
      </c>
      <c r="J152" t="s">
        <v>242</v>
      </c>
      <c r="K152">
        <v>0.34055999999999997</v>
      </c>
      <c r="M152" t="s">
        <v>832</v>
      </c>
      <c r="N152">
        <v>0.49243999999999999</v>
      </c>
      <c r="P152" t="s">
        <v>240</v>
      </c>
      <c r="Q152">
        <v>0.46427000000000002</v>
      </c>
      <c r="S152" t="s">
        <v>409</v>
      </c>
      <c r="T152" s="79" t="s">
        <v>846</v>
      </c>
      <c r="U152">
        <v>0.01</v>
      </c>
    </row>
    <row r="153" spans="1:21">
      <c r="A153" t="s">
        <v>834</v>
      </c>
      <c r="B153">
        <v>0.44037999999999999</v>
      </c>
      <c r="C153">
        <f t="shared" si="6"/>
        <v>12122</v>
      </c>
      <c r="D153">
        <f t="shared" si="7"/>
        <v>7.5</v>
      </c>
      <c r="E153">
        <f t="shared" si="8"/>
        <v>0.46065</v>
      </c>
      <c r="G153" t="s">
        <v>239</v>
      </c>
      <c r="H153">
        <v>0.21920000000000001</v>
      </c>
      <c r="J153" t="s">
        <v>836</v>
      </c>
      <c r="K153">
        <v>0.3392</v>
      </c>
      <c r="M153" t="s">
        <v>240</v>
      </c>
      <c r="N153">
        <v>0.48616999999999999</v>
      </c>
      <c r="P153" t="s">
        <v>222</v>
      </c>
      <c r="Q153">
        <v>0.46065</v>
      </c>
      <c r="S153" t="s">
        <v>834</v>
      </c>
      <c r="T153" s="39">
        <v>12122</v>
      </c>
      <c r="U153">
        <v>7.5</v>
      </c>
    </row>
    <row r="154" spans="1:21">
      <c r="A154" t="s">
        <v>456</v>
      </c>
      <c r="B154">
        <v>0.43271999999999999</v>
      </c>
      <c r="C154">
        <f t="shared" si="6"/>
        <v>3000</v>
      </c>
      <c r="D154">
        <f t="shared" si="7"/>
        <v>63.6</v>
      </c>
      <c r="E154">
        <f t="shared" si="8"/>
        <v>0.44323000000000001</v>
      </c>
      <c r="G154" t="s">
        <v>198</v>
      </c>
      <c r="H154">
        <v>0.21920000000000001</v>
      </c>
      <c r="J154" t="s">
        <v>260</v>
      </c>
      <c r="K154">
        <v>0.33764</v>
      </c>
      <c r="M154" t="s">
        <v>334</v>
      </c>
      <c r="N154">
        <v>0.48483999999999999</v>
      </c>
      <c r="P154" t="s">
        <v>258</v>
      </c>
      <c r="Q154">
        <v>0.44323000000000001</v>
      </c>
      <c r="S154" t="s">
        <v>456</v>
      </c>
      <c r="T154" s="39">
        <v>3000</v>
      </c>
      <c r="U154">
        <v>63.6</v>
      </c>
    </row>
    <row r="155" spans="1:21">
      <c r="A155" t="s">
        <v>571</v>
      </c>
      <c r="B155">
        <v>0.43078</v>
      </c>
      <c r="C155">
        <f t="shared" si="6"/>
        <v>4170</v>
      </c>
      <c r="D155">
        <f t="shared" si="7"/>
        <v>0.2</v>
      </c>
      <c r="E155">
        <f t="shared" si="8"/>
        <v>0.44256000000000001</v>
      </c>
      <c r="G155" t="s">
        <v>260</v>
      </c>
      <c r="H155">
        <v>0.21920000000000001</v>
      </c>
      <c r="J155" t="s">
        <v>258</v>
      </c>
      <c r="K155">
        <v>0.33339999999999997</v>
      </c>
      <c r="M155" t="s">
        <v>201</v>
      </c>
      <c r="N155">
        <v>0.4834</v>
      </c>
      <c r="P155" t="s">
        <v>850</v>
      </c>
      <c r="Q155">
        <v>0.44256000000000001</v>
      </c>
      <c r="S155" t="s">
        <v>571</v>
      </c>
      <c r="T155" s="39">
        <v>4170</v>
      </c>
      <c r="U155">
        <v>0.2</v>
      </c>
    </row>
    <row r="156" spans="1:21">
      <c r="A156" t="s">
        <v>323</v>
      </c>
      <c r="B156">
        <v>0.42935000000000001</v>
      </c>
      <c r="C156">
        <f t="shared" si="6"/>
        <v>4090</v>
      </c>
      <c r="D156">
        <f t="shared" si="7"/>
        <v>27.2</v>
      </c>
      <c r="E156">
        <f t="shared" si="8"/>
        <v>0.43922</v>
      </c>
      <c r="G156" t="s">
        <v>269</v>
      </c>
      <c r="H156">
        <v>0.21920000000000001</v>
      </c>
      <c r="J156" t="s">
        <v>195</v>
      </c>
      <c r="K156">
        <v>0.33200000000000002</v>
      </c>
      <c r="M156" t="s">
        <v>244</v>
      </c>
      <c r="N156">
        <v>0.48133999999999999</v>
      </c>
      <c r="P156" t="s">
        <v>263</v>
      </c>
      <c r="Q156">
        <v>0.43922</v>
      </c>
      <c r="S156" t="s">
        <v>323</v>
      </c>
      <c r="T156" s="39">
        <v>4090</v>
      </c>
      <c r="U156">
        <v>27.2</v>
      </c>
    </row>
    <row r="157" spans="1:21">
      <c r="A157" t="s">
        <v>298</v>
      </c>
      <c r="B157">
        <v>0.41487000000000002</v>
      </c>
      <c r="C157">
        <f t="shared" si="6"/>
        <v>6090</v>
      </c>
      <c r="D157">
        <f t="shared" si="7"/>
        <v>35.6</v>
      </c>
      <c r="E157">
        <f t="shared" si="8"/>
        <v>0.43230000000000002</v>
      </c>
      <c r="G157" t="s">
        <v>255</v>
      </c>
      <c r="H157">
        <v>0.21920000000000001</v>
      </c>
      <c r="J157" t="s">
        <v>834</v>
      </c>
      <c r="K157">
        <v>0.32647999999999999</v>
      </c>
      <c r="M157" t="s">
        <v>239</v>
      </c>
      <c r="N157">
        <v>0.47602</v>
      </c>
      <c r="P157" t="s">
        <v>243</v>
      </c>
      <c r="Q157">
        <v>0.43230000000000002</v>
      </c>
      <c r="S157" t="s">
        <v>298</v>
      </c>
      <c r="T157" s="39">
        <v>6090</v>
      </c>
      <c r="U157">
        <v>35.6</v>
      </c>
    </row>
    <row r="158" spans="1:21">
      <c r="A158" t="s">
        <v>389</v>
      </c>
      <c r="B158">
        <v>0.41228999999999999</v>
      </c>
      <c r="C158">
        <f t="shared" si="6"/>
        <v>2740</v>
      </c>
      <c r="D158">
        <f t="shared" si="7"/>
        <v>2.2000000000000002</v>
      </c>
      <c r="E158">
        <f t="shared" si="8"/>
        <v>0.39471000000000001</v>
      </c>
      <c r="G158" t="s">
        <v>208</v>
      </c>
      <c r="H158">
        <v>0.21920000000000001</v>
      </c>
      <c r="J158" t="s">
        <v>218</v>
      </c>
      <c r="K158">
        <v>0.32594000000000001</v>
      </c>
      <c r="M158" t="s">
        <v>246</v>
      </c>
      <c r="N158">
        <v>0.47493000000000002</v>
      </c>
      <c r="P158" t="s">
        <v>231</v>
      </c>
      <c r="Q158">
        <v>0.39471000000000001</v>
      </c>
      <c r="S158" t="s">
        <v>389</v>
      </c>
      <c r="T158" s="39">
        <v>2740</v>
      </c>
      <c r="U158">
        <v>2.2000000000000002</v>
      </c>
    </row>
    <row r="159" spans="1:21">
      <c r="A159" t="s">
        <v>463</v>
      </c>
      <c r="B159">
        <v>0.40425</v>
      </c>
      <c r="C159">
        <f t="shared" si="6"/>
        <v>7790</v>
      </c>
      <c r="D159">
        <f t="shared" si="7"/>
        <v>0.01</v>
      </c>
      <c r="E159">
        <f t="shared" si="8"/>
        <v>0.38766</v>
      </c>
      <c r="G159" t="s">
        <v>211</v>
      </c>
      <c r="H159">
        <v>0.21920000000000001</v>
      </c>
      <c r="J159" t="s">
        <v>840</v>
      </c>
      <c r="K159">
        <v>0.32291999999999998</v>
      </c>
      <c r="M159" t="s">
        <v>250</v>
      </c>
      <c r="N159">
        <v>0.46375</v>
      </c>
      <c r="P159" t="s">
        <v>266</v>
      </c>
      <c r="Q159">
        <v>0.38766</v>
      </c>
      <c r="S159" t="s">
        <v>463</v>
      </c>
      <c r="T159" s="79">
        <v>7790</v>
      </c>
      <c r="U159">
        <v>0.01</v>
      </c>
    </row>
    <row r="160" spans="1:21">
      <c r="A160" t="s">
        <v>242</v>
      </c>
      <c r="B160">
        <v>0.40201999999999999</v>
      </c>
      <c r="C160">
        <f t="shared" si="6"/>
        <v>4170</v>
      </c>
      <c r="D160">
        <f t="shared" si="7"/>
        <v>1.3</v>
      </c>
      <c r="E160">
        <f t="shared" si="8"/>
        <v>0.38401999999999997</v>
      </c>
      <c r="G160" t="s">
        <v>240</v>
      </c>
      <c r="H160">
        <v>0.20549999999999999</v>
      </c>
      <c r="J160" t="s">
        <v>214</v>
      </c>
      <c r="K160">
        <v>0.32203999999999999</v>
      </c>
      <c r="M160" t="s">
        <v>834</v>
      </c>
      <c r="N160">
        <v>0.46084000000000003</v>
      </c>
      <c r="P160" t="s">
        <v>259</v>
      </c>
      <c r="Q160">
        <v>0.38401999999999997</v>
      </c>
      <c r="S160" t="s">
        <v>242</v>
      </c>
      <c r="T160" s="39">
        <v>4170</v>
      </c>
      <c r="U160">
        <v>1.3</v>
      </c>
    </row>
    <row r="161" spans="1:21">
      <c r="A161" t="s">
        <v>360</v>
      </c>
      <c r="B161">
        <v>0.40059</v>
      </c>
      <c r="C161">
        <f t="shared" si="6"/>
        <v>3000</v>
      </c>
      <c r="D161">
        <f t="shared" si="7"/>
        <v>13.5</v>
      </c>
      <c r="E161">
        <f t="shared" si="8"/>
        <v>0.37920999999999999</v>
      </c>
      <c r="G161" t="s">
        <v>262</v>
      </c>
      <c r="H161">
        <v>0.20549999999999999</v>
      </c>
      <c r="J161" t="s">
        <v>200</v>
      </c>
      <c r="K161">
        <v>0.31874999999999998</v>
      </c>
      <c r="M161" t="s">
        <v>264</v>
      </c>
      <c r="N161">
        <v>0.44867000000000001</v>
      </c>
      <c r="P161" t="s">
        <v>456</v>
      </c>
      <c r="Q161">
        <v>0.37920999999999999</v>
      </c>
      <c r="S161" t="s">
        <v>360</v>
      </c>
      <c r="T161" s="39">
        <v>3000</v>
      </c>
      <c r="U161">
        <v>13.5</v>
      </c>
    </row>
    <row r="162" spans="1:21">
      <c r="A162" t="s">
        <v>458</v>
      </c>
      <c r="B162">
        <v>0.39198</v>
      </c>
      <c r="C162">
        <f t="shared" si="6"/>
        <v>2800</v>
      </c>
      <c r="D162">
        <f t="shared" si="7"/>
        <v>8.5</v>
      </c>
      <c r="E162">
        <f t="shared" si="8"/>
        <v>0.37237999999999999</v>
      </c>
      <c r="G162" t="s">
        <v>275</v>
      </c>
      <c r="H162">
        <v>0.20549999999999999</v>
      </c>
      <c r="J162" t="s">
        <v>269</v>
      </c>
      <c r="K162">
        <v>0.31459999999999999</v>
      </c>
      <c r="M162" t="s">
        <v>835</v>
      </c>
      <c r="N162">
        <v>0.43986999999999998</v>
      </c>
      <c r="P162" t="s">
        <v>239</v>
      </c>
      <c r="Q162">
        <v>0.37237999999999999</v>
      </c>
      <c r="S162" t="s">
        <v>458</v>
      </c>
      <c r="T162" s="39">
        <v>2800</v>
      </c>
      <c r="U162">
        <v>8.5</v>
      </c>
    </row>
    <row r="163" spans="1:21">
      <c r="A163" t="s">
        <v>850</v>
      </c>
      <c r="B163">
        <v>0.38875999999999999</v>
      </c>
      <c r="C163">
        <f t="shared" si="6"/>
        <v>4610</v>
      </c>
      <c r="D163">
        <f t="shared" si="7"/>
        <v>22.1</v>
      </c>
      <c r="E163">
        <f t="shared" si="8"/>
        <v>0.37235000000000001</v>
      </c>
      <c r="G163" t="s">
        <v>838</v>
      </c>
      <c r="H163">
        <v>0.20549999999999999</v>
      </c>
      <c r="J163" t="s">
        <v>275</v>
      </c>
      <c r="K163">
        <v>0.30839</v>
      </c>
      <c r="M163" t="s">
        <v>247</v>
      </c>
      <c r="N163">
        <v>0.42624000000000001</v>
      </c>
      <c r="P163" t="s">
        <v>197</v>
      </c>
      <c r="Q163">
        <v>0.37235000000000001</v>
      </c>
      <c r="S163" t="s">
        <v>850</v>
      </c>
      <c r="T163" s="79">
        <v>4610</v>
      </c>
      <c r="U163">
        <v>22.1</v>
      </c>
    </row>
    <row r="164" spans="1:21">
      <c r="A164" t="s">
        <v>394</v>
      </c>
      <c r="B164">
        <v>0.37534000000000001</v>
      </c>
      <c r="C164">
        <f t="shared" si="6"/>
        <v>1500</v>
      </c>
      <c r="D164">
        <f t="shared" si="7"/>
        <v>20</v>
      </c>
      <c r="E164">
        <f t="shared" si="8"/>
        <v>0.37003999999999998</v>
      </c>
      <c r="G164" t="s">
        <v>836</v>
      </c>
      <c r="H164">
        <v>0.1918</v>
      </c>
      <c r="J164" t="s">
        <v>843</v>
      </c>
      <c r="K164">
        <v>0.30678</v>
      </c>
      <c r="M164" t="s">
        <v>226</v>
      </c>
      <c r="N164">
        <v>0.42357</v>
      </c>
      <c r="P164" t="s">
        <v>238</v>
      </c>
      <c r="Q164">
        <v>0.37003999999999998</v>
      </c>
      <c r="S164" t="s">
        <v>394</v>
      </c>
      <c r="T164" s="39">
        <v>1500</v>
      </c>
      <c r="U164">
        <v>20</v>
      </c>
    </row>
    <row r="165" spans="1:21">
      <c r="A165" t="s">
        <v>441</v>
      </c>
      <c r="B165">
        <v>0.36810999999999999</v>
      </c>
      <c r="C165">
        <f t="shared" si="6"/>
        <v>2700</v>
      </c>
      <c r="D165">
        <f t="shared" si="7"/>
        <v>0.7</v>
      </c>
      <c r="E165">
        <f t="shared" si="8"/>
        <v>0.36402000000000001</v>
      </c>
      <c r="G165" t="s">
        <v>266</v>
      </c>
      <c r="H165">
        <v>0.17810000000000001</v>
      </c>
      <c r="J165" t="s">
        <v>838</v>
      </c>
      <c r="K165">
        <v>0.30385000000000001</v>
      </c>
      <c r="M165" t="s">
        <v>843</v>
      </c>
      <c r="N165">
        <v>0.41688999999999998</v>
      </c>
      <c r="P165" t="s">
        <v>260</v>
      </c>
      <c r="Q165">
        <v>0.36402000000000001</v>
      </c>
      <c r="S165" t="s">
        <v>441</v>
      </c>
      <c r="T165" s="39">
        <v>2700</v>
      </c>
      <c r="U165">
        <v>0.7</v>
      </c>
    </row>
    <row r="166" spans="1:21">
      <c r="A166" t="s">
        <v>398</v>
      </c>
      <c r="B166">
        <v>0.34911999999999999</v>
      </c>
      <c r="C166">
        <f t="shared" si="6"/>
        <v>5860</v>
      </c>
      <c r="D166">
        <f t="shared" si="7"/>
        <v>5</v>
      </c>
      <c r="E166">
        <f t="shared" si="8"/>
        <v>0.35505999999999999</v>
      </c>
      <c r="G166" t="s">
        <v>837</v>
      </c>
      <c r="H166">
        <v>0.17810000000000001</v>
      </c>
      <c r="J166" t="s">
        <v>280</v>
      </c>
      <c r="K166">
        <v>0.29709999999999998</v>
      </c>
      <c r="M166" t="s">
        <v>252</v>
      </c>
      <c r="N166">
        <v>0.41409000000000001</v>
      </c>
      <c r="P166" t="s">
        <v>242</v>
      </c>
      <c r="Q166">
        <v>0.35505999999999999</v>
      </c>
      <c r="S166" t="s">
        <v>398</v>
      </c>
      <c r="T166" s="39">
        <v>5860</v>
      </c>
      <c r="U166">
        <v>5</v>
      </c>
    </row>
    <row r="167" spans="1:21">
      <c r="A167" t="s">
        <v>569</v>
      </c>
      <c r="B167">
        <v>0.33911999999999998</v>
      </c>
      <c r="C167">
        <f t="shared" si="6"/>
        <v>4170</v>
      </c>
      <c r="D167">
        <f t="shared" si="7"/>
        <v>5.8</v>
      </c>
      <c r="E167">
        <f t="shared" si="8"/>
        <v>0.35437999999999997</v>
      </c>
      <c r="G167" t="s">
        <v>268</v>
      </c>
      <c r="H167">
        <v>0.16439999999999999</v>
      </c>
      <c r="J167" t="s">
        <v>240</v>
      </c>
      <c r="K167">
        <v>0.28637000000000001</v>
      </c>
      <c r="M167" t="s">
        <v>261</v>
      </c>
      <c r="N167">
        <v>0.41021000000000002</v>
      </c>
      <c r="P167" t="s">
        <v>229</v>
      </c>
      <c r="Q167">
        <v>0.35437999999999997</v>
      </c>
      <c r="S167" t="s">
        <v>569</v>
      </c>
      <c r="T167" s="39">
        <v>4170</v>
      </c>
      <c r="U167">
        <v>5.8</v>
      </c>
    </row>
    <row r="168" spans="1:21">
      <c r="A168" t="s">
        <v>851</v>
      </c>
      <c r="B168">
        <v>0.32351999999999997</v>
      </c>
      <c r="C168">
        <f t="shared" si="6"/>
        <v>3740</v>
      </c>
      <c r="D168">
        <f t="shared" si="7"/>
        <v>0.1</v>
      </c>
      <c r="E168">
        <f t="shared" si="8"/>
        <v>0.35367999999999999</v>
      </c>
      <c r="G168" t="s">
        <v>218</v>
      </c>
      <c r="H168">
        <v>0.16439999999999999</v>
      </c>
      <c r="J168" t="s">
        <v>217</v>
      </c>
      <c r="K168">
        <v>0.27866999999999997</v>
      </c>
      <c r="M168" t="s">
        <v>265</v>
      </c>
      <c r="N168">
        <v>0.39916000000000001</v>
      </c>
      <c r="P168" t="s">
        <v>265</v>
      </c>
      <c r="Q168">
        <v>0.35367999999999999</v>
      </c>
      <c r="S168" t="s">
        <v>851</v>
      </c>
      <c r="T168" s="39">
        <v>3740</v>
      </c>
      <c r="U168">
        <v>0.1</v>
      </c>
    </row>
    <row r="169" spans="1:21">
      <c r="A169" t="s">
        <v>393</v>
      </c>
      <c r="B169">
        <v>0.32346000000000003</v>
      </c>
      <c r="C169">
        <f t="shared" si="6"/>
        <v>1600</v>
      </c>
      <c r="D169">
        <f t="shared" si="7"/>
        <v>29.1</v>
      </c>
      <c r="E169">
        <f t="shared" si="8"/>
        <v>0.30473</v>
      </c>
      <c r="G169" t="s">
        <v>253</v>
      </c>
      <c r="H169">
        <v>0.16439999999999999</v>
      </c>
      <c r="J169" t="s">
        <v>250</v>
      </c>
      <c r="K169">
        <v>0.27604000000000001</v>
      </c>
      <c r="M169" t="s">
        <v>836</v>
      </c>
      <c r="N169">
        <v>0.39838000000000001</v>
      </c>
      <c r="P169" t="s">
        <v>225</v>
      </c>
      <c r="Q169">
        <v>0.30473</v>
      </c>
      <c r="S169" t="s">
        <v>393</v>
      </c>
      <c r="T169" s="39">
        <v>1600</v>
      </c>
      <c r="U169">
        <v>29.1</v>
      </c>
    </row>
    <row r="170" spans="1:21">
      <c r="A170" t="s">
        <v>349</v>
      </c>
      <c r="B170">
        <v>0.31108999999999998</v>
      </c>
      <c r="C170">
        <f t="shared" si="6"/>
        <v>2370</v>
      </c>
      <c r="D170">
        <f t="shared" si="7"/>
        <v>123.4</v>
      </c>
      <c r="E170">
        <f t="shared" si="8"/>
        <v>0.29044999999999999</v>
      </c>
      <c r="G170" t="s">
        <v>237</v>
      </c>
      <c r="H170">
        <v>0.16439999999999999</v>
      </c>
      <c r="J170" t="s">
        <v>277</v>
      </c>
      <c r="K170">
        <v>0.26738000000000001</v>
      </c>
      <c r="M170" t="s">
        <v>269</v>
      </c>
      <c r="N170">
        <v>0.39655000000000001</v>
      </c>
      <c r="P170" t="s">
        <v>273</v>
      </c>
      <c r="Q170">
        <v>0.29044999999999999</v>
      </c>
      <c r="S170" t="s">
        <v>349</v>
      </c>
      <c r="T170" s="39">
        <v>2370</v>
      </c>
      <c r="U170">
        <v>123.4</v>
      </c>
    </row>
    <row r="171" spans="1:21">
      <c r="A171" t="s">
        <v>361</v>
      </c>
      <c r="B171">
        <v>0.30830999999999997</v>
      </c>
      <c r="C171">
        <f t="shared" si="6"/>
        <v>2370</v>
      </c>
      <c r="D171">
        <f t="shared" si="7"/>
        <v>2.1</v>
      </c>
      <c r="E171">
        <f t="shared" si="8"/>
        <v>0.27757999999999999</v>
      </c>
      <c r="G171" t="s">
        <v>159</v>
      </c>
      <c r="H171">
        <v>0.1507</v>
      </c>
      <c r="J171" t="s">
        <v>268</v>
      </c>
      <c r="K171">
        <v>0.26334999999999997</v>
      </c>
      <c r="M171" t="s">
        <v>262</v>
      </c>
      <c r="N171">
        <v>0.39518999999999999</v>
      </c>
      <c r="P171" t="s">
        <v>250</v>
      </c>
      <c r="Q171">
        <v>0.27757999999999999</v>
      </c>
      <c r="S171" t="s">
        <v>361</v>
      </c>
      <c r="T171" s="39">
        <v>2370</v>
      </c>
      <c r="U171">
        <v>2.1</v>
      </c>
    </row>
    <row r="172" spans="1:21">
      <c r="A172" t="s">
        <v>852</v>
      </c>
      <c r="B172">
        <v>0.30756</v>
      </c>
      <c r="C172">
        <f t="shared" si="6"/>
        <v>4230</v>
      </c>
      <c r="D172">
        <f t="shared" si="7"/>
        <v>10.9</v>
      </c>
      <c r="E172">
        <f t="shared" si="8"/>
        <v>0.26591999999999999</v>
      </c>
      <c r="G172" t="s">
        <v>273</v>
      </c>
      <c r="H172">
        <v>0.1507</v>
      </c>
      <c r="J172" t="s">
        <v>842</v>
      </c>
      <c r="K172">
        <v>0.26211000000000001</v>
      </c>
      <c r="M172" t="s">
        <v>228</v>
      </c>
      <c r="N172">
        <v>0.37146000000000001</v>
      </c>
      <c r="P172" t="s">
        <v>253</v>
      </c>
      <c r="Q172">
        <v>0.26591999999999999</v>
      </c>
      <c r="S172" t="s">
        <v>852</v>
      </c>
      <c r="T172" s="39">
        <v>4230</v>
      </c>
      <c r="U172">
        <v>10.9</v>
      </c>
    </row>
    <row r="173" spans="1:21">
      <c r="A173" t="s">
        <v>437</v>
      </c>
      <c r="B173">
        <v>0.30421999999999999</v>
      </c>
      <c r="C173">
        <f t="shared" si="6"/>
        <v>1660</v>
      </c>
      <c r="D173">
        <f t="shared" si="7"/>
        <v>8.6999999999999993</v>
      </c>
      <c r="E173">
        <f t="shared" si="8"/>
        <v>0.25851000000000002</v>
      </c>
      <c r="G173" t="s">
        <v>842</v>
      </c>
      <c r="H173">
        <v>0.13700000000000001</v>
      </c>
      <c r="J173" t="s">
        <v>227</v>
      </c>
      <c r="K173">
        <v>0.25063999999999997</v>
      </c>
      <c r="M173" t="s">
        <v>268</v>
      </c>
      <c r="N173">
        <v>0.3669</v>
      </c>
      <c r="P173" t="s">
        <v>257</v>
      </c>
      <c r="Q173">
        <v>0.25851000000000002</v>
      </c>
      <c r="S173" t="s">
        <v>437</v>
      </c>
      <c r="T173" s="39">
        <v>1660</v>
      </c>
      <c r="U173">
        <v>8.6999999999999993</v>
      </c>
    </row>
    <row r="174" spans="1:21">
      <c r="A174" t="s">
        <v>395</v>
      </c>
      <c r="B174">
        <v>0.30053000000000002</v>
      </c>
      <c r="C174">
        <f t="shared" si="6"/>
        <v>2540</v>
      </c>
      <c r="D174">
        <f t="shared" si="7"/>
        <v>23.3</v>
      </c>
      <c r="E174">
        <f t="shared" si="8"/>
        <v>0.25319999999999998</v>
      </c>
      <c r="G174" t="s">
        <v>840</v>
      </c>
      <c r="H174">
        <v>0.13700000000000001</v>
      </c>
      <c r="J174" t="s">
        <v>233</v>
      </c>
      <c r="K174">
        <v>0.24387</v>
      </c>
      <c r="M174" t="s">
        <v>216</v>
      </c>
      <c r="N174">
        <v>0.34995999999999999</v>
      </c>
      <c r="P174" t="s">
        <v>261</v>
      </c>
      <c r="Q174">
        <v>0.25319999999999998</v>
      </c>
      <c r="S174" t="s">
        <v>395</v>
      </c>
      <c r="T174" s="39">
        <v>2540</v>
      </c>
      <c r="U174">
        <v>23.3</v>
      </c>
    </row>
    <row r="175" spans="1:21">
      <c r="A175" t="s">
        <v>340</v>
      </c>
      <c r="B175">
        <v>0.29104999999999998</v>
      </c>
      <c r="C175">
        <f t="shared" si="6"/>
        <v>4900</v>
      </c>
      <c r="D175">
        <f t="shared" si="7"/>
        <v>1.1000000000000001</v>
      </c>
      <c r="E175">
        <f t="shared" si="8"/>
        <v>0.24736</v>
      </c>
      <c r="G175" t="s">
        <v>249</v>
      </c>
      <c r="H175">
        <v>0.12330000000000001</v>
      </c>
      <c r="J175" t="s">
        <v>220</v>
      </c>
      <c r="K175">
        <v>0.22982</v>
      </c>
      <c r="M175" t="s">
        <v>215</v>
      </c>
      <c r="N175">
        <v>0.33804000000000001</v>
      </c>
      <c r="P175" t="s">
        <v>244</v>
      </c>
      <c r="Q175">
        <v>0.24736</v>
      </c>
      <c r="S175" t="s">
        <v>340</v>
      </c>
      <c r="T175" s="39">
        <v>4900</v>
      </c>
      <c r="U175">
        <v>1.1000000000000001</v>
      </c>
    </row>
    <row r="176" spans="1:21">
      <c r="A176" t="s">
        <v>319</v>
      </c>
      <c r="B176">
        <v>0.28946</v>
      </c>
      <c r="C176">
        <f t="shared" si="6"/>
        <v>2420</v>
      </c>
      <c r="D176">
        <f t="shared" si="7"/>
        <v>23.3</v>
      </c>
      <c r="E176">
        <f t="shared" si="8"/>
        <v>0.22989999999999999</v>
      </c>
      <c r="G176" t="s">
        <v>200</v>
      </c>
      <c r="H176">
        <v>0.12330000000000001</v>
      </c>
      <c r="J176" t="s">
        <v>237</v>
      </c>
      <c r="K176">
        <v>0.21557000000000001</v>
      </c>
      <c r="M176" t="s">
        <v>278</v>
      </c>
      <c r="N176">
        <v>0.33237</v>
      </c>
      <c r="P176" t="s">
        <v>232</v>
      </c>
      <c r="Q176">
        <v>0.22989999999999999</v>
      </c>
      <c r="S176" t="s">
        <v>319</v>
      </c>
      <c r="T176" s="39">
        <v>2420</v>
      </c>
      <c r="U176">
        <v>23.3</v>
      </c>
    </row>
    <row r="177" spans="1:21">
      <c r="A177" t="s">
        <v>346</v>
      </c>
      <c r="B177">
        <v>0.28554000000000002</v>
      </c>
      <c r="C177">
        <f t="shared" si="6"/>
        <v>17330</v>
      </c>
      <c r="D177">
        <f t="shared" si="7"/>
        <v>1.7</v>
      </c>
      <c r="E177">
        <f t="shared" si="8"/>
        <v>0.21672</v>
      </c>
      <c r="G177" t="s">
        <v>180</v>
      </c>
      <c r="H177">
        <v>0.12330000000000001</v>
      </c>
      <c r="J177" t="s">
        <v>259</v>
      </c>
      <c r="K177">
        <v>0.20915</v>
      </c>
      <c r="M177" t="s">
        <v>253</v>
      </c>
      <c r="N177">
        <v>0.32536999999999999</v>
      </c>
      <c r="P177" t="s">
        <v>276</v>
      </c>
      <c r="Q177">
        <v>0.21672</v>
      </c>
      <c r="S177" t="s">
        <v>346</v>
      </c>
      <c r="T177" s="39">
        <v>17330</v>
      </c>
      <c r="U177">
        <v>1.7</v>
      </c>
    </row>
    <row r="178" spans="1:21">
      <c r="A178" t="s">
        <v>406</v>
      </c>
      <c r="B178">
        <v>0.28476000000000001</v>
      </c>
      <c r="C178">
        <f t="shared" si="6"/>
        <v>1520</v>
      </c>
      <c r="D178">
        <f t="shared" si="7"/>
        <v>33.9</v>
      </c>
      <c r="E178">
        <f t="shared" si="8"/>
        <v>0.20874000000000001</v>
      </c>
      <c r="G178" t="s">
        <v>276</v>
      </c>
      <c r="H178">
        <v>0.1096</v>
      </c>
      <c r="J178" t="s">
        <v>264</v>
      </c>
      <c r="K178">
        <v>0.20671</v>
      </c>
      <c r="M178" t="s">
        <v>255</v>
      </c>
      <c r="N178">
        <v>0.30774000000000001</v>
      </c>
      <c r="P178" t="s">
        <v>274</v>
      </c>
      <c r="Q178">
        <v>0.20874000000000001</v>
      </c>
      <c r="S178" t="s">
        <v>406</v>
      </c>
      <c r="T178" s="39">
        <v>1520</v>
      </c>
      <c r="U178">
        <v>33.9</v>
      </c>
    </row>
    <row r="179" spans="1:21">
      <c r="A179" t="s">
        <v>449</v>
      </c>
      <c r="B179">
        <v>0.27594000000000002</v>
      </c>
      <c r="C179">
        <f t="shared" si="6"/>
        <v>3870</v>
      </c>
      <c r="D179">
        <f t="shared" si="7"/>
        <v>48.1</v>
      </c>
      <c r="E179">
        <f t="shared" si="8"/>
        <v>0.18862000000000001</v>
      </c>
      <c r="G179" t="s">
        <v>281</v>
      </c>
      <c r="H179">
        <v>0.1096</v>
      </c>
      <c r="J179" t="s">
        <v>241</v>
      </c>
      <c r="K179">
        <v>0.19438</v>
      </c>
      <c r="M179" t="s">
        <v>249</v>
      </c>
      <c r="N179">
        <v>0.29615000000000002</v>
      </c>
      <c r="P179" t="s">
        <v>246</v>
      </c>
      <c r="Q179">
        <v>0.18862000000000001</v>
      </c>
      <c r="S179" t="s">
        <v>449</v>
      </c>
      <c r="T179" s="39">
        <v>3870</v>
      </c>
      <c r="U179">
        <v>48.1</v>
      </c>
    </row>
    <row r="180" spans="1:21">
      <c r="A180" t="s">
        <v>572</v>
      </c>
      <c r="B180">
        <v>0.27149000000000001</v>
      </c>
      <c r="C180">
        <f t="shared" si="6"/>
        <v>1270</v>
      </c>
      <c r="D180">
        <f t="shared" si="7"/>
        <v>102.3</v>
      </c>
      <c r="E180">
        <f t="shared" si="8"/>
        <v>0.18512999999999999</v>
      </c>
      <c r="G180" t="s">
        <v>230</v>
      </c>
      <c r="H180">
        <v>9.5899999999999999E-2</v>
      </c>
      <c r="J180" t="s">
        <v>261</v>
      </c>
      <c r="K180">
        <v>0.19319</v>
      </c>
      <c r="M180" t="s">
        <v>243</v>
      </c>
      <c r="N180">
        <v>0.28867999999999999</v>
      </c>
      <c r="P180" t="s">
        <v>852</v>
      </c>
      <c r="Q180">
        <v>0.18512999999999999</v>
      </c>
      <c r="S180" t="s">
        <v>572</v>
      </c>
      <c r="T180" s="39">
        <v>1270</v>
      </c>
      <c r="U180">
        <v>102.3</v>
      </c>
    </row>
    <row r="181" spans="1:21">
      <c r="A181" t="s">
        <v>330</v>
      </c>
      <c r="B181">
        <v>0.25862000000000002</v>
      </c>
      <c r="C181">
        <f t="shared" si="6"/>
        <v>3620</v>
      </c>
      <c r="D181">
        <f t="shared" si="7"/>
        <v>0.9</v>
      </c>
      <c r="E181">
        <f t="shared" si="8"/>
        <v>0.18109</v>
      </c>
      <c r="G181" t="s">
        <v>259</v>
      </c>
      <c r="H181">
        <v>9.5899999999999999E-2</v>
      </c>
      <c r="J181" t="s">
        <v>230</v>
      </c>
      <c r="K181">
        <v>0.18754999999999999</v>
      </c>
      <c r="M181" t="s">
        <v>274</v>
      </c>
      <c r="N181">
        <v>0.28833999999999999</v>
      </c>
      <c r="P181" t="s">
        <v>247</v>
      </c>
      <c r="Q181">
        <v>0.18109</v>
      </c>
      <c r="S181" t="s">
        <v>330</v>
      </c>
      <c r="T181" s="39">
        <v>3620</v>
      </c>
      <c r="U181">
        <v>0.9</v>
      </c>
    </row>
    <row r="182" spans="1:21">
      <c r="A182" t="s">
        <v>353</v>
      </c>
      <c r="B182">
        <v>0.25517000000000001</v>
      </c>
      <c r="C182">
        <f t="shared" si="6"/>
        <v>2280</v>
      </c>
      <c r="D182">
        <f t="shared" si="7"/>
        <v>2.8</v>
      </c>
      <c r="E182">
        <f t="shared" si="8"/>
        <v>0.17452000000000001</v>
      </c>
      <c r="G182" t="s">
        <v>274</v>
      </c>
      <c r="H182">
        <v>9.5899999999999999E-2</v>
      </c>
      <c r="J182" t="s">
        <v>249</v>
      </c>
      <c r="K182">
        <v>0.16879</v>
      </c>
      <c r="M182" t="s">
        <v>266</v>
      </c>
      <c r="N182">
        <v>0.28231000000000001</v>
      </c>
      <c r="P182" t="s">
        <v>853</v>
      </c>
      <c r="Q182">
        <v>0.17452000000000001</v>
      </c>
      <c r="S182" t="s">
        <v>353</v>
      </c>
      <c r="T182" s="39">
        <v>2280</v>
      </c>
      <c r="U182">
        <v>2.8</v>
      </c>
    </row>
    <row r="183" spans="1:21">
      <c r="A183" t="s">
        <v>390</v>
      </c>
      <c r="B183">
        <v>0.25133</v>
      </c>
      <c r="C183">
        <f t="shared" si="6"/>
        <v>1620</v>
      </c>
      <c r="D183">
        <f t="shared" si="7"/>
        <v>5.4</v>
      </c>
      <c r="E183">
        <f t="shared" si="8"/>
        <v>0.15906000000000001</v>
      </c>
      <c r="G183" t="s">
        <v>841</v>
      </c>
      <c r="H183">
        <v>8.2199999999999995E-2</v>
      </c>
      <c r="J183" t="s">
        <v>281</v>
      </c>
      <c r="K183">
        <v>0.15040999999999999</v>
      </c>
      <c r="M183" t="s">
        <v>259</v>
      </c>
      <c r="N183">
        <v>0.27995999999999999</v>
      </c>
      <c r="P183" t="s">
        <v>264</v>
      </c>
      <c r="Q183">
        <v>0.15906000000000001</v>
      </c>
      <c r="S183" t="s">
        <v>390</v>
      </c>
      <c r="T183" s="39">
        <v>1620</v>
      </c>
      <c r="U183">
        <v>5.4</v>
      </c>
    </row>
    <row r="184" spans="1:21">
      <c r="A184" t="s">
        <v>320</v>
      </c>
      <c r="B184">
        <v>0.24804999999999999</v>
      </c>
      <c r="C184">
        <f t="shared" si="6"/>
        <v>840</v>
      </c>
      <c r="D184">
        <f t="shared" si="7"/>
        <v>12.9</v>
      </c>
      <c r="E184">
        <f t="shared" si="8"/>
        <v>0.15783</v>
      </c>
      <c r="G184" t="s">
        <v>250</v>
      </c>
      <c r="H184">
        <v>8.2199999999999995E-2</v>
      </c>
      <c r="J184" t="s">
        <v>276</v>
      </c>
      <c r="K184">
        <v>0.14379</v>
      </c>
      <c r="M184" t="s">
        <v>257</v>
      </c>
      <c r="N184">
        <v>0.27184999999999998</v>
      </c>
      <c r="P184" t="s">
        <v>275</v>
      </c>
      <c r="Q184">
        <v>0.15783</v>
      </c>
      <c r="S184" t="s">
        <v>320</v>
      </c>
      <c r="T184" s="39">
        <v>840</v>
      </c>
      <c r="U184">
        <v>12.9</v>
      </c>
    </row>
    <row r="185" spans="1:21">
      <c r="A185" t="s">
        <v>853</v>
      </c>
      <c r="B185">
        <v>0.23200999999999999</v>
      </c>
      <c r="C185">
        <f t="shared" si="6"/>
        <v>840</v>
      </c>
      <c r="D185">
        <f t="shared" si="7"/>
        <v>26.1</v>
      </c>
      <c r="E185">
        <f t="shared" si="8"/>
        <v>0.15178</v>
      </c>
      <c r="G185" t="s">
        <v>263</v>
      </c>
      <c r="H185">
        <v>6.8500000000000005E-2</v>
      </c>
      <c r="J185" t="s">
        <v>274</v>
      </c>
      <c r="K185">
        <v>0.13785</v>
      </c>
      <c r="M185" t="s">
        <v>273</v>
      </c>
      <c r="N185">
        <v>0.26704</v>
      </c>
      <c r="P185" t="s">
        <v>252</v>
      </c>
      <c r="Q185">
        <v>0.15178</v>
      </c>
      <c r="S185" t="s">
        <v>853</v>
      </c>
      <c r="T185" s="39">
        <v>840</v>
      </c>
      <c r="U185">
        <v>26.1</v>
      </c>
    </row>
    <row r="186" spans="1:21">
      <c r="A186" t="s">
        <v>474</v>
      </c>
      <c r="B186">
        <v>0.23175000000000001</v>
      </c>
      <c r="C186">
        <f t="shared" si="6"/>
        <v>1840</v>
      </c>
      <c r="D186">
        <f t="shared" si="7"/>
        <v>34.4</v>
      </c>
      <c r="E186">
        <f t="shared" si="8"/>
        <v>0.14324000000000001</v>
      </c>
      <c r="G186" t="s">
        <v>843</v>
      </c>
      <c r="H186">
        <v>6.8500000000000005E-2</v>
      </c>
      <c r="J186" t="s">
        <v>273</v>
      </c>
      <c r="K186">
        <v>0.13774</v>
      </c>
      <c r="M186" t="s">
        <v>276</v>
      </c>
      <c r="N186">
        <v>0.26429999999999998</v>
      </c>
      <c r="P186" t="s">
        <v>280</v>
      </c>
      <c r="Q186">
        <v>0.14324000000000001</v>
      </c>
      <c r="S186" t="s">
        <v>474</v>
      </c>
      <c r="T186" s="79">
        <v>1840</v>
      </c>
      <c r="U186">
        <v>34.4</v>
      </c>
    </row>
    <row r="187" spans="1:21">
      <c r="A187" t="s">
        <v>363</v>
      </c>
      <c r="B187">
        <v>0.21165</v>
      </c>
      <c r="C187">
        <f t="shared" si="6"/>
        <v>2110</v>
      </c>
      <c r="D187">
        <f t="shared" si="7"/>
        <v>11.7</v>
      </c>
      <c r="E187">
        <f t="shared" si="8"/>
        <v>0.14054</v>
      </c>
      <c r="G187" t="s">
        <v>241</v>
      </c>
      <c r="H187">
        <v>6.8500000000000005E-2</v>
      </c>
      <c r="J187" t="s">
        <v>263</v>
      </c>
      <c r="K187">
        <v>0.1293</v>
      </c>
      <c r="M187" t="s">
        <v>263</v>
      </c>
      <c r="N187">
        <v>0.25931999999999999</v>
      </c>
      <c r="P187" t="s">
        <v>278</v>
      </c>
      <c r="Q187">
        <v>0.14054</v>
      </c>
      <c r="S187" t="s">
        <v>363</v>
      </c>
      <c r="T187" s="39">
        <v>2110</v>
      </c>
      <c r="U187">
        <v>11.7</v>
      </c>
    </row>
    <row r="188" spans="1:21">
      <c r="A188" t="s">
        <v>414</v>
      </c>
      <c r="B188">
        <v>0.21157000000000001</v>
      </c>
      <c r="C188">
        <f t="shared" si="6"/>
        <v>1830</v>
      </c>
      <c r="D188">
        <f t="shared" si="7"/>
        <v>27.2</v>
      </c>
      <c r="E188">
        <f t="shared" si="8"/>
        <v>0.13502</v>
      </c>
      <c r="G188" t="s">
        <v>195</v>
      </c>
      <c r="H188">
        <v>5.4800000000000001E-2</v>
      </c>
      <c r="J188" t="s">
        <v>255</v>
      </c>
      <c r="K188">
        <v>0.12703</v>
      </c>
      <c r="M188" t="s">
        <v>841</v>
      </c>
      <c r="N188">
        <v>0.17130000000000001</v>
      </c>
      <c r="P188" t="s">
        <v>851</v>
      </c>
      <c r="Q188">
        <v>0.13502</v>
      </c>
      <c r="S188" t="s">
        <v>414</v>
      </c>
      <c r="T188" s="39">
        <v>1830</v>
      </c>
      <c r="U188">
        <v>27.2</v>
      </c>
    </row>
    <row r="189" spans="1:21">
      <c r="A189" t="s">
        <v>276</v>
      </c>
      <c r="B189">
        <v>0.20827000000000001</v>
      </c>
      <c r="C189">
        <f t="shared" si="6"/>
        <v>1500</v>
      </c>
      <c r="D189">
        <f t="shared" si="7"/>
        <v>41.1</v>
      </c>
      <c r="E189">
        <f t="shared" si="8"/>
        <v>0.12379</v>
      </c>
      <c r="G189" t="s">
        <v>220</v>
      </c>
      <c r="H189">
        <v>5.4800000000000001E-2</v>
      </c>
      <c r="J189" t="s">
        <v>841</v>
      </c>
      <c r="K189">
        <v>0.1128</v>
      </c>
      <c r="M189" t="s">
        <v>275</v>
      </c>
      <c r="N189">
        <v>0.16850999999999999</v>
      </c>
      <c r="P189" t="s">
        <v>268</v>
      </c>
      <c r="Q189">
        <v>0.12379</v>
      </c>
      <c r="S189" t="s">
        <v>276</v>
      </c>
      <c r="T189" s="79">
        <v>1500</v>
      </c>
      <c r="U189">
        <v>41.1</v>
      </c>
    </row>
    <row r="190" spans="1:21">
      <c r="A190" t="s">
        <v>326</v>
      </c>
      <c r="B190">
        <v>0.17852999999999999</v>
      </c>
      <c r="C190">
        <f t="shared" si="6"/>
        <v>920</v>
      </c>
      <c r="D190">
        <f t="shared" si="7"/>
        <v>17.8</v>
      </c>
      <c r="E190">
        <f t="shared" si="8"/>
        <v>0.11945</v>
      </c>
      <c r="G190" t="s">
        <v>227</v>
      </c>
      <c r="H190">
        <v>4.1099999999999998E-2</v>
      </c>
      <c r="J190" t="s">
        <v>266</v>
      </c>
      <c r="K190">
        <v>9.5509999999999998E-2</v>
      </c>
      <c r="M190" t="s">
        <v>260</v>
      </c>
      <c r="N190">
        <v>0.16677</v>
      </c>
      <c r="P190" t="s">
        <v>277</v>
      </c>
      <c r="Q190">
        <v>0.11945</v>
      </c>
      <c r="S190" t="s">
        <v>326</v>
      </c>
      <c r="T190" s="39">
        <v>920</v>
      </c>
      <c r="U190">
        <v>17.8</v>
      </c>
    </row>
    <row r="191" spans="1:21">
      <c r="A191" t="s">
        <v>347</v>
      </c>
      <c r="B191">
        <v>0.15762000000000001</v>
      </c>
      <c r="C191">
        <f t="shared" si="6"/>
        <v>980</v>
      </c>
      <c r="D191">
        <f t="shared" si="7"/>
        <v>3.7</v>
      </c>
      <c r="E191">
        <f t="shared" si="8"/>
        <v>6.3210000000000002E-2</v>
      </c>
      <c r="G191" t="s">
        <v>204</v>
      </c>
      <c r="H191">
        <v>1.37E-2</v>
      </c>
      <c r="J191" t="s">
        <v>204</v>
      </c>
      <c r="K191">
        <v>8.0759999999999998E-2</v>
      </c>
      <c r="M191" t="s">
        <v>281</v>
      </c>
      <c r="N191">
        <v>0.15212000000000001</v>
      </c>
      <c r="P191" t="s">
        <v>262</v>
      </c>
      <c r="Q191">
        <v>6.3210000000000002E-2</v>
      </c>
      <c r="S191" t="s">
        <v>347</v>
      </c>
      <c r="T191" s="39">
        <v>980</v>
      </c>
      <c r="U191">
        <v>3.7</v>
      </c>
    </row>
    <row r="192" spans="1:21">
      <c r="A192" t="s">
        <v>442</v>
      </c>
      <c r="B192">
        <v>0.14677000000000001</v>
      </c>
      <c r="D192">
        <f t="shared" si="7"/>
        <v>17.600000000000001</v>
      </c>
      <c r="E192">
        <f t="shared" si="8"/>
        <v>5.4730000000000001E-2</v>
      </c>
      <c r="G192" t="s">
        <v>278</v>
      </c>
      <c r="H192">
        <v>1.37E-2</v>
      </c>
      <c r="J192" t="s">
        <v>832</v>
      </c>
      <c r="K192">
        <v>2.9080000000000002E-2</v>
      </c>
      <c r="M192" t="s">
        <v>277</v>
      </c>
      <c r="N192">
        <v>0.14879000000000001</v>
      </c>
      <c r="P192" t="s">
        <v>281</v>
      </c>
      <c r="Q192">
        <v>5.4730000000000001E-2</v>
      </c>
      <c r="S192" t="s">
        <v>442</v>
      </c>
      <c r="U192">
        <v>17.600000000000001</v>
      </c>
    </row>
    <row r="193" spans="1:21">
      <c r="A193" t="s">
        <v>281</v>
      </c>
      <c r="B193">
        <v>0.11907</v>
      </c>
      <c r="C193">
        <f t="shared" si="6"/>
        <v>1200</v>
      </c>
      <c r="D193">
        <f t="shared" si="7"/>
        <v>10.9</v>
      </c>
      <c r="E193">
        <f t="shared" si="8"/>
        <v>3.3050000000000003E-2</v>
      </c>
      <c r="G193" t="s">
        <v>265</v>
      </c>
      <c r="H193">
        <v>0</v>
      </c>
      <c r="J193" t="s">
        <v>265</v>
      </c>
      <c r="K193">
        <v>2.299E-2</v>
      </c>
      <c r="M193" t="s">
        <v>258</v>
      </c>
      <c r="N193">
        <v>0.12497999999999999</v>
      </c>
      <c r="P193" t="s">
        <v>269</v>
      </c>
      <c r="Q193">
        <v>3.3050000000000003E-2</v>
      </c>
      <c r="S193" t="s">
        <v>281</v>
      </c>
      <c r="T193" s="79">
        <v>1200</v>
      </c>
      <c r="U193">
        <v>10.9</v>
      </c>
    </row>
    <row r="194" spans="1:21">
      <c r="A194" t="s">
        <v>854</v>
      </c>
      <c r="B194">
        <v>9.4700000000000006E-2</v>
      </c>
      <c r="C194">
        <f t="shared" si="6"/>
        <v>980</v>
      </c>
      <c r="D194">
        <f t="shared" si="7"/>
        <v>5.5</v>
      </c>
      <c r="E194">
        <f t="shared" si="8"/>
        <v>0</v>
      </c>
      <c r="G194" t="s">
        <v>832</v>
      </c>
      <c r="H194">
        <v>0</v>
      </c>
      <c r="J194" t="s">
        <v>278</v>
      </c>
      <c r="K194">
        <v>0</v>
      </c>
      <c r="M194" t="s">
        <v>280</v>
      </c>
      <c r="N194">
        <v>0</v>
      </c>
      <c r="P194" t="s">
        <v>854</v>
      </c>
      <c r="Q194">
        <v>0</v>
      </c>
      <c r="S194" t="s">
        <v>854</v>
      </c>
      <c r="T194" s="79">
        <v>980</v>
      </c>
      <c r="U194">
        <v>5.5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897C-0978-514C-B562-46635ED47944}">
  <sheetPr codeName="Sheet7"/>
  <dimension ref="A1:I60"/>
  <sheetViews>
    <sheetView workbookViewId="0">
      <selection activeCell="J39" sqref="J39"/>
    </sheetView>
  </sheetViews>
  <sheetFormatPr baseColWidth="10" defaultRowHeight="16"/>
  <sheetData>
    <row r="1" spans="1:9">
      <c r="A1" s="55">
        <v>1</v>
      </c>
      <c r="B1" s="56">
        <v>2</v>
      </c>
      <c r="C1" s="56">
        <v>3</v>
      </c>
      <c r="D1" s="56">
        <v>4</v>
      </c>
      <c r="E1" s="56">
        <v>7</v>
      </c>
      <c r="F1" s="56">
        <v>17</v>
      </c>
      <c r="G1" s="56">
        <v>2</v>
      </c>
      <c r="H1" s="56">
        <v>3</v>
      </c>
      <c r="I1" s="56">
        <v>10</v>
      </c>
    </row>
    <row r="2" spans="1:9">
      <c r="A2" s="57">
        <v>2</v>
      </c>
      <c r="B2" s="58">
        <v>3</v>
      </c>
      <c r="C2" s="58">
        <v>7</v>
      </c>
      <c r="D2" s="58">
        <v>20</v>
      </c>
      <c r="E2" s="58">
        <v>8</v>
      </c>
      <c r="F2" s="58">
        <v>5</v>
      </c>
      <c r="G2" s="58">
        <v>6</v>
      </c>
      <c r="H2" s="58">
        <v>7</v>
      </c>
      <c r="I2" s="58">
        <v>18</v>
      </c>
    </row>
    <row r="3" spans="1:9">
      <c r="A3" s="57">
        <v>3</v>
      </c>
      <c r="B3" s="58">
        <v>6</v>
      </c>
      <c r="C3" s="58">
        <v>10</v>
      </c>
      <c r="D3" s="58">
        <v>9</v>
      </c>
      <c r="E3" s="58">
        <v>11</v>
      </c>
      <c r="F3" s="58">
        <v>34</v>
      </c>
      <c r="G3" s="59"/>
      <c r="H3" s="58">
        <v>1</v>
      </c>
      <c r="I3" s="58">
        <v>2</v>
      </c>
    </row>
    <row r="4" spans="1:9">
      <c r="A4" s="57">
        <v>4</v>
      </c>
      <c r="B4" s="58">
        <v>1</v>
      </c>
      <c r="C4" s="58">
        <v>4</v>
      </c>
      <c r="D4" s="58">
        <v>6</v>
      </c>
      <c r="E4" s="58">
        <v>17</v>
      </c>
      <c r="F4" s="58">
        <v>1</v>
      </c>
      <c r="G4" s="58">
        <v>1</v>
      </c>
      <c r="H4" s="58">
        <v>5</v>
      </c>
      <c r="I4" s="58">
        <v>5</v>
      </c>
    </row>
    <row r="5" spans="1:9">
      <c r="A5" s="57">
        <v>5</v>
      </c>
      <c r="B5" s="58">
        <v>20</v>
      </c>
      <c r="C5" s="58">
        <v>8</v>
      </c>
      <c r="D5" s="58">
        <v>3</v>
      </c>
      <c r="E5" s="58">
        <v>2</v>
      </c>
      <c r="F5" s="58">
        <v>19</v>
      </c>
      <c r="G5" s="58">
        <v>13</v>
      </c>
      <c r="H5" s="58">
        <v>15</v>
      </c>
      <c r="I5" s="58">
        <v>25</v>
      </c>
    </row>
    <row r="6" spans="1:9">
      <c r="A6" s="57">
        <v>6</v>
      </c>
      <c r="B6" s="58">
        <v>4</v>
      </c>
      <c r="C6" s="58">
        <v>9</v>
      </c>
      <c r="D6" s="58">
        <v>14</v>
      </c>
      <c r="E6" s="58">
        <v>19</v>
      </c>
      <c r="F6" s="58">
        <v>3</v>
      </c>
      <c r="G6" s="59"/>
      <c r="H6" s="58">
        <v>8</v>
      </c>
      <c r="I6" s="58">
        <v>35</v>
      </c>
    </row>
    <row r="7" spans="1:9">
      <c r="A7" s="57">
        <v>7</v>
      </c>
      <c r="B7" s="58">
        <v>7</v>
      </c>
      <c r="C7" s="58">
        <v>6</v>
      </c>
      <c r="D7" s="58">
        <v>18</v>
      </c>
      <c r="E7" s="58">
        <v>9</v>
      </c>
      <c r="F7" s="58">
        <v>30</v>
      </c>
      <c r="G7" s="58">
        <v>3</v>
      </c>
      <c r="H7" s="58">
        <v>2</v>
      </c>
      <c r="I7" s="58">
        <v>8</v>
      </c>
    </row>
    <row r="8" spans="1:9">
      <c r="A8" s="57">
        <v>8</v>
      </c>
      <c r="B8" s="58">
        <v>14</v>
      </c>
      <c r="C8" s="58">
        <v>23</v>
      </c>
      <c r="D8" s="58">
        <v>33</v>
      </c>
      <c r="E8" s="58">
        <v>1</v>
      </c>
      <c r="F8" s="58">
        <v>44</v>
      </c>
      <c r="G8" s="58">
        <v>5</v>
      </c>
      <c r="H8" s="58">
        <v>22</v>
      </c>
      <c r="I8" s="58">
        <v>15</v>
      </c>
    </row>
    <row r="9" spans="1:9">
      <c r="A9" s="57">
        <v>9</v>
      </c>
      <c r="B9" s="58">
        <v>19</v>
      </c>
      <c r="C9" s="58">
        <v>19</v>
      </c>
      <c r="D9" s="58">
        <v>16</v>
      </c>
      <c r="E9" s="58">
        <v>3</v>
      </c>
      <c r="F9" s="58">
        <v>45</v>
      </c>
      <c r="G9" s="58">
        <v>12</v>
      </c>
      <c r="H9" s="58">
        <v>17</v>
      </c>
      <c r="I9" s="58">
        <v>3</v>
      </c>
    </row>
    <row r="10" spans="1:9">
      <c r="A10" s="57">
        <v>10</v>
      </c>
      <c r="B10" s="58">
        <v>15</v>
      </c>
      <c r="C10" s="58">
        <v>12</v>
      </c>
      <c r="D10" s="58">
        <v>21</v>
      </c>
      <c r="E10" s="58">
        <v>4</v>
      </c>
      <c r="F10" s="58">
        <v>63</v>
      </c>
      <c r="G10" s="58">
        <v>24</v>
      </c>
      <c r="H10" s="58">
        <v>6</v>
      </c>
      <c r="I10" s="58">
        <v>6</v>
      </c>
    </row>
    <row r="11" spans="1:9">
      <c r="A11" s="57">
        <v>11</v>
      </c>
      <c r="B11" s="58">
        <v>16</v>
      </c>
      <c r="C11" s="58">
        <v>41</v>
      </c>
      <c r="D11" s="58">
        <v>1</v>
      </c>
      <c r="E11" s="58">
        <v>10</v>
      </c>
      <c r="F11" s="58">
        <v>4</v>
      </c>
      <c r="G11" s="59"/>
      <c r="H11" s="58">
        <v>21</v>
      </c>
      <c r="I11" s="58">
        <v>28</v>
      </c>
    </row>
    <row r="12" spans="1:9">
      <c r="A12" s="57">
        <v>12</v>
      </c>
      <c r="B12" s="58">
        <v>12</v>
      </c>
      <c r="C12" s="58">
        <v>5</v>
      </c>
      <c r="D12" s="58">
        <v>40</v>
      </c>
      <c r="E12" s="58">
        <v>5</v>
      </c>
      <c r="F12" s="58">
        <v>56</v>
      </c>
      <c r="G12" s="59"/>
      <c r="H12" s="58">
        <v>9</v>
      </c>
      <c r="I12" s="58">
        <v>9</v>
      </c>
    </row>
    <row r="13" spans="1:9">
      <c r="A13" s="57">
        <v>13</v>
      </c>
      <c r="B13" s="58">
        <v>9</v>
      </c>
      <c r="C13" s="58">
        <v>2</v>
      </c>
      <c r="D13" s="58">
        <v>34</v>
      </c>
      <c r="E13" s="58">
        <v>18</v>
      </c>
      <c r="F13" s="58">
        <v>58</v>
      </c>
      <c r="G13" s="58">
        <v>33</v>
      </c>
      <c r="H13" s="58">
        <v>11</v>
      </c>
      <c r="I13" s="58">
        <v>12</v>
      </c>
    </row>
    <row r="14" spans="1:9">
      <c r="A14" s="57">
        <v>14</v>
      </c>
      <c r="B14" s="58">
        <v>27</v>
      </c>
      <c r="C14" s="58">
        <v>36</v>
      </c>
      <c r="D14" s="58">
        <v>12</v>
      </c>
      <c r="E14" s="58">
        <v>13</v>
      </c>
      <c r="F14" s="58">
        <v>67</v>
      </c>
      <c r="G14" s="58">
        <v>28</v>
      </c>
      <c r="H14" s="58">
        <v>14</v>
      </c>
      <c r="I14" s="58">
        <v>4</v>
      </c>
    </row>
    <row r="15" spans="1:9">
      <c r="A15" s="57">
        <v>15</v>
      </c>
      <c r="B15" s="58">
        <v>18</v>
      </c>
      <c r="C15" s="58">
        <v>22</v>
      </c>
      <c r="D15" s="58">
        <v>24</v>
      </c>
      <c r="E15" s="58">
        <v>16</v>
      </c>
      <c r="F15" s="58">
        <v>49</v>
      </c>
      <c r="G15" s="58">
        <v>4</v>
      </c>
      <c r="H15" s="58">
        <v>16</v>
      </c>
      <c r="I15" s="58">
        <v>14</v>
      </c>
    </row>
    <row r="16" spans="1:9">
      <c r="A16" s="57">
        <v>16</v>
      </c>
      <c r="B16" s="58">
        <v>8</v>
      </c>
      <c r="C16" s="58">
        <v>13</v>
      </c>
      <c r="D16" s="58">
        <v>69</v>
      </c>
      <c r="E16" s="58">
        <v>6</v>
      </c>
      <c r="F16" s="58">
        <v>41</v>
      </c>
      <c r="G16" s="58">
        <v>29</v>
      </c>
      <c r="H16" s="58">
        <v>10</v>
      </c>
      <c r="I16" s="58">
        <v>22</v>
      </c>
    </row>
    <row r="17" spans="1:9">
      <c r="A17" s="57">
        <v>17</v>
      </c>
      <c r="B17" s="58">
        <v>22</v>
      </c>
      <c r="C17" s="58">
        <v>33</v>
      </c>
      <c r="D17" s="58">
        <v>29</v>
      </c>
      <c r="E17" s="58">
        <v>23</v>
      </c>
      <c r="F17" s="58">
        <v>13</v>
      </c>
      <c r="G17" s="58">
        <v>17</v>
      </c>
      <c r="H17" s="58">
        <v>27</v>
      </c>
      <c r="I17" s="58">
        <v>24</v>
      </c>
    </row>
    <row r="18" spans="1:9">
      <c r="A18" s="57">
        <v>18</v>
      </c>
      <c r="B18" s="58">
        <v>23</v>
      </c>
      <c r="C18" s="58">
        <v>18</v>
      </c>
      <c r="D18" s="58">
        <v>10</v>
      </c>
      <c r="E18" s="58">
        <v>32</v>
      </c>
      <c r="F18" s="58">
        <v>37</v>
      </c>
      <c r="G18" s="59"/>
      <c r="H18" s="58">
        <v>48</v>
      </c>
      <c r="I18" s="58">
        <v>51</v>
      </c>
    </row>
    <row r="19" spans="1:9">
      <c r="A19" s="57">
        <v>19</v>
      </c>
      <c r="B19" s="58">
        <v>17</v>
      </c>
      <c r="C19" s="58">
        <v>11</v>
      </c>
      <c r="D19" s="58">
        <v>27</v>
      </c>
      <c r="E19" s="58">
        <v>25</v>
      </c>
      <c r="F19" s="58">
        <v>60</v>
      </c>
      <c r="G19" s="59"/>
      <c r="H19" s="58">
        <v>4</v>
      </c>
      <c r="I19" s="58">
        <v>1</v>
      </c>
    </row>
    <row r="20" spans="1:9">
      <c r="A20" s="57">
        <v>20</v>
      </c>
      <c r="B20" s="58">
        <v>29</v>
      </c>
      <c r="C20" s="58">
        <v>15</v>
      </c>
      <c r="D20" s="58">
        <v>30</v>
      </c>
      <c r="E20" s="58">
        <v>20</v>
      </c>
      <c r="F20" s="58">
        <v>109</v>
      </c>
      <c r="G20" s="58">
        <v>8</v>
      </c>
      <c r="H20" s="58">
        <v>13</v>
      </c>
      <c r="I20" s="58">
        <v>19</v>
      </c>
    </row>
    <row r="21" spans="1:9">
      <c r="A21" s="57">
        <v>21</v>
      </c>
      <c r="B21" s="58">
        <v>26</v>
      </c>
      <c r="C21" s="58">
        <v>29</v>
      </c>
      <c r="D21" s="58">
        <v>26</v>
      </c>
      <c r="E21" s="58">
        <v>24</v>
      </c>
      <c r="F21" s="58">
        <v>8</v>
      </c>
      <c r="G21" s="58">
        <v>16</v>
      </c>
      <c r="H21" s="58">
        <v>40</v>
      </c>
      <c r="I21" s="58">
        <v>31</v>
      </c>
    </row>
    <row r="22" spans="1:9">
      <c r="A22" s="57">
        <v>22</v>
      </c>
      <c r="B22" s="58">
        <v>39</v>
      </c>
      <c r="C22" s="58">
        <v>39</v>
      </c>
      <c r="D22" s="58">
        <v>15</v>
      </c>
      <c r="E22" s="58">
        <v>22</v>
      </c>
      <c r="F22" s="58">
        <v>12</v>
      </c>
      <c r="G22" s="58">
        <v>25</v>
      </c>
      <c r="H22" s="58">
        <v>28</v>
      </c>
      <c r="I22" s="58">
        <v>20</v>
      </c>
    </row>
    <row r="23" spans="1:9">
      <c r="A23" s="57">
        <v>23</v>
      </c>
      <c r="B23" s="58">
        <v>35</v>
      </c>
      <c r="C23" s="58">
        <v>53</v>
      </c>
      <c r="D23" s="58">
        <v>17</v>
      </c>
      <c r="E23" s="58">
        <v>28</v>
      </c>
      <c r="F23" s="58">
        <v>79</v>
      </c>
      <c r="G23" s="58">
        <v>31</v>
      </c>
      <c r="H23" s="58">
        <v>32</v>
      </c>
      <c r="I23" s="58">
        <v>13</v>
      </c>
    </row>
    <row r="24" spans="1:9">
      <c r="A24" s="57">
        <v>24</v>
      </c>
      <c r="B24" s="58">
        <v>10</v>
      </c>
      <c r="C24" s="58">
        <v>27</v>
      </c>
      <c r="D24" s="58">
        <v>41</v>
      </c>
      <c r="E24" s="58">
        <v>42</v>
      </c>
      <c r="F24" s="58">
        <v>39</v>
      </c>
      <c r="G24" s="59"/>
      <c r="H24" s="58">
        <v>29</v>
      </c>
      <c r="I24" s="58">
        <v>61</v>
      </c>
    </row>
    <row r="25" spans="1:9">
      <c r="A25" s="57">
        <v>25</v>
      </c>
      <c r="B25" s="58">
        <v>28</v>
      </c>
      <c r="C25" s="58">
        <v>26</v>
      </c>
      <c r="D25" s="58">
        <v>37</v>
      </c>
      <c r="E25" s="58">
        <v>27</v>
      </c>
      <c r="F25" s="58">
        <v>24</v>
      </c>
      <c r="G25" s="59"/>
      <c r="H25" s="58">
        <v>49</v>
      </c>
      <c r="I25" s="58">
        <v>53</v>
      </c>
    </row>
    <row r="26" spans="1:9">
      <c r="A26" s="57">
        <v>26</v>
      </c>
      <c r="B26" s="58">
        <v>38</v>
      </c>
      <c r="C26" s="58">
        <v>32</v>
      </c>
      <c r="D26" s="58">
        <v>31</v>
      </c>
      <c r="E26" s="58">
        <v>21</v>
      </c>
      <c r="F26" s="58">
        <v>64</v>
      </c>
      <c r="G26" s="59"/>
      <c r="H26" s="58">
        <v>19</v>
      </c>
      <c r="I26" s="58">
        <v>7</v>
      </c>
    </row>
    <row r="27" spans="1:9">
      <c r="A27" s="57">
        <v>27</v>
      </c>
      <c r="B27" s="58">
        <v>13</v>
      </c>
      <c r="C27" s="58">
        <v>25</v>
      </c>
      <c r="D27" s="58">
        <v>82</v>
      </c>
      <c r="E27" s="58">
        <v>15</v>
      </c>
      <c r="F27" s="58">
        <v>18</v>
      </c>
      <c r="G27" s="58">
        <v>20</v>
      </c>
      <c r="H27" s="59"/>
      <c r="I27" s="58">
        <v>58</v>
      </c>
    </row>
    <row r="28" spans="1:9">
      <c r="A28" s="57">
        <v>28</v>
      </c>
      <c r="B28" s="58">
        <v>30</v>
      </c>
      <c r="C28" s="58">
        <v>46</v>
      </c>
      <c r="D28" s="58">
        <v>19</v>
      </c>
      <c r="E28" s="58">
        <v>48</v>
      </c>
      <c r="F28" s="58">
        <v>66</v>
      </c>
      <c r="G28" s="59"/>
      <c r="H28" s="59"/>
      <c r="I28" s="58">
        <v>33</v>
      </c>
    </row>
    <row r="29" spans="1:9">
      <c r="A29" s="57">
        <v>29</v>
      </c>
      <c r="B29" s="58">
        <v>47</v>
      </c>
      <c r="C29" s="58">
        <v>37</v>
      </c>
      <c r="D29" s="58">
        <v>23</v>
      </c>
      <c r="E29" s="58">
        <v>26</v>
      </c>
      <c r="F29" s="58">
        <v>27</v>
      </c>
      <c r="G29" s="58">
        <v>18</v>
      </c>
      <c r="H29" s="59"/>
      <c r="I29" s="58">
        <v>37</v>
      </c>
    </row>
    <row r="30" spans="1:9">
      <c r="A30" s="57">
        <v>30</v>
      </c>
      <c r="B30" s="58">
        <v>5</v>
      </c>
      <c r="C30" s="58">
        <v>1</v>
      </c>
      <c r="D30" s="58">
        <v>78</v>
      </c>
      <c r="E30" s="58">
        <v>47</v>
      </c>
      <c r="F30" s="58">
        <v>57</v>
      </c>
      <c r="G30" s="59"/>
      <c r="H30" s="59"/>
      <c r="I30" s="58">
        <v>43</v>
      </c>
    </row>
    <row r="31" spans="1:9">
      <c r="A31" s="57">
        <v>31</v>
      </c>
      <c r="B31" s="58">
        <v>33</v>
      </c>
      <c r="C31" s="58">
        <v>30</v>
      </c>
      <c r="D31" s="58">
        <v>36</v>
      </c>
      <c r="E31" s="58">
        <v>41</v>
      </c>
      <c r="F31" s="58">
        <v>65</v>
      </c>
      <c r="G31" s="58">
        <v>35</v>
      </c>
      <c r="H31" s="58">
        <v>41</v>
      </c>
      <c r="I31" s="58">
        <v>54</v>
      </c>
    </row>
    <row r="32" spans="1:9">
      <c r="A32" s="57">
        <v>32</v>
      </c>
      <c r="B32" s="58">
        <v>31</v>
      </c>
      <c r="C32" s="58">
        <v>17</v>
      </c>
      <c r="D32" s="58">
        <v>47</v>
      </c>
      <c r="E32" s="58">
        <v>36</v>
      </c>
      <c r="F32" s="58">
        <v>61</v>
      </c>
      <c r="G32" s="58">
        <v>36</v>
      </c>
      <c r="H32" s="59"/>
      <c r="I32" s="58">
        <v>59</v>
      </c>
    </row>
    <row r="33" spans="1:9">
      <c r="A33" s="57">
        <v>33</v>
      </c>
      <c r="B33" s="58">
        <v>32</v>
      </c>
      <c r="C33" s="58">
        <v>40</v>
      </c>
      <c r="D33" s="58">
        <v>52</v>
      </c>
      <c r="E33" s="58">
        <v>37</v>
      </c>
      <c r="F33" s="58">
        <v>35</v>
      </c>
      <c r="G33" s="58">
        <v>30</v>
      </c>
      <c r="H33" s="59"/>
      <c r="I33" s="58">
        <v>34</v>
      </c>
    </row>
    <row r="34" spans="1:9">
      <c r="A34" s="57">
        <v>34</v>
      </c>
      <c r="B34" s="58">
        <v>37</v>
      </c>
      <c r="C34" s="58">
        <v>34</v>
      </c>
      <c r="D34" s="58">
        <v>44</v>
      </c>
      <c r="E34" s="58">
        <v>34</v>
      </c>
      <c r="F34" s="58">
        <v>6</v>
      </c>
      <c r="G34" s="58">
        <v>9</v>
      </c>
      <c r="H34" s="58">
        <v>23</v>
      </c>
      <c r="I34" s="58">
        <v>16</v>
      </c>
    </row>
    <row r="35" spans="1:9">
      <c r="A35" s="57">
        <v>35</v>
      </c>
      <c r="B35" s="58">
        <v>11</v>
      </c>
      <c r="C35" s="58">
        <v>14</v>
      </c>
      <c r="D35" s="58">
        <v>55</v>
      </c>
      <c r="E35" s="58">
        <v>57</v>
      </c>
      <c r="F35" s="58">
        <v>86</v>
      </c>
      <c r="G35" s="59"/>
      <c r="H35" s="58">
        <v>43</v>
      </c>
      <c r="I35" s="58">
        <v>17</v>
      </c>
    </row>
    <row r="36" spans="1:9">
      <c r="A36" s="57">
        <v>36</v>
      </c>
      <c r="B36" s="58">
        <v>45</v>
      </c>
      <c r="C36" s="58">
        <v>60</v>
      </c>
      <c r="D36" s="58">
        <v>73</v>
      </c>
      <c r="E36" s="58">
        <v>14</v>
      </c>
      <c r="F36" s="58">
        <v>28</v>
      </c>
      <c r="G36" s="59"/>
      <c r="H36" s="59"/>
      <c r="I36" s="58">
        <v>56</v>
      </c>
    </row>
    <row r="37" spans="1:9">
      <c r="A37" s="57">
        <v>37</v>
      </c>
      <c r="B37" s="58">
        <v>50</v>
      </c>
      <c r="C37" s="58">
        <v>43</v>
      </c>
      <c r="D37" s="58">
        <v>28</v>
      </c>
      <c r="E37" s="58">
        <v>45</v>
      </c>
      <c r="F37" s="58">
        <v>83</v>
      </c>
      <c r="G37" s="58">
        <v>22</v>
      </c>
      <c r="H37" s="58">
        <v>37</v>
      </c>
      <c r="I37" s="58">
        <v>32</v>
      </c>
    </row>
    <row r="38" spans="1:9">
      <c r="A38" s="57">
        <v>38</v>
      </c>
      <c r="B38" s="58">
        <v>42</v>
      </c>
      <c r="C38" s="58">
        <v>55</v>
      </c>
      <c r="D38" s="58">
        <v>60</v>
      </c>
      <c r="E38" s="58">
        <v>31</v>
      </c>
      <c r="F38" s="58">
        <v>77</v>
      </c>
      <c r="G38" s="59"/>
      <c r="H38" s="59"/>
      <c r="I38" s="58">
        <v>39</v>
      </c>
    </row>
    <row r="39" spans="1:9">
      <c r="A39" s="57">
        <v>39</v>
      </c>
      <c r="B39" s="58">
        <v>36</v>
      </c>
      <c r="C39" s="58">
        <v>20</v>
      </c>
      <c r="D39" s="58">
        <v>45</v>
      </c>
      <c r="E39" s="58">
        <v>50</v>
      </c>
      <c r="F39" s="58">
        <v>11</v>
      </c>
      <c r="G39" s="59"/>
      <c r="H39" s="59"/>
      <c r="I39" s="58">
        <v>47</v>
      </c>
    </row>
    <row r="40" spans="1:9">
      <c r="A40" s="57">
        <v>40</v>
      </c>
      <c r="B40" s="58">
        <v>24</v>
      </c>
      <c r="C40" s="58">
        <v>31</v>
      </c>
      <c r="D40" s="58">
        <v>59</v>
      </c>
      <c r="E40" s="58">
        <v>53</v>
      </c>
      <c r="F40" s="58">
        <v>103</v>
      </c>
      <c r="G40" s="59"/>
      <c r="H40" s="58">
        <v>38</v>
      </c>
      <c r="I40" s="58">
        <v>72</v>
      </c>
    </row>
    <row r="41" spans="1:9">
      <c r="A41" s="57">
        <v>41</v>
      </c>
      <c r="B41" s="58">
        <v>48</v>
      </c>
      <c r="C41" s="58">
        <v>64</v>
      </c>
      <c r="D41" s="58">
        <v>22</v>
      </c>
      <c r="E41" s="58">
        <v>55</v>
      </c>
      <c r="F41" s="58">
        <v>31</v>
      </c>
      <c r="G41" s="59"/>
      <c r="H41" s="58">
        <v>33</v>
      </c>
      <c r="I41" s="58">
        <v>50</v>
      </c>
    </row>
    <row r="42" spans="1:9">
      <c r="A42" s="57">
        <v>42</v>
      </c>
      <c r="B42" s="58">
        <v>52</v>
      </c>
      <c r="C42" s="58">
        <v>69</v>
      </c>
      <c r="D42" s="58">
        <v>79</v>
      </c>
      <c r="E42" s="58">
        <v>12</v>
      </c>
      <c r="F42" s="58">
        <v>62</v>
      </c>
      <c r="G42" s="58">
        <v>34</v>
      </c>
      <c r="H42" s="58">
        <v>56</v>
      </c>
      <c r="I42" s="58">
        <v>69</v>
      </c>
    </row>
    <row r="43" spans="1:9">
      <c r="A43" s="57">
        <v>43</v>
      </c>
      <c r="B43" s="58">
        <v>56</v>
      </c>
      <c r="C43" s="58">
        <v>67</v>
      </c>
      <c r="D43" s="58">
        <v>32</v>
      </c>
      <c r="E43" s="58">
        <v>44</v>
      </c>
      <c r="F43" s="58">
        <v>10</v>
      </c>
      <c r="G43" s="59"/>
      <c r="H43" s="58">
        <v>36</v>
      </c>
      <c r="I43" s="58">
        <v>41</v>
      </c>
    </row>
    <row r="44" spans="1:9">
      <c r="A44" s="57">
        <v>44</v>
      </c>
      <c r="B44" s="58">
        <v>66</v>
      </c>
      <c r="C44" s="58">
        <v>62</v>
      </c>
      <c r="D44" s="58">
        <v>7</v>
      </c>
      <c r="E44" s="58">
        <v>46</v>
      </c>
      <c r="F44" s="58">
        <v>155</v>
      </c>
      <c r="G44" s="59"/>
      <c r="H44" s="59"/>
      <c r="I44" s="59"/>
    </row>
    <row r="45" spans="1:9">
      <c r="A45" s="57">
        <v>45</v>
      </c>
      <c r="B45" s="58">
        <v>64</v>
      </c>
      <c r="C45" s="58">
        <v>68</v>
      </c>
      <c r="D45" s="58">
        <v>8</v>
      </c>
      <c r="E45" s="58">
        <v>56</v>
      </c>
      <c r="F45" s="58">
        <v>42</v>
      </c>
      <c r="G45" s="58">
        <v>23</v>
      </c>
      <c r="H45" s="59"/>
      <c r="I45" s="58">
        <v>23</v>
      </c>
    </row>
    <row r="46" spans="1:9">
      <c r="A46" s="57">
        <v>46</v>
      </c>
      <c r="B46" s="58">
        <v>41</v>
      </c>
      <c r="C46" s="58">
        <v>38</v>
      </c>
      <c r="D46" s="58">
        <v>39</v>
      </c>
      <c r="E46" s="58">
        <v>63</v>
      </c>
      <c r="F46" s="58">
        <v>9</v>
      </c>
      <c r="G46" s="59"/>
      <c r="H46" s="59"/>
      <c r="I46" s="58">
        <v>88</v>
      </c>
    </row>
    <row r="47" spans="1:9">
      <c r="A47" s="57">
        <v>47</v>
      </c>
      <c r="B47" s="58">
        <v>34</v>
      </c>
      <c r="C47" s="58">
        <v>16</v>
      </c>
      <c r="D47" s="58">
        <v>90</v>
      </c>
      <c r="E47" s="58">
        <v>29</v>
      </c>
      <c r="F47" s="58">
        <v>55</v>
      </c>
      <c r="G47" s="58">
        <v>10</v>
      </c>
      <c r="H47" s="58">
        <v>12</v>
      </c>
      <c r="I47" s="58">
        <v>11</v>
      </c>
    </row>
    <row r="48" spans="1:9">
      <c r="A48" s="57">
        <v>48</v>
      </c>
      <c r="B48" s="58">
        <v>53</v>
      </c>
      <c r="C48" s="58">
        <v>28</v>
      </c>
      <c r="D48" s="58">
        <v>66</v>
      </c>
      <c r="E48" s="58">
        <v>35</v>
      </c>
      <c r="F48" s="58">
        <v>76</v>
      </c>
      <c r="G48" s="59"/>
      <c r="H48" s="59"/>
      <c r="I48" s="58">
        <v>66</v>
      </c>
    </row>
    <row r="49" spans="1:9">
      <c r="A49" s="57">
        <v>49</v>
      </c>
      <c r="B49" s="58">
        <v>54</v>
      </c>
      <c r="C49" s="58">
        <v>66</v>
      </c>
      <c r="D49" s="58">
        <v>58</v>
      </c>
      <c r="E49" s="58">
        <v>43</v>
      </c>
      <c r="F49" s="58">
        <v>33</v>
      </c>
      <c r="G49" s="58">
        <v>11</v>
      </c>
      <c r="H49" s="58">
        <v>42</v>
      </c>
      <c r="I49" s="58">
        <v>30</v>
      </c>
    </row>
    <row r="50" spans="1:9">
      <c r="A50" s="57">
        <v>50</v>
      </c>
      <c r="B50" s="58">
        <v>21</v>
      </c>
      <c r="C50" s="58">
        <v>24</v>
      </c>
      <c r="D50" s="58">
        <v>91</v>
      </c>
      <c r="E50" s="58">
        <v>51</v>
      </c>
      <c r="F50" s="58">
        <v>2</v>
      </c>
      <c r="G50" s="58">
        <v>15</v>
      </c>
      <c r="H50" s="58">
        <v>46</v>
      </c>
      <c r="I50" s="58">
        <v>44</v>
      </c>
    </row>
    <row r="51" spans="1:9">
      <c r="A51" s="57">
        <v>51</v>
      </c>
      <c r="B51" s="58">
        <v>61</v>
      </c>
      <c r="C51" s="58">
        <v>61</v>
      </c>
      <c r="D51" s="58">
        <v>54</v>
      </c>
      <c r="E51" s="58">
        <v>40</v>
      </c>
      <c r="F51" s="58">
        <v>48</v>
      </c>
      <c r="G51" s="58">
        <v>21</v>
      </c>
      <c r="H51" s="58">
        <v>25</v>
      </c>
      <c r="I51" s="58">
        <v>26</v>
      </c>
    </row>
    <row r="52" spans="1:9">
      <c r="A52" s="57">
        <v>52</v>
      </c>
      <c r="B52" s="58">
        <v>62</v>
      </c>
      <c r="C52" s="58">
        <v>44</v>
      </c>
      <c r="D52" s="58">
        <v>38</v>
      </c>
      <c r="E52" s="58">
        <v>52</v>
      </c>
      <c r="F52" s="58">
        <v>14</v>
      </c>
      <c r="G52" s="59"/>
      <c r="H52" s="58">
        <v>18</v>
      </c>
      <c r="I52" s="58">
        <v>40</v>
      </c>
    </row>
    <row r="53" spans="1:9">
      <c r="A53" s="57">
        <v>53</v>
      </c>
      <c r="B53" s="58">
        <v>58</v>
      </c>
      <c r="C53" s="58">
        <v>93</v>
      </c>
      <c r="D53" s="58">
        <v>5</v>
      </c>
      <c r="E53" s="58">
        <v>90</v>
      </c>
      <c r="F53" s="58">
        <v>16</v>
      </c>
      <c r="G53" s="59"/>
      <c r="H53" s="59"/>
      <c r="I53" s="58">
        <v>38</v>
      </c>
    </row>
    <row r="54" spans="1:9">
      <c r="A54" s="57">
        <v>54</v>
      </c>
      <c r="B54" s="58">
        <v>77</v>
      </c>
      <c r="C54" s="58">
        <v>75</v>
      </c>
      <c r="D54" s="58">
        <v>46</v>
      </c>
      <c r="E54" s="58">
        <v>38</v>
      </c>
      <c r="F54" s="58">
        <v>53</v>
      </c>
      <c r="G54" s="58">
        <v>19</v>
      </c>
      <c r="H54" s="58">
        <v>39</v>
      </c>
      <c r="I54" s="58">
        <v>27</v>
      </c>
    </row>
    <row r="55" spans="1:9">
      <c r="A55" s="57">
        <v>55</v>
      </c>
      <c r="B55" s="58">
        <v>57</v>
      </c>
      <c r="C55" s="58">
        <v>59</v>
      </c>
      <c r="D55" s="58">
        <v>49</v>
      </c>
      <c r="E55" s="58">
        <v>68</v>
      </c>
      <c r="F55" s="58">
        <v>82</v>
      </c>
      <c r="G55" s="59"/>
      <c r="H55" s="59"/>
      <c r="I55" s="58">
        <v>55</v>
      </c>
    </row>
    <row r="56" spans="1:9">
      <c r="A56" s="57">
        <v>56</v>
      </c>
      <c r="B56" s="58">
        <v>71</v>
      </c>
      <c r="C56" s="58">
        <v>86</v>
      </c>
      <c r="D56" s="58">
        <v>71</v>
      </c>
      <c r="E56" s="58">
        <v>39</v>
      </c>
      <c r="F56" s="58">
        <v>46</v>
      </c>
      <c r="G56" s="58">
        <v>26</v>
      </c>
      <c r="H56" s="58">
        <v>30</v>
      </c>
      <c r="I56" s="58">
        <v>21</v>
      </c>
    </row>
    <row r="57" spans="1:9">
      <c r="A57" s="57">
        <v>57</v>
      </c>
      <c r="B57" s="58">
        <v>69</v>
      </c>
      <c r="C57" s="58">
        <v>54</v>
      </c>
      <c r="D57" s="58">
        <v>13</v>
      </c>
      <c r="E57" s="58">
        <v>83</v>
      </c>
      <c r="F57" s="58">
        <v>51</v>
      </c>
      <c r="G57" s="59"/>
      <c r="H57" s="58">
        <v>31</v>
      </c>
      <c r="I57" s="58">
        <v>36</v>
      </c>
    </row>
    <row r="58" spans="1:9">
      <c r="A58" s="57">
        <v>58</v>
      </c>
      <c r="B58" s="58">
        <v>40</v>
      </c>
      <c r="C58" s="58">
        <v>42</v>
      </c>
      <c r="D58" s="58">
        <v>80</v>
      </c>
      <c r="E58" s="58">
        <v>72</v>
      </c>
      <c r="F58" s="58">
        <v>15</v>
      </c>
      <c r="G58" s="58">
        <v>14</v>
      </c>
      <c r="H58" s="58">
        <v>58</v>
      </c>
      <c r="I58" s="58">
        <v>83</v>
      </c>
    </row>
    <row r="59" spans="1:9">
      <c r="A59" s="57">
        <v>59</v>
      </c>
      <c r="B59" s="58">
        <v>73</v>
      </c>
      <c r="C59" s="58">
        <v>81</v>
      </c>
      <c r="D59" s="58">
        <v>84</v>
      </c>
      <c r="E59" s="58">
        <v>30</v>
      </c>
      <c r="F59" s="58">
        <v>50</v>
      </c>
      <c r="G59" s="58">
        <v>32</v>
      </c>
      <c r="H59" s="59"/>
      <c r="I59" s="58">
        <v>42</v>
      </c>
    </row>
    <row r="60" spans="1:9" ht="17" thickBot="1">
      <c r="A60" s="60">
        <v>60</v>
      </c>
      <c r="B60" s="61">
        <v>74</v>
      </c>
      <c r="C60" s="61">
        <v>57</v>
      </c>
      <c r="D60" s="61">
        <v>57</v>
      </c>
      <c r="E60" s="61">
        <v>54</v>
      </c>
      <c r="F60" s="61">
        <v>88</v>
      </c>
      <c r="G60" s="62"/>
      <c r="H60" s="62"/>
      <c r="I60" s="61">
        <v>46</v>
      </c>
    </row>
  </sheetData>
  <conditionalFormatting sqref="A1:I60">
    <cfRule type="colorScale" priority="1">
      <colorScale>
        <cfvo type="num" val="1"/>
        <cfvo type="percentile" val="50"/>
        <cfvo type="num" val="100"/>
        <color rgb="FF63BE7B"/>
        <color rgb="FFFFEB84"/>
        <color rgb="FFF8696B"/>
      </colorScale>
    </cfRule>
    <cfRule type="colorScale" priority="3">
      <colorScale>
        <cfvo type="min"/>
        <cfvo type="num" val="50"/>
        <cfvo type="num" val="10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AE61-7834-5C40-9488-0E6F679E0F5D}">
  <sheetPr codeName="Sheet8"/>
  <dimension ref="A1:J63"/>
  <sheetViews>
    <sheetView workbookViewId="0">
      <selection activeCell="C9" sqref="C9"/>
    </sheetView>
  </sheetViews>
  <sheetFormatPr baseColWidth="10" defaultRowHeight="16"/>
  <sheetData>
    <row r="1" spans="1:10" ht="17" thickBot="1">
      <c r="A1" s="63"/>
      <c r="B1" s="64" t="s">
        <v>758</v>
      </c>
      <c r="C1" s="64" t="s">
        <v>759</v>
      </c>
      <c r="D1" s="64" t="s">
        <v>760</v>
      </c>
      <c r="E1" s="64" t="s">
        <v>761</v>
      </c>
      <c r="F1" s="64" t="s">
        <v>762</v>
      </c>
      <c r="G1" s="64" t="s">
        <v>763</v>
      </c>
      <c r="H1" s="64" t="s">
        <v>764</v>
      </c>
      <c r="I1" s="64" t="s">
        <v>765</v>
      </c>
      <c r="J1" s="64" t="s">
        <v>766</v>
      </c>
    </row>
    <row r="2" spans="1:10" ht="10" customHeight="1">
      <c r="A2" s="65" t="s">
        <v>767</v>
      </c>
      <c r="B2" s="58">
        <v>1</v>
      </c>
      <c r="C2" s="58">
        <v>2</v>
      </c>
      <c r="D2" s="58">
        <v>3</v>
      </c>
      <c r="E2" s="58">
        <v>4</v>
      </c>
      <c r="F2" s="58">
        <v>7</v>
      </c>
      <c r="G2" s="58">
        <v>17</v>
      </c>
      <c r="H2" s="58">
        <v>2</v>
      </c>
      <c r="I2" s="58">
        <v>3</v>
      </c>
      <c r="J2" s="58">
        <v>10</v>
      </c>
    </row>
    <row r="3" spans="1:10" ht="10" customHeight="1">
      <c r="A3" s="65" t="s">
        <v>768</v>
      </c>
      <c r="B3" s="58">
        <v>2</v>
      </c>
      <c r="C3" s="58">
        <v>3</v>
      </c>
      <c r="D3" s="58">
        <v>7</v>
      </c>
      <c r="E3" s="58">
        <v>20</v>
      </c>
      <c r="F3" s="58">
        <v>8</v>
      </c>
      <c r="G3" s="58">
        <v>5</v>
      </c>
      <c r="H3" s="58">
        <v>6</v>
      </c>
      <c r="I3" s="58">
        <v>7</v>
      </c>
      <c r="J3" s="58">
        <v>18</v>
      </c>
    </row>
    <row r="4" spans="1:10" ht="10" customHeight="1">
      <c r="A4" s="65" t="s">
        <v>769</v>
      </c>
      <c r="B4" s="58">
        <v>3</v>
      </c>
      <c r="C4" s="58">
        <v>6</v>
      </c>
      <c r="D4" s="58">
        <v>10</v>
      </c>
      <c r="E4" s="58">
        <v>9</v>
      </c>
      <c r="F4" s="58">
        <v>11</v>
      </c>
      <c r="G4" s="58">
        <v>34</v>
      </c>
      <c r="H4" s="59"/>
      <c r="I4" s="58">
        <v>1</v>
      </c>
      <c r="J4" s="58">
        <v>2</v>
      </c>
    </row>
    <row r="5" spans="1:10" ht="10" customHeight="1">
      <c r="A5" s="65" t="s">
        <v>770</v>
      </c>
      <c r="B5" s="58">
        <v>4</v>
      </c>
      <c r="C5" s="58">
        <v>1</v>
      </c>
      <c r="D5" s="58">
        <v>4</v>
      </c>
      <c r="E5" s="58">
        <v>6</v>
      </c>
      <c r="F5" s="58">
        <v>17</v>
      </c>
      <c r="G5" s="58">
        <v>1</v>
      </c>
      <c r="H5" s="58">
        <v>1</v>
      </c>
      <c r="I5" s="58">
        <v>5</v>
      </c>
      <c r="J5" s="58">
        <v>5</v>
      </c>
    </row>
    <row r="6" spans="1:10" ht="10" customHeight="1">
      <c r="A6" s="65" t="s">
        <v>771</v>
      </c>
      <c r="B6" s="58">
        <v>5</v>
      </c>
      <c r="C6" s="58">
        <v>20</v>
      </c>
      <c r="D6" s="58">
        <v>8</v>
      </c>
      <c r="E6" s="58">
        <v>3</v>
      </c>
      <c r="F6" s="58">
        <v>2</v>
      </c>
      <c r="G6" s="58">
        <v>19</v>
      </c>
      <c r="H6" s="58">
        <v>13</v>
      </c>
      <c r="I6" s="58">
        <v>15</v>
      </c>
      <c r="J6" s="58">
        <v>25</v>
      </c>
    </row>
    <row r="7" spans="1:10" ht="10" customHeight="1">
      <c r="A7" s="65" t="s">
        <v>772</v>
      </c>
      <c r="B7" s="58">
        <v>6</v>
      </c>
      <c r="C7" s="58">
        <v>4</v>
      </c>
      <c r="D7" s="58">
        <v>9</v>
      </c>
      <c r="E7" s="58">
        <v>14</v>
      </c>
      <c r="F7" s="58">
        <v>19</v>
      </c>
      <c r="G7" s="58">
        <v>3</v>
      </c>
      <c r="H7" s="59"/>
      <c r="I7" s="58">
        <v>8</v>
      </c>
      <c r="J7" s="58">
        <v>35</v>
      </c>
    </row>
    <row r="8" spans="1:10" ht="10" customHeight="1">
      <c r="A8" s="65" t="s">
        <v>773</v>
      </c>
      <c r="B8" s="58">
        <v>7</v>
      </c>
      <c r="C8" s="58">
        <v>7</v>
      </c>
      <c r="D8" s="58">
        <v>6</v>
      </c>
      <c r="E8" s="58">
        <v>18</v>
      </c>
      <c r="F8" s="58">
        <v>9</v>
      </c>
      <c r="G8" s="58">
        <v>30</v>
      </c>
      <c r="H8" s="58">
        <v>3</v>
      </c>
      <c r="I8" s="58">
        <v>2</v>
      </c>
      <c r="J8" s="58">
        <v>8</v>
      </c>
    </row>
    <row r="9" spans="1:10" ht="10" customHeight="1">
      <c r="A9" s="65" t="s">
        <v>774</v>
      </c>
      <c r="B9" s="58">
        <v>8</v>
      </c>
      <c r="C9" s="58">
        <v>14</v>
      </c>
      <c r="D9" s="58">
        <v>23</v>
      </c>
      <c r="E9" s="58">
        <v>33</v>
      </c>
      <c r="F9" s="58">
        <v>1</v>
      </c>
      <c r="G9" s="58">
        <v>44</v>
      </c>
      <c r="H9" s="58">
        <v>5</v>
      </c>
      <c r="I9" s="58">
        <v>22</v>
      </c>
      <c r="J9" s="58">
        <v>15</v>
      </c>
    </row>
    <row r="10" spans="1:10" ht="10" customHeight="1">
      <c r="A10" s="65" t="s">
        <v>775</v>
      </c>
      <c r="B10" s="58">
        <v>9</v>
      </c>
      <c r="C10" s="58">
        <v>19</v>
      </c>
      <c r="D10" s="58">
        <v>19</v>
      </c>
      <c r="E10" s="58">
        <v>16</v>
      </c>
      <c r="F10" s="58">
        <v>3</v>
      </c>
      <c r="G10" s="58">
        <v>45</v>
      </c>
      <c r="H10" s="58">
        <v>12</v>
      </c>
      <c r="I10" s="58">
        <v>17</v>
      </c>
      <c r="J10" s="58">
        <v>3</v>
      </c>
    </row>
    <row r="11" spans="1:10" ht="10" customHeight="1">
      <c r="A11" s="65" t="s">
        <v>776</v>
      </c>
      <c r="B11" s="58">
        <v>10</v>
      </c>
      <c r="C11" s="58">
        <v>15</v>
      </c>
      <c r="D11" s="58">
        <v>12</v>
      </c>
      <c r="E11" s="58">
        <v>21</v>
      </c>
      <c r="F11" s="58">
        <v>4</v>
      </c>
      <c r="G11" s="58">
        <v>63</v>
      </c>
      <c r="H11" s="58">
        <v>24</v>
      </c>
      <c r="I11" s="58">
        <v>6</v>
      </c>
      <c r="J11" s="58">
        <v>6</v>
      </c>
    </row>
    <row r="12" spans="1:10" ht="10" customHeight="1">
      <c r="A12" s="65" t="s">
        <v>777</v>
      </c>
      <c r="B12" s="58">
        <v>11</v>
      </c>
      <c r="C12" s="58">
        <v>16</v>
      </c>
      <c r="D12" s="58">
        <v>41</v>
      </c>
      <c r="E12" s="58">
        <v>1</v>
      </c>
      <c r="F12" s="58">
        <v>10</v>
      </c>
      <c r="G12" s="58">
        <v>4</v>
      </c>
      <c r="H12" s="59"/>
      <c r="I12" s="58">
        <v>21</v>
      </c>
      <c r="J12" s="58">
        <v>28</v>
      </c>
    </row>
    <row r="13" spans="1:10" ht="10" customHeight="1">
      <c r="A13" s="65" t="s">
        <v>778</v>
      </c>
      <c r="B13" s="58">
        <v>12</v>
      </c>
      <c r="C13" s="58">
        <v>12</v>
      </c>
      <c r="D13" s="58">
        <v>5</v>
      </c>
      <c r="E13" s="58">
        <v>40</v>
      </c>
      <c r="F13" s="58">
        <v>5</v>
      </c>
      <c r="G13" s="58">
        <v>56</v>
      </c>
      <c r="H13" s="59"/>
      <c r="I13" s="58">
        <v>9</v>
      </c>
      <c r="J13" s="58">
        <v>9</v>
      </c>
    </row>
    <row r="14" spans="1:10" ht="10" customHeight="1">
      <c r="A14" s="65" t="s">
        <v>779</v>
      </c>
      <c r="B14" s="58">
        <v>13</v>
      </c>
      <c r="C14" s="58">
        <v>9</v>
      </c>
      <c r="D14" s="58">
        <v>2</v>
      </c>
      <c r="E14" s="58">
        <v>34</v>
      </c>
      <c r="F14" s="58">
        <v>18</v>
      </c>
      <c r="G14" s="58">
        <v>58</v>
      </c>
      <c r="H14" s="58">
        <v>33</v>
      </c>
      <c r="I14" s="58">
        <v>11</v>
      </c>
      <c r="J14" s="58">
        <v>12</v>
      </c>
    </row>
    <row r="15" spans="1:10" ht="10" customHeight="1">
      <c r="A15" s="65" t="s">
        <v>780</v>
      </c>
      <c r="B15" s="58">
        <v>14</v>
      </c>
      <c r="C15" s="58">
        <v>27</v>
      </c>
      <c r="D15" s="58">
        <v>36</v>
      </c>
      <c r="E15" s="58">
        <v>12</v>
      </c>
      <c r="F15" s="58">
        <v>13</v>
      </c>
      <c r="G15" s="58">
        <v>67</v>
      </c>
      <c r="H15" s="58">
        <v>28</v>
      </c>
      <c r="I15" s="58">
        <v>14</v>
      </c>
      <c r="J15" s="58">
        <v>4</v>
      </c>
    </row>
    <row r="16" spans="1:10" ht="10" customHeight="1">
      <c r="A16" s="65" t="s">
        <v>781</v>
      </c>
      <c r="B16" s="58">
        <v>15</v>
      </c>
      <c r="C16" s="58">
        <v>18</v>
      </c>
      <c r="D16" s="58">
        <v>22</v>
      </c>
      <c r="E16" s="58">
        <v>24</v>
      </c>
      <c r="F16" s="58">
        <v>16</v>
      </c>
      <c r="G16" s="58">
        <v>49</v>
      </c>
      <c r="H16" s="58">
        <v>4</v>
      </c>
      <c r="I16" s="58">
        <v>16</v>
      </c>
      <c r="J16" s="58">
        <v>14</v>
      </c>
    </row>
    <row r="17" spans="1:10" ht="10" customHeight="1">
      <c r="A17" s="65" t="s">
        <v>782</v>
      </c>
      <c r="B17" s="58">
        <v>16</v>
      </c>
      <c r="C17" s="58">
        <v>8</v>
      </c>
      <c r="D17" s="58">
        <v>13</v>
      </c>
      <c r="E17" s="58">
        <v>69</v>
      </c>
      <c r="F17" s="58">
        <v>6</v>
      </c>
      <c r="G17" s="58">
        <v>41</v>
      </c>
      <c r="H17" s="58">
        <v>29</v>
      </c>
      <c r="I17" s="58">
        <v>10</v>
      </c>
      <c r="J17" s="58">
        <v>22</v>
      </c>
    </row>
    <row r="18" spans="1:10" ht="10" customHeight="1">
      <c r="A18" s="65" t="s">
        <v>783</v>
      </c>
      <c r="B18" s="58">
        <v>17</v>
      </c>
      <c r="C18" s="58">
        <v>22</v>
      </c>
      <c r="D18" s="58">
        <v>33</v>
      </c>
      <c r="E18" s="58">
        <v>29</v>
      </c>
      <c r="F18" s="58">
        <v>23</v>
      </c>
      <c r="G18" s="58">
        <v>13</v>
      </c>
      <c r="H18" s="58">
        <v>17</v>
      </c>
      <c r="I18" s="58">
        <v>27</v>
      </c>
      <c r="J18" s="58">
        <v>24</v>
      </c>
    </row>
    <row r="19" spans="1:10" ht="10" customHeight="1">
      <c r="A19" s="65" t="s">
        <v>784</v>
      </c>
      <c r="B19" s="58">
        <v>18</v>
      </c>
      <c r="C19" s="58">
        <v>23</v>
      </c>
      <c r="D19" s="58">
        <v>18</v>
      </c>
      <c r="E19" s="58">
        <v>10</v>
      </c>
      <c r="F19" s="58">
        <v>32</v>
      </c>
      <c r="G19" s="58">
        <v>37</v>
      </c>
      <c r="H19" s="59"/>
      <c r="I19" s="58">
        <v>48</v>
      </c>
      <c r="J19" s="58">
        <v>51</v>
      </c>
    </row>
    <row r="20" spans="1:10" ht="10" customHeight="1">
      <c r="A20" s="65" t="s">
        <v>785</v>
      </c>
      <c r="B20" s="58">
        <v>19</v>
      </c>
      <c r="C20" s="58">
        <v>17</v>
      </c>
      <c r="D20" s="58">
        <v>11</v>
      </c>
      <c r="E20" s="58">
        <v>27</v>
      </c>
      <c r="F20" s="58">
        <v>25</v>
      </c>
      <c r="G20" s="58">
        <v>60</v>
      </c>
      <c r="H20" s="59"/>
      <c r="I20" s="58">
        <v>4</v>
      </c>
      <c r="J20" s="58">
        <v>1</v>
      </c>
    </row>
    <row r="21" spans="1:10" ht="10" customHeight="1">
      <c r="A21" s="65" t="s">
        <v>786</v>
      </c>
      <c r="B21" s="58">
        <v>20</v>
      </c>
      <c r="C21" s="58">
        <v>29</v>
      </c>
      <c r="D21" s="58">
        <v>15</v>
      </c>
      <c r="E21" s="58">
        <v>30</v>
      </c>
      <c r="F21" s="58">
        <v>20</v>
      </c>
      <c r="G21" s="58">
        <v>109</v>
      </c>
      <c r="H21" s="58">
        <v>8</v>
      </c>
      <c r="I21" s="58">
        <v>13</v>
      </c>
      <c r="J21" s="58">
        <v>19</v>
      </c>
    </row>
    <row r="22" spans="1:10" ht="10" customHeight="1">
      <c r="A22" s="65" t="s">
        <v>787</v>
      </c>
      <c r="B22" s="58">
        <v>21</v>
      </c>
      <c r="C22" s="58">
        <v>26</v>
      </c>
      <c r="D22" s="58">
        <v>29</v>
      </c>
      <c r="E22" s="58">
        <v>26</v>
      </c>
      <c r="F22" s="58">
        <v>24</v>
      </c>
      <c r="G22" s="58">
        <v>8</v>
      </c>
      <c r="H22" s="58">
        <v>16</v>
      </c>
      <c r="I22" s="58">
        <v>40</v>
      </c>
      <c r="J22" s="58">
        <v>31</v>
      </c>
    </row>
    <row r="23" spans="1:10" ht="10" customHeight="1">
      <c r="A23" s="65" t="s">
        <v>788</v>
      </c>
      <c r="B23" s="58">
        <v>22</v>
      </c>
      <c r="C23" s="58">
        <v>39</v>
      </c>
      <c r="D23" s="58">
        <v>39</v>
      </c>
      <c r="E23" s="58">
        <v>15</v>
      </c>
      <c r="F23" s="58">
        <v>22</v>
      </c>
      <c r="G23" s="58">
        <v>12</v>
      </c>
      <c r="H23" s="58">
        <v>25</v>
      </c>
      <c r="I23" s="58">
        <v>28</v>
      </c>
      <c r="J23" s="58">
        <v>20</v>
      </c>
    </row>
    <row r="24" spans="1:10" ht="10" customHeight="1">
      <c r="A24" s="65" t="s">
        <v>789</v>
      </c>
      <c r="B24" s="58">
        <v>23</v>
      </c>
      <c r="C24" s="58">
        <v>35</v>
      </c>
      <c r="D24" s="58">
        <v>53</v>
      </c>
      <c r="E24" s="58">
        <v>17</v>
      </c>
      <c r="F24" s="58">
        <v>28</v>
      </c>
      <c r="G24" s="58">
        <v>79</v>
      </c>
      <c r="H24" s="58">
        <v>31</v>
      </c>
      <c r="I24" s="58">
        <v>32</v>
      </c>
      <c r="J24" s="58">
        <v>13</v>
      </c>
    </row>
    <row r="25" spans="1:10" ht="10" customHeight="1">
      <c r="A25" s="65" t="s">
        <v>790</v>
      </c>
      <c r="B25" s="58">
        <v>24</v>
      </c>
      <c r="C25" s="58">
        <v>10</v>
      </c>
      <c r="D25" s="58">
        <v>27</v>
      </c>
      <c r="E25" s="58">
        <v>41</v>
      </c>
      <c r="F25" s="58">
        <v>42</v>
      </c>
      <c r="G25" s="58">
        <v>39</v>
      </c>
      <c r="H25" s="59"/>
      <c r="I25" s="58">
        <v>29</v>
      </c>
      <c r="J25" s="58">
        <v>61</v>
      </c>
    </row>
    <row r="26" spans="1:10" ht="10" customHeight="1">
      <c r="A26" s="65" t="s">
        <v>791</v>
      </c>
      <c r="B26" s="58">
        <v>25</v>
      </c>
      <c r="C26" s="58">
        <v>28</v>
      </c>
      <c r="D26" s="58">
        <v>26</v>
      </c>
      <c r="E26" s="58">
        <v>37</v>
      </c>
      <c r="F26" s="58">
        <v>27</v>
      </c>
      <c r="G26" s="58">
        <v>24</v>
      </c>
      <c r="H26" s="59"/>
      <c r="I26" s="58">
        <v>49</v>
      </c>
      <c r="J26" s="58">
        <v>53</v>
      </c>
    </row>
    <row r="27" spans="1:10" ht="10" customHeight="1">
      <c r="A27" s="65" t="s">
        <v>792</v>
      </c>
      <c r="B27" s="58">
        <v>26</v>
      </c>
      <c r="C27" s="58">
        <v>38</v>
      </c>
      <c r="D27" s="58">
        <v>32</v>
      </c>
      <c r="E27" s="58">
        <v>31</v>
      </c>
      <c r="F27" s="58">
        <v>21</v>
      </c>
      <c r="G27" s="58">
        <v>64</v>
      </c>
      <c r="H27" s="59"/>
      <c r="I27" s="58">
        <v>19</v>
      </c>
      <c r="J27" s="58">
        <v>7</v>
      </c>
    </row>
    <row r="28" spans="1:10" ht="10" customHeight="1">
      <c r="A28" s="65" t="s">
        <v>793</v>
      </c>
      <c r="B28" s="58">
        <v>27</v>
      </c>
      <c r="C28" s="58">
        <v>13</v>
      </c>
      <c r="D28" s="58">
        <v>25</v>
      </c>
      <c r="E28" s="58">
        <v>82</v>
      </c>
      <c r="F28" s="58">
        <v>15</v>
      </c>
      <c r="G28" s="58">
        <v>18</v>
      </c>
      <c r="H28" s="58">
        <v>20</v>
      </c>
      <c r="I28" s="59"/>
      <c r="J28" s="58">
        <v>58</v>
      </c>
    </row>
    <row r="29" spans="1:10" ht="10" customHeight="1">
      <c r="A29" s="65" t="s">
        <v>794</v>
      </c>
      <c r="B29" s="58">
        <v>28</v>
      </c>
      <c r="C29" s="58">
        <v>30</v>
      </c>
      <c r="D29" s="58">
        <v>46</v>
      </c>
      <c r="E29" s="58">
        <v>19</v>
      </c>
      <c r="F29" s="58">
        <v>48</v>
      </c>
      <c r="G29" s="58">
        <v>66</v>
      </c>
      <c r="H29" s="59"/>
      <c r="I29" s="59"/>
      <c r="J29" s="58">
        <v>33</v>
      </c>
    </row>
    <row r="30" spans="1:10" ht="10" customHeight="1">
      <c r="A30" s="65" t="s">
        <v>795</v>
      </c>
      <c r="B30" s="58">
        <v>29</v>
      </c>
      <c r="C30" s="58">
        <v>47</v>
      </c>
      <c r="D30" s="58">
        <v>37</v>
      </c>
      <c r="E30" s="58">
        <v>23</v>
      </c>
      <c r="F30" s="58">
        <v>26</v>
      </c>
      <c r="G30" s="58">
        <v>27</v>
      </c>
      <c r="H30" s="58">
        <v>18</v>
      </c>
      <c r="I30" s="59"/>
      <c r="J30" s="58">
        <v>37</v>
      </c>
    </row>
    <row r="31" spans="1:10" ht="10" customHeight="1">
      <c r="A31" s="65" t="s">
        <v>796</v>
      </c>
      <c r="B31" s="58">
        <v>30</v>
      </c>
      <c r="C31" s="58">
        <v>5</v>
      </c>
      <c r="D31" s="58">
        <v>1</v>
      </c>
      <c r="E31" s="58">
        <v>78</v>
      </c>
      <c r="F31" s="58">
        <v>47</v>
      </c>
      <c r="G31" s="58">
        <v>57</v>
      </c>
      <c r="H31" s="59"/>
      <c r="I31" s="59"/>
      <c r="J31" s="58">
        <v>43</v>
      </c>
    </row>
    <row r="32" spans="1:10" ht="10" customHeight="1">
      <c r="A32" s="65" t="s">
        <v>797</v>
      </c>
      <c r="B32" s="58">
        <v>31</v>
      </c>
      <c r="C32" s="58">
        <v>33</v>
      </c>
      <c r="D32" s="58">
        <v>30</v>
      </c>
      <c r="E32" s="58">
        <v>36</v>
      </c>
      <c r="F32" s="58">
        <v>41</v>
      </c>
      <c r="G32" s="58">
        <v>65</v>
      </c>
      <c r="H32" s="58">
        <v>35</v>
      </c>
      <c r="I32" s="58">
        <v>41</v>
      </c>
      <c r="J32" s="58">
        <v>54</v>
      </c>
    </row>
    <row r="33" spans="1:10" ht="10" customHeight="1">
      <c r="A33" s="65" t="s">
        <v>798</v>
      </c>
      <c r="B33" s="58">
        <v>32</v>
      </c>
      <c r="C33" s="58">
        <v>31</v>
      </c>
      <c r="D33" s="58">
        <v>17</v>
      </c>
      <c r="E33" s="58">
        <v>47</v>
      </c>
      <c r="F33" s="58">
        <v>36</v>
      </c>
      <c r="G33" s="58">
        <v>61</v>
      </c>
      <c r="H33" s="58">
        <v>36</v>
      </c>
      <c r="I33" s="59"/>
      <c r="J33" s="58">
        <v>59</v>
      </c>
    </row>
    <row r="34" spans="1:10" ht="10" customHeight="1">
      <c r="A34" s="65" t="s">
        <v>799</v>
      </c>
      <c r="B34" s="58">
        <v>33</v>
      </c>
      <c r="C34" s="58">
        <v>32</v>
      </c>
      <c r="D34" s="58">
        <v>40</v>
      </c>
      <c r="E34" s="58">
        <v>52</v>
      </c>
      <c r="F34" s="58">
        <v>37</v>
      </c>
      <c r="G34" s="58">
        <v>35</v>
      </c>
      <c r="H34" s="58">
        <v>30</v>
      </c>
      <c r="I34" s="59"/>
      <c r="J34" s="58">
        <v>34</v>
      </c>
    </row>
    <row r="35" spans="1:10" ht="10" customHeight="1">
      <c r="A35" s="65" t="s">
        <v>800</v>
      </c>
      <c r="B35" s="58">
        <v>34</v>
      </c>
      <c r="C35" s="58">
        <v>37</v>
      </c>
      <c r="D35" s="58">
        <v>34</v>
      </c>
      <c r="E35" s="58">
        <v>44</v>
      </c>
      <c r="F35" s="58">
        <v>34</v>
      </c>
      <c r="G35" s="58">
        <v>6</v>
      </c>
      <c r="H35" s="58">
        <v>9</v>
      </c>
      <c r="I35" s="58">
        <v>23</v>
      </c>
      <c r="J35" s="58">
        <v>16</v>
      </c>
    </row>
    <row r="36" spans="1:10" ht="10" customHeight="1">
      <c r="A36" s="65" t="s">
        <v>801</v>
      </c>
      <c r="B36" s="58">
        <v>35</v>
      </c>
      <c r="C36" s="58">
        <v>11</v>
      </c>
      <c r="D36" s="58">
        <v>14</v>
      </c>
      <c r="E36" s="58">
        <v>55</v>
      </c>
      <c r="F36" s="58">
        <v>57</v>
      </c>
      <c r="G36" s="58">
        <v>86</v>
      </c>
      <c r="H36" s="59"/>
      <c r="I36" s="58">
        <v>43</v>
      </c>
      <c r="J36" s="58">
        <v>17</v>
      </c>
    </row>
    <row r="37" spans="1:10" ht="10" customHeight="1">
      <c r="A37" s="65" t="s">
        <v>802</v>
      </c>
      <c r="B37" s="58">
        <v>36</v>
      </c>
      <c r="C37" s="58">
        <v>45</v>
      </c>
      <c r="D37" s="58">
        <v>60</v>
      </c>
      <c r="E37" s="58">
        <v>73</v>
      </c>
      <c r="F37" s="58">
        <v>14</v>
      </c>
      <c r="G37" s="58">
        <v>28</v>
      </c>
      <c r="H37" s="59"/>
      <c r="I37" s="59"/>
      <c r="J37" s="58">
        <v>56</v>
      </c>
    </row>
    <row r="38" spans="1:10" ht="10" customHeight="1">
      <c r="A38" s="65" t="s">
        <v>803</v>
      </c>
      <c r="B38" s="58">
        <v>37</v>
      </c>
      <c r="C38" s="58">
        <v>50</v>
      </c>
      <c r="D38" s="58">
        <v>43</v>
      </c>
      <c r="E38" s="58">
        <v>28</v>
      </c>
      <c r="F38" s="58">
        <v>45</v>
      </c>
      <c r="G38" s="58">
        <v>83</v>
      </c>
      <c r="H38" s="58">
        <v>22</v>
      </c>
      <c r="I38" s="58">
        <v>37</v>
      </c>
      <c r="J38" s="58">
        <v>32</v>
      </c>
    </row>
    <row r="39" spans="1:10" ht="10" customHeight="1">
      <c r="A39" s="65" t="s">
        <v>804</v>
      </c>
      <c r="B39" s="58">
        <v>38</v>
      </c>
      <c r="C39" s="58">
        <v>42</v>
      </c>
      <c r="D39" s="58">
        <v>55</v>
      </c>
      <c r="E39" s="58">
        <v>60</v>
      </c>
      <c r="F39" s="58">
        <v>31</v>
      </c>
      <c r="G39" s="58">
        <v>77</v>
      </c>
      <c r="H39" s="59"/>
      <c r="I39" s="59"/>
      <c r="J39" s="58">
        <v>39</v>
      </c>
    </row>
    <row r="40" spans="1:10" ht="10" customHeight="1">
      <c r="A40" s="65" t="s">
        <v>805</v>
      </c>
      <c r="B40" s="58">
        <v>39</v>
      </c>
      <c r="C40" s="58">
        <v>36</v>
      </c>
      <c r="D40" s="58">
        <v>20</v>
      </c>
      <c r="E40" s="58">
        <v>45</v>
      </c>
      <c r="F40" s="58">
        <v>50</v>
      </c>
      <c r="G40" s="58">
        <v>11</v>
      </c>
      <c r="H40" s="59"/>
      <c r="I40" s="59"/>
      <c r="J40" s="58">
        <v>47</v>
      </c>
    </row>
    <row r="41" spans="1:10" ht="10" customHeight="1">
      <c r="A41" s="65" t="s">
        <v>806</v>
      </c>
      <c r="B41" s="58">
        <v>40</v>
      </c>
      <c r="C41" s="58">
        <v>24</v>
      </c>
      <c r="D41" s="58">
        <v>31</v>
      </c>
      <c r="E41" s="58">
        <v>59</v>
      </c>
      <c r="F41" s="58">
        <v>53</v>
      </c>
      <c r="G41" s="58">
        <v>103</v>
      </c>
      <c r="H41" s="59"/>
      <c r="I41" s="58">
        <v>38</v>
      </c>
      <c r="J41" s="58">
        <v>72</v>
      </c>
    </row>
    <row r="42" spans="1:10" ht="10" customHeight="1">
      <c r="A42" s="65" t="s">
        <v>807</v>
      </c>
      <c r="B42" s="58">
        <v>41</v>
      </c>
      <c r="C42" s="58">
        <v>48</v>
      </c>
      <c r="D42" s="58">
        <v>64</v>
      </c>
      <c r="E42" s="58">
        <v>22</v>
      </c>
      <c r="F42" s="58">
        <v>55</v>
      </c>
      <c r="G42" s="58">
        <v>31</v>
      </c>
      <c r="H42" s="59"/>
      <c r="I42" s="58">
        <v>33</v>
      </c>
      <c r="J42" s="58">
        <v>50</v>
      </c>
    </row>
    <row r="43" spans="1:10" ht="10" customHeight="1">
      <c r="A43" s="65" t="s">
        <v>808</v>
      </c>
      <c r="B43" s="58">
        <v>42</v>
      </c>
      <c r="C43" s="58">
        <v>52</v>
      </c>
      <c r="D43" s="58">
        <v>69</v>
      </c>
      <c r="E43" s="58">
        <v>79</v>
      </c>
      <c r="F43" s="58">
        <v>12</v>
      </c>
      <c r="G43" s="58">
        <v>62</v>
      </c>
      <c r="H43" s="58">
        <v>34</v>
      </c>
      <c r="I43" s="58">
        <v>56</v>
      </c>
      <c r="J43" s="58">
        <v>69</v>
      </c>
    </row>
    <row r="44" spans="1:10" ht="10" customHeight="1">
      <c r="A44" s="65" t="s">
        <v>809</v>
      </c>
      <c r="B44" s="58">
        <v>43</v>
      </c>
      <c r="C44" s="58">
        <v>56</v>
      </c>
      <c r="D44" s="58">
        <v>67</v>
      </c>
      <c r="E44" s="58">
        <v>32</v>
      </c>
      <c r="F44" s="58">
        <v>44</v>
      </c>
      <c r="G44" s="58">
        <v>10</v>
      </c>
      <c r="H44" s="59"/>
      <c r="I44" s="58">
        <v>36</v>
      </c>
      <c r="J44" s="58">
        <v>41</v>
      </c>
    </row>
    <row r="45" spans="1:10" ht="10" customHeight="1">
      <c r="A45" s="65" t="s">
        <v>810</v>
      </c>
      <c r="B45" s="58">
        <v>44</v>
      </c>
      <c r="C45" s="58">
        <v>66</v>
      </c>
      <c r="D45" s="58">
        <v>62</v>
      </c>
      <c r="E45" s="58">
        <v>7</v>
      </c>
      <c r="F45" s="58">
        <v>46</v>
      </c>
      <c r="G45" s="58"/>
      <c r="H45" s="59"/>
      <c r="I45" s="59"/>
      <c r="J45" s="59"/>
    </row>
    <row r="46" spans="1:10" ht="10" customHeight="1">
      <c r="A46" s="65" t="s">
        <v>811</v>
      </c>
      <c r="B46" s="58">
        <v>45</v>
      </c>
      <c r="C46" s="58">
        <v>64</v>
      </c>
      <c r="D46" s="58">
        <v>68</v>
      </c>
      <c r="E46" s="58">
        <v>8</v>
      </c>
      <c r="F46" s="58">
        <v>56</v>
      </c>
      <c r="G46" s="58">
        <v>42</v>
      </c>
      <c r="H46" s="58">
        <v>23</v>
      </c>
      <c r="I46" s="59"/>
      <c r="J46" s="58">
        <v>23</v>
      </c>
    </row>
    <row r="47" spans="1:10" ht="10" customHeight="1">
      <c r="A47" s="65" t="s">
        <v>812</v>
      </c>
      <c r="B47" s="58">
        <v>46</v>
      </c>
      <c r="C47" s="58">
        <v>41</v>
      </c>
      <c r="D47" s="58">
        <v>38</v>
      </c>
      <c r="E47" s="58">
        <v>39</v>
      </c>
      <c r="F47" s="58">
        <v>63</v>
      </c>
      <c r="G47" s="58">
        <v>9</v>
      </c>
      <c r="H47" s="59"/>
      <c r="I47" s="59"/>
      <c r="J47" s="58">
        <v>88</v>
      </c>
    </row>
    <row r="48" spans="1:10" ht="10" customHeight="1">
      <c r="A48" s="65" t="s">
        <v>813</v>
      </c>
      <c r="B48" s="58">
        <v>47</v>
      </c>
      <c r="C48" s="58">
        <v>34</v>
      </c>
      <c r="D48" s="58">
        <v>16</v>
      </c>
      <c r="E48" s="58">
        <v>90</v>
      </c>
      <c r="F48" s="58">
        <v>29</v>
      </c>
      <c r="G48" s="58">
        <v>55</v>
      </c>
      <c r="H48" s="58">
        <v>10</v>
      </c>
      <c r="I48" s="58">
        <v>12</v>
      </c>
      <c r="J48" s="58">
        <v>11</v>
      </c>
    </row>
    <row r="49" spans="1:10" ht="10" customHeight="1">
      <c r="A49" s="65" t="s">
        <v>814</v>
      </c>
      <c r="B49" s="58">
        <v>48</v>
      </c>
      <c r="C49" s="58">
        <v>53</v>
      </c>
      <c r="D49" s="58">
        <v>28</v>
      </c>
      <c r="E49" s="58">
        <v>66</v>
      </c>
      <c r="F49" s="58">
        <v>35</v>
      </c>
      <c r="G49" s="58">
        <v>76</v>
      </c>
      <c r="H49" s="59"/>
      <c r="I49" s="59"/>
      <c r="J49" s="58">
        <v>66</v>
      </c>
    </row>
    <row r="50" spans="1:10" ht="10" customHeight="1">
      <c r="A50" s="65" t="s">
        <v>815</v>
      </c>
      <c r="B50" s="58">
        <v>49</v>
      </c>
      <c r="C50" s="58">
        <v>54</v>
      </c>
      <c r="D50" s="58">
        <v>66</v>
      </c>
      <c r="E50" s="58">
        <v>58</v>
      </c>
      <c r="F50" s="58">
        <v>43</v>
      </c>
      <c r="G50" s="58">
        <v>33</v>
      </c>
      <c r="H50" s="58">
        <v>11</v>
      </c>
      <c r="I50" s="58">
        <v>42</v>
      </c>
      <c r="J50" s="58">
        <v>30</v>
      </c>
    </row>
    <row r="51" spans="1:10" ht="10" customHeight="1">
      <c r="A51" s="65" t="s">
        <v>816</v>
      </c>
      <c r="B51" s="58">
        <v>50</v>
      </c>
      <c r="C51" s="58">
        <v>21</v>
      </c>
      <c r="D51" s="58">
        <v>24</v>
      </c>
      <c r="E51" s="58">
        <v>91</v>
      </c>
      <c r="F51" s="58">
        <v>51</v>
      </c>
      <c r="G51" s="58">
        <v>2</v>
      </c>
      <c r="H51" s="58">
        <v>15</v>
      </c>
      <c r="I51" s="58">
        <v>46</v>
      </c>
      <c r="J51" s="58">
        <v>44</v>
      </c>
    </row>
    <row r="52" spans="1:10" ht="10" customHeight="1">
      <c r="A52" s="65" t="s">
        <v>817</v>
      </c>
      <c r="B52" s="58">
        <v>51</v>
      </c>
      <c r="C52" s="58">
        <v>61</v>
      </c>
      <c r="D52" s="58">
        <v>61</v>
      </c>
      <c r="E52" s="58">
        <v>54</v>
      </c>
      <c r="F52" s="58">
        <v>40</v>
      </c>
      <c r="G52" s="58">
        <v>48</v>
      </c>
      <c r="H52" s="58">
        <v>21</v>
      </c>
      <c r="I52" s="58">
        <v>25</v>
      </c>
      <c r="J52" s="58">
        <v>26</v>
      </c>
    </row>
    <row r="53" spans="1:10" ht="10" customHeight="1">
      <c r="A53" s="65" t="s">
        <v>818</v>
      </c>
      <c r="B53" s="58">
        <v>52</v>
      </c>
      <c r="C53" s="58">
        <v>62</v>
      </c>
      <c r="D53" s="58">
        <v>44</v>
      </c>
      <c r="E53" s="58">
        <v>38</v>
      </c>
      <c r="F53" s="58">
        <v>52</v>
      </c>
      <c r="G53" s="58">
        <v>14</v>
      </c>
      <c r="H53" s="59"/>
      <c r="I53" s="58">
        <v>18</v>
      </c>
      <c r="J53" s="58">
        <v>40</v>
      </c>
    </row>
    <row r="54" spans="1:10" ht="10" customHeight="1">
      <c r="A54" s="65" t="s">
        <v>819</v>
      </c>
      <c r="B54" s="58">
        <v>53</v>
      </c>
      <c r="C54" s="58">
        <v>58</v>
      </c>
      <c r="D54" s="58">
        <v>93</v>
      </c>
      <c r="E54" s="58">
        <v>5</v>
      </c>
      <c r="F54" s="58">
        <v>90</v>
      </c>
      <c r="G54" s="58">
        <v>16</v>
      </c>
      <c r="H54" s="59"/>
      <c r="I54" s="59"/>
      <c r="J54" s="58">
        <v>38</v>
      </c>
    </row>
    <row r="55" spans="1:10" ht="10" customHeight="1">
      <c r="A55" s="65" t="s">
        <v>820</v>
      </c>
      <c r="B55" s="58">
        <v>54</v>
      </c>
      <c r="C55" s="58">
        <v>77</v>
      </c>
      <c r="D55" s="58">
        <v>75</v>
      </c>
      <c r="E55" s="58">
        <v>46</v>
      </c>
      <c r="F55" s="58">
        <v>38</v>
      </c>
      <c r="G55" s="58">
        <v>53</v>
      </c>
      <c r="H55" s="58">
        <v>19</v>
      </c>
      <c r="I55" s="58">
        <v>39</v>
      </c>
      <c r="J55" s="58">
        <v>27</v>
      </c>
    </row>
    <row r="56" spans="1:10" ht="10" customHeight="1">
      <c r="A56" s="65" t="s">
        <v>821</v>
      </c>
      <c r="B56" s="58">
        <v>55</v>
      </c>
      <c r="C56" s="58">
        <v>57</v>
      </c>
      <c r="D56" s="58">
        <v>59</v>
      </c>
      <c r="E56" s="58">
        <v>49</v>
      </c>
      <c r="F56" s="58">
        <v>68</v>
      </c>
      <c r="G56" s="58">
        <v>82</v>
      </c>
      <c r="H56" s="59"/>
      <c r="I56" s="59"/>
      <c r="J56" s="58">
        <v>55</v>
      </c>
    </row>
    <row r="57" spans="1:10" ht="10" customHeight="1">
      <c r="A57" s="65" t="s">
        <v>822</v>
      </c>
      <c r="B57" s="58">
        <v>56</v>
      </c>
      <c r="C57" s="58">
        <v>71</v>
      </c>
      <c r="D57" s="58">
        <v>86</v>
      </c>
      <c r="E57" s="58">
        <v>71</v>
      </c>
      <c r="F57" s="58">
        <v>39</v>
      </c>
      <c r="G57" s="58">
        <v>46</v>
      </c>
      <c r="H57" s="58">
        <v>26</v>
      </c>
      <c r="I57" s="58">
        <v>30</v>
      </c>
      <c r="J57" s="58">
        <v>21</v>
      </c>
    </row>
    <row r="58" spans="1:10" ht="10" customHeight="1">
      <c r="A58" s="65" t="s">
        <v>823</v>
      </c>
      <c r="B58" s="58">
        <v>57</v>
      </c>
      <c r="C58" s="58">
        <v>69</v>
      </c>
      <c r="D58" s="58">
        <v>54</v>
      </c>
      <c r="E58" s="58">
        <v>13</v>
      </c>
      <c r="F58" s="58">
        <v>83</v>
      </c>
      <c r="G58" s="58">
        <v>51</v>
      </c>
      <c r="H58" s="59"/>
      <c r="I58" s="58">
        <v>31</v>
      </c>
      <c r="J58" s="58">
        <v>36</v>
      </c>
    </row>
    <row r="59" spans="1:10" ht="10" customHeight="1">
      <c r="A59" s="65" t="s">
        <v>824</v>
      </c>
      <c r="B59" s="58">
        <v>58</v>
      </c>
      <c r="C59" s="58">
        <v>40</v>
      </c>
      <c r="D59" s="58">
        <v>42</v>
      </c>
      <c r="E59" s="58">
        <v>80</v>
      </c>
      <c r="F59" s="58">
        <v>72</v>
      </c>
      <c r="G59" s="58">
        <v>15</v>
      </c>
      <c r="H59" s="58">
        <v>14</v>
      </c>
      <c r="I59" s="58">
        <v>58</v>
      </c>
      <c r="J59" s="58">
        <v>83</v>
      </c>
    </row>
    <row r="60" spans="1:10" ht="10" customHeight="1">
      <c r="A60" s="65" t="s">
        <v>825</v>
      </c>
      <c r="B60" s="58">
        <v>59</v>
      </c>
      <c r="C60" s="58">
        <v>73</v>
      </c>
      <c r="D60" s="58">
        <v>81</v>
      </c>
      <c r="E60" s="58">
        <v>84</v>
      </c>
      <c r="F60" s="58">
        <v>30</v>
      </c>
      <c r="G60" s="58">
        <v>50</v>
      </c>
      <c r="H60" s="58">
        <v>32</v>
      </c>
      <c r="I60" s="59"/>
      <c r="J60" s="58">
        <v>42</v>
      </c>
    </row>
    <row r="61" spans="1:10" ht="10" customHeight="1" thickBot="1">
      <c r="A61" s="66" t="s">
        <v>826</v>
      </c>
      <c r="B61" s="61">
        <v>60</v>
      </c>
      <c r="C61" s="61">
        <v>74</v>
      </c>
      <c r="D61" s="61">
        <v>57</v>
      </c>
      <c r="E61" s="61">
        <v>57</v>
      </c>
      <c r="F61" s="61">
        <v>54</v>
      </c>
      <c r="G61" s="61">
        <v>88</v>
      </c>
      <c r="H61" s="61"/>
      <c r="I61" s="61"/>
      <c r="J61" s="61">
        <v>46</v>
      </c>
    </row>
    <row r="62" spans="1:10" ht="10" customHeight="1">
      <c r="A62" s="80" t="s">
        <v>827</v>
      </c>
      <c r="B62" s="81"/>
      <c r="C62" s="81"/>
      <c r="D62" s="81"/>
      <c r="E62" s="81"/>
      <c r="F62" s="81"/>
      <c r="G62" s="81"/>
      <c r="H62" s="81"/>
      <c r="I62" s="81"/>
      <c r="J62" s="82"/>
    </row>
    <row r="63" spans="1:10" ht="10" customHeight="1" thickBot="1">
      <c r="A63" s="83" t="s">
        <v>828</v>
      </c>
      <c r="B63" s="84"/>
      <c r="C63" s="84"/>
      <c r="D63" s="84"/>
      <c r="E63" s="84"/>
      <c r="F63" s="84"/>
      <c r="G63" s="84"/>
      <c r="H63" s="84"/>
      <c r="I63" s="84"/>
      <c r="J63" s="85"/>
    </row>
  </sheetData>
  <mergeCells count="2">
    <mergeCell ref="A62:J62"/>
    <mergeCell ref="A63:J63"/>
  </mergeCells>
  <conditionalFormatting sqref="B2:J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71F0-806D-8143-A6E4-9ED0AE883DF1}">
  <sheetPr codeName="Sheet9"/>
  <dimension ref="A1:H134"/>
  <sheetViews>
    <sheetView workbookViewId="0">
      <selection activeCell="B2" sqref="B2:B134"/>
    </sheetView>
  </sheetViews>
  <sheetFormatPr baseColWidth="10" defaultRowHeight="16"/>
  <cols>
    <col min="2" max="2" width="45.5" customWidth="1"/>
  </cols>
  <sheetData>
    <row r="1" spans="1:8" ht="23">
      <c r="A1" s="52" t="s">
        <v>654</v>
      </c>
      <c r="B1" s="52" t="s">
        <v>644</v>
      </c>
      <c r="C1" s="52" t="s">
        <v>645</v>
      </c>
      <c r="D1" s="52" t="s">
        <v>643</v>
      </c>
      <c r="E1" s="52" t="s">
        <v>655</v>
      </c>
      <c r="F1" s="52" t="s">
        <v>656</v>
      </c>
      <c r="G1" s="52" t="s">
        <v>657</v>
      </c>
      <c r="H1" s="52" t="s">
        <v>658</v>
      </c>
    </row>
    <row r="2" spans="1:8" ht="23">
      <c r="A2" s="53" t="s">
        <v>647</v>
      </c>
      <c r="B2" s="7" t="s">
        <v>467</v>
      </c>
      <c r="C2" s="53">
        <v>78.959999999999994</v>
      </c>
      <c r="D2" s="54">
        <v>1</v>
      </c>
      <c r="E2" s="53">
        <v>82.24</v>
      </c>
      <c r="F2" s="53">
        <v>72.97</v>
      </c>
      <c r="G2" s="53">
        <v>86.53</v>
      </c>
      <c r="H2" s="53">
        <v>74.12</v>
      </c>
    </row>
    <row r="3" spans="1:8" ht="23">
      <c r="A3" s="53" t="s">
        <v>659</v>
      </c>
      <c r="B3" s="7" t="s">
        <v>438</v>
      </c>
      <c r="C3" s="53">
        <v>76.94</v>
      </c>
      <c r="D3" s="54">
        <v>2</v>
      </c>
      <c r="E3" s="53">
        <v>71.2</v>
      </c>
      <c r="F3" s="53">
        <v>69.98</v>
      </c>
      <c r="G3" s="53">
        <v>86.95</v>
      </c>
      <c r="H3" s="53">
        <v>79.61</v>
      </c>
    </row>
    <row r="4" spans="1:8" ht="23">
      <c r="A4" s="53" t="s">
        <v>495</v>
      </c>
      <c r="B4" s="7" t="s">
        <v>351</v>
      </c>
      <c r="C4" s="53">
        <v>75.760000000000005</v>
      </c>
      <c r="D4" s="54">
        <v>3</v>
      </c>
      <c r="E4" s="53">
        <v>66.63</v>
      </c>
      <c r="F4" s="53">
        <v>62.58</v>
      </c>
      <c r="G4" s="53">
        <v>89.37</v>
      </c>
      <c r="H4" s="53">
        <v>84.44</v>
      </c>
    </row>
    <row r="5" spans="1:8" ht="23">
      <c r="A5" s="53" t="s">
        <v>509</v>
      </c>
      <c r="B5" s="7" t="s">
        <v>451</v>
      </c>
      <c r="C5" s="53">
        <v>74.989999999999995</v>
      </c>
      <c r="D5" s="53">
        <v>4</v>
      </c>
      <c r="E5" s="53">
        <v>69.28</v>
      </c>
      <c r="F5" s="53">
        <v>60.21</v>
      </c>
      <c r="G5" s="53">
        <v>87.89</v>
      </c>
      <c r="H5" s="53">
        <v>82.58</v>
      </c>
    </row>
    <row r="6" spans="1:8" ht="23">
      <c r="A6" s="53" t="s">
        <v>484</v>
      </c>
      <c r="B6" s="7" t="s">
        <v>546</v>
      </c>
      <c r="C6" s="53">
        <v>74.849999999999994</v>
      </c>
      <c r="D6" s="53">
        <v>5</v>
      </c>
      <c r="E6" s="53">
        <v>66.78</v>
      </c>
      <c r="F6" s="53">
        <v>79.28</v>
      </c>
      <c r="G6" s="53">
        <v>80.930000000000007</v>
      </c>
      <c r="H6" s="53">
        <v>72.400000000000006</v>
      </c>
    </row>
    <row r="7" spans="1:8" ht="23">
      <c r="A7" s="53" t="s">
        <v>505</v>
      </c>
      <c r="B7" s="7" t="s">
        <v>411</v>
      </c>
      <c r="C7" s="53">
        <v>73.94</v>
      </c>
      <c r="D7" s="53">
        <v>6</v>
      </c>
      <c r="E7" s="53">
        <v>73.709999999999994</v>
      </c>
      <c r="F7" s="53">
        <v>55.3</v>
      </c>
      <c r="G7" s="53">
        <v>89.37</v>
      </c>
      <c r="H7" s="53">
        <v>77.39</v>
      </c>
    </row>
    <row r="8" spans="1:8" ht="23">
      <c r="A8" s="53" t="s">
        <v>660</v>
      </c>
      <c r="B8" s="7" t="s">
        <v>452</v>
      </c>
      <c r="C8" s="53">
        <v>73.709999999999994</v>
      </c>
      <c r="D8" s="53">
        <v>7</v>
      </c>
      <c r="E8" s="53">
        <v>74.849999999999994</v>
      </c>
      <c r="F8" s="53">
        <v>61.38</v>
      </c>
      <c r="G8" s="53">
        <v>83.27</v>
      </c>
      <c r="H8" s="53">
        <v>75.349999999999994</v>
      </c>
    </row>
    <row r="9" spans="1:8" ht="23">
      <c r="A9" s="53" t="s">
        <v>486</v>
      </c>
      <c r="B9" s="7" t="s">
        <v>466</v>
      </c>
      <c r="C9" s="53">
        <v>73.569999999999993</v>
      </c>
      <c r="D9" s="53">
        <v>8</v>
      </c>
      <c r="E9" s="53">
        <v>71.38</v>
      </c>
      <c r="F9" s="53">
        <v>64.010000000000005</v>
      </c>
      <c r="G9" s="53">
        <v>82.88</v>
      </c>
      <c r="H9" s="53">
        <v>76.02</v>
      </c>
    </row>
    <row r="10" spans="1:8" ht="23">
      <c r="A10" s="53" t="s">
        <v>661</v>
      </c>
      <c r="B10" s="7" t="s">
        <v>355</v>
      </c>
      <c r="C10" s="53">
        <v>73.540000000000006</v>
      </c>
      <c r="D10" s="53">
        <v>9</v>
      </c>
      <c r="E10" s="53">
        <v>72.540000000000006</v>
      </c>
      <c r="F10" s="53">
        <v>63.77</v>
      </c>
      <c r="G10" s="53">
        <v>82.52</v>
      </c>
      <c r="H10" s="53">
        <v>75.349999999999994</v>
      </c>
    </row>
    <row r="11" spans="1:8" ht="23">
      <c r="A11" s="53" t="s">
        <v>485</v>
      </c>
      <c r="B11" s="7" t="s">
        <v>339</v>
      </c>
      <c r="C11" s="53">
        <v>72.7</v>
      </c>
      <c r="D11" s="53">
        <v>10</v>
      </c>
      <c r="E11" s="53">
        <v>67.7</v>
      </c>
      <c r="F11" s="53">
        <v>56.3</v>
      </c>
      <c r="G11" s="53">
        <v>89.92</v>
      </c>
      <c r="H11" s="53">
        <v>76.87</v>
      </c>
    </row>
    <row r="12" spans="1:8" ht="23">
      <c r="A12" s="53" t="s">
        <v>493</v>
      </c>
      <c r="B12" s="7" t="s">
        <v>324</v>
      </c>
      <c r="C12" s="53">
        <v>71.760000000000005</v>
      </c>
      <c r="D12" s="53">
        <v>11</v>
      </c>
      <c r="E12" s="53">
        <v>67.23</v>
      </c>
      <c r="F12" s="53">
        <v>60.94</v>
      </c>
      <c r="G12" s="53">
        <v>85.48</v>
      </c>
      <c r="H12" s="53">
        <v>73.39</v>
      </c>
    </row>
    <row r="13" spans="1:8" ht="23">
      <c r="A13" s="53" t="s">
        <v>514</v>
      </c>
      <c r="B13" s="7" t="s">
        <v>376</v>
      </c>
      <c r="C13" s="53">
        <v>70.959999999999994</v>
      </c>
      <c r="D13" s="53">
        <v>12</v>
      </c>
      <c r="E13" s="53">
        <v>63.78</v>
      </c>
      <c r="F13" s="53">
        <v>69.33</v>
      </c>
      <c r="G13" s="53">
        <v>79.36</v>
      </c>
      <c r="H13" s="53">
        <v>71.39</v>
      </c>
    </row>
    <row r="14" spans="1:8" ht="23">
      <c r="A14" s="53" t="s">
        <v>512</v>
      </c>
      <c r="B14" s="7" t="s">
        <v>373</v>
      </c>
      <c r="C14" s="53">
        <v>70.459999999999994</v>
      </c>
      <c r="D14" s="53">
        <v>13</v>
      </c>
      <c r="E14" s="53">
        <v>55.18</v>
      </c>
      <c r="F14" s="53">
        <v>68.91</v>
      </c>
      <c r="G14" s="53">
        <v>77.760000000000005</v>
      </c>
      <c r="H14" s="53">
        <v>80</v>
      </c>
    </row>
    <row r="15" spans="1:8" ht="23">
      <c r="A15" s="53" t="s">
        <v>487</v>
      </c>
      <c r="B15" s="7" t="s">
        <v>416</v>
      </c>
      <c r="C15" s="53">
        <v>69.7</v>
      </c>
      <c r="D15" s="53">
        <v>14</v>
      </c>
      <c r="E15" s="53">
        <v>63.47</v>
      </c>
      <c r="F15" s="53">
        <v>56.56</v>
      </c>
      <c r="G15" s="53">
        <v>89.46</v>
      </c>
      <c r="H15" s="53">
        <v>69.3</v>
      </c>
    </row>
    <row r="16" spans="1:8" ht="23">
      <c r="A16" s="53" t="s">
        <v>488</v>
      </c>
      <c r="B16" s="7" t="s">
        <v>302</v>
      </c>
      <c r="C16" s="53">
        <v>69.430000000000007</v>
      </c>
      <c r="D16" s="53">
        <v>15</v>
      </c>
      <c r="E16" s="53">
        <v>60.54</v>
      </c>
      <c r="F16" s="53">
        <v>58.49</v>
      </c>
      <c r="G16" s="53">
        <v>87.61</v>
      </c>
      <c r="H16" s="53">
        <v>71.069999999999993</v>
      </c>
    </row>
    <row r="17" spans="1:8" ht="23">
      <c r="A17" s="53" t="s">
        <v>492</v>
      </c>
      <c r="B17" s="7" t="s">
        <v>107</v>
      </c>
      <c r="C17" s="53">
        <v>68.709999999999994</v>
      </c>
      <c r="D17" s="53">
        <v>16</v>
      </c>
      <c r="E17" s="53">
        <v>64.900000000000006</v>
      </c>
      <c r="F17" s="53">
        <v>60.27</v>
      </c>
      <c r="G17" s="53">
        <v>79.72</v>
      </c>
      <c r="H17" s="53">
        <v>69.95</v>
      </c>
    </row>
    <row r="18" spans="1:8" ht="23">
      <c r="A18" s="53" t="s">
        <v>662</v>
      </c>
      <c r="B18" s="7" t="s">
        <v>328</v>
      </c>
      <c r="C18" s="53">
        <v>68.7</v>
      </c>
      <c r="D18" s="53">
        <v>17</v>
      </c>
      <c r="E18" s="53">
        <v>65.34</v>
      </c>
      <c r="F18" s="53">
        <v>66.33</v>
      </c>
      <c r="G18" s="53">
        <v>73.81</v>
      </c>
      <c r="H18" s="53">
        <v>69.319999999999993</v>
      </c>
    </row>
    <row r="19" spans="1:8" ht="23">
      <c r="A19" s="53" t="s">
        <v>489</v>
      </c>
      <c r="B19" s="7" t="s">
        <v>348</v>
      </c>
      <c r="C19" s="53">
        <v>67.849999999999994</v>
      </c>
      <c r="D19" s="53">
        <v>18</v>
      </c>
      <c r="E19" s="53">
        <v>53.56</v>
      </c>
      <c r="F19" s="53">
        <v>60.42</v>
      </c>
      <c r="G19" s="53">
        <v>88.28</v>
      </c>
      <c r="H19" s="53">
        <v>69.13</v>
      </c>
    </row>
    <row r="20" spans="1:8" ht="23">
      <c r="A20" s="53" t="s">
        <v>491</v>
      </c>
      <c r="B20" s="7" t="s">
        <v>372</v>
      </c>
      <c r="C20" s="53">
        <v>66.2</v>
      </c>
      <c r="D20" s="53">
        <v>19</v>
      </c>
      <c r="E20" s="53">
        <v>54.54</v>
      </c>
      <c r="F20" s="53">
        <v>48.59</v>
      </c>
      <c r="G20" s="53">
        <v>80.78</v>
      </c>
      <c r="H20" s="53">
        <v>80.900000000000006</v>
      </c>
    </row>
    <row r="21" spans="1:8" ht="23">
      <c r="A21" s="53" t="s">
        <v>506</v>
      </c>
      <c r="B21" s="7" t="s">
        <v>94</v>
      </c>
      <c r="C21" s="53">
        <v>66.05</v>
      </c>
      <c r="D21" s="53">
        <v>20</v>
      </c>
      <c r="E21" s="53">
        <v>59.93</v>
      </c>
      <c r="F21" s="53">
        <v>53.42</v>
      </c>
      <c r="G21" s="53">
        <v>82.61</v>
      </c>
      <c r="H21" s="53">
        <v>68.260000000000005</v>
      </c>
    </row>
    <row r="22" spans="1:8" ht="23">
      <c r="A22" s="53" t="s">
        <v>507</v>
      </c>
      <c r="B22" s="7" t="s">
        <v>309</v>
      </c>
      <c r="C22" s="53">
        <v>65.88</v>
      </c>
      <c r="D22" s="53">
        <v>21</v>
      </c>
      <c r="E22" s="53">
        <v>60.93</v>
      </c>
      <c r="F22" s="53">
        <v>52.97</v>
      </c>
      <c r="G22" s="53">
        <v>80.94</v>
      </c>
      <c r="H22" s="53">
        <v>68.709999999999994</v>
      </c>
    </row>
    <row r="23" spans="1:8" ht="23">
      <c r="A23" s="53" t="s">
        <v>510</v>
      </c>
      <c r="B23" s="7" t="s">
        <v>412</v>
      </c>
      <c r="C23" s="53">
        <v>65.83</v>
      </c>
      <c r="D23" s="53">
        <v>22</v>
      </c>
      <c r="E23" s="53">
        <v>54.67</v>
      </c>
      <c r="F23" s="53">
        <v>51.88</v>
      </c>
      <c r="G23" s="53">
        <v>86.15</v>
      </c>
      <c r="H23" s="53">
        <v>70.599999999999994</v>
      </c>
    </row>
    <row r="24" spans="1:8" ht="23">
      <c r="A24" s="53" t="s">
        <v>504</v>
      </c>
      <c r="B24" s="7" t="s">
        <v>119</v>
      </c>
      <c r="C24" s="53">
        <v>65.45</v>
      </c>
      <c r="D24" s="53">
        <v>23</v>
      </c>
      <c r="E24" s="53">
        <v>62.9</v>
      </c>
      <c r="F24" s="53">
        <v>41.72</v>
      </c>
      <c r="G24" s="53">
        <v>85.6</v>
      </c>
      <c r="H24" s="53">
        <v>71.569999999999993</v>
      </c>
    </row>
    <row r="25" spans="1:8" ht="23">
      <c r="A25" s="53" t="s">
        <v>498</v>
      </c>
      <c r="B25" s="7" t="s">
        <v>444</v>
      </c>
      <c r="C25" s="53">
        <v>65.150000000000006</v>
      </c>
      <c r="D25" s="53">
        <v>24</v>
      </c>
      <c r="E25" s="53">
        <v>58.39</v>
      </c>
      <c r="F25" s="53">
        <v>55.33</v>
      </c>
      <c r="G25" s="53">
        <v>80.25</v>
      </c>
      <c r="H25" s="53">
        <v>66.64</v>
      </c>
    </row>
    <row r="26" spans="1:8" ht="23">
      <c r="A26" s="53" t="s">
        <v>496</v>
      </c>
      <c r="B26" s="7" t="s">
        <v>367</v>
      </c>
      <c r="C26" s="53">
        <v>64.86</v>
      </c>
      <c r="D26" s="53">
        <v>25</v>
      </c>
      <c r="E26" s="53">
        <v>58.85</v>
      </c>
      <c r="F26" s="53">
        <v>53.87</v>
      </c>
      <c r="G26" s="53">
        <v>82.07</v>
      </c>
      <c r="H26" s="53">
        <v>64.66</v>
      </c>
    </row>
    <row r="27" spans="1:8" ht="23">
      <c r="A27" s="53" t="s">
        <v>502</v>
      </c>
      <c r="B27" s="7" t="s">
        <v>374</v>
      </c>
      <c r="C27" s="53">
        <v>63.6</v>
      </c>
      <c r="D27" s="53">
        <v>26</v>
      </c>
      <c r="E27" s="53">
        <v>57.84</v>
      </c>
      <c r="F27" s="53">
        <v>54.87</v>
      </c>
      <c r="G27" s="53">
        <v>77.92</v>
      </c>
      <c r="H27" s="53">
        <v>63.75</v>
      </c>
    </row>
    <row r="28" spans="1:8" ht="23">
      <c r="A28" s="53" t="s">
        <v>500</v>
      </c>
      <c r="B28" s="7" t="s">
        <v>554</v>
      </c>
      <c r="C28" s="53">
        <v>63.47</v>
      </c>
      <c r="D28" s="53">
        <v>27</v>
      </c>
      <c r="E28" s="53">
        <v>56.8</v>
      </c>
      <c r="F28" s="53">
        <v>49.59</v>
      </c>
      <c r="G28" s="53">
        <v>81.37</v>
      </c>
      <c r="H28" s="53">
        <v>66.11</v>
      </c>
    </row>
    <row r="29" spans="1:8" ht="23">
      <c r="A29" s="53" t="s">
        <v>663</v>
      </c>
      <c r="B29" s="7" t="s">
        <v>465</v>
      </c>
      <c r="C29" s="53">
        <v>62.79</v>
      </c>
      <c r="D29" s="53">
        <v>28</v>
      </c>
      <c r="E29" s="53">
        <v>59.51</v>
      </c>
      <c r="F29" s="53">
        <v>60.74</v>
      </c>
      <c r="G29" s="53">
        <v>66.58</v>
      </c>
      <c r="H29" s="53">
        <v>64.31</v>
      </c>
    </row>
    <row r="30" spans="1:8" ht="23">
      <c r="A30" s="53" t="s">
        <v>664</v>
      </c>
      <c r="B30" s="7" t="s">
        <v>665</v>
      </c>
      <c r="C30" s="53">
        <v>61.77</v>
      </c>
      <c r="D30" s="53">
        <v>29</v>
      </c>
      <c r="E30" s="53">
        <v>62.31</v>
      </c>
      <c r="F30" s="53">
        <v>48.33</v>
      </c>
      <c r="G30" s="53">
        <v>74.430000000000007</v>
      </c>
      <c r="H30" s="53">
        <v>62.01</v>
      </c>
    </row>
    <row r="31" spans="1:8" ht="23">
      <c r="A31" s="53" t="s">
        <v>494</v>
      </c>
      <c r="B31" s="7" t="s">
        <v>426</v>
      </c>
      <c r="C31" s="53">
        <v>61.73</v>
      </c>
      <c r="D31" s="53">
        <v>30</v>
      </c>
      <c r="E31" s="53">
        <v>57.52</v>
      </c>
      <c r="F31" s="53">
        <v>47.16</v>
      </c>
      <c r="G31" s="53">
        <v>76.680000000000007</v>
      </c>
      <c r="H31" s="53">
        <v>65.540000000000006</v>
      </c>
    </row>
    <row r="32" spans="1:8" ht="23">
      <c r="A32" s="53" t="s">
        <v>497</v>
      </c>
      <c r="B32" s="7" t="s">
        <v>391</v>
      </c>
      <c r="C32" s="53">
        <v>59.95</v>
      </c>
      <c r="D32" s="53">
        <v>31</v>
      </c>
      <c r="E32" s="53">
        <v>51.33</v>
      </c>
      <c r="F32" s="53">
        <v>47.23</v>
      </c>
      <c r="G32" s="53">
        <v>82.17</v>
      </c>
      <c r="H32" s="53">
        <v>59.08</v>
      </c>
    </row>
    <row r="33" spans="1:8" ht="23">
      <c r="A33" s="53" t="s">
        <v>503</v>
      </c>
      <c r="B33" s="7" t="s">
        <v>425</v>
      </c>
      <c r="C33" s="53">
        <v>59.94</v>
      </c>
      <c r="D33" s="53">
        <v>32</v>
      </c>
      <c r="E33" s="53">
        <v>51.27</v>
      </c>
      <c r="F33" s="53">
        <v>47.86</v>
      </c>
      <c r="G33" s="53">
        <v>76.23</v>
      </c>
      <c r="H33" s="53">
        <v>64.39</v>
      </c>
    </row>
    <row r="34" spans="1:8" ht="23">
      <c r="A34" s="53" t="s">
        <v>666</v>
      </c>
      <c r="B34" s="7" t="s">
        <v>396</v>
      </c>
      <c r="C34" s="53">
        <v>59.75</v>
      </c>
      <c r="D34" s="53">
        <v>33</v>
      </c>
      <c r="E34" s="53">
        <v>50.51</v>
      </c>
      <c r="F34" s="53">
        <v>46.04</v>
      </c>
      <c r="G34" s="53">
        <v>75.900000000000006</v>
      </c>
      <c r="H34" s="53">
        <v>66.55</v>
      </c>
    </row>
    <row r="35" spans="1:8" ht="23">
      <c r="A35" s="53" t="s">
        <v>511</v>
      </c>
      <c r="B35" s="7" t="s">
        <v>440</v>
      </c>
      <c r="C35" s="53">
        <v>59.38</v>
      </c>
      <c r="D35" s="53">
        <v>34</v>
      </c>
      <c r="E35" s="53">
        <v>52.62</v>
      </c>
      <c r="F35" s="53">
        <v>43.36</v>
      </c>
      <c r="G35" s="53">
        <v>76.47</v>
      </c>
      <c r="H35" s="53">
        <v>65.069999999999993</v>
      </c>
    </row>
    <row r="36" spans="1:8" ht="23">
      <c r="A36" s="53" t="s">
        <v>667</v>
      </c>
      <c r="B36" s="7" t="s">
        <v>434</v>
      </c>
      <c r="C36" s="53">
        <v>58.75</v>
      </c>
      <c r="D36" s="53">
        <v>35</v>
      </c>
      <c r="E36" s="53">
        <v>53.95</v>
      </c>
      <c r="F36" s="53">
        <v>51.13</v>
      </c>
      <c r="G36" s="53">
        <v>70.44</v>
      </c>
      <c r="H36" s="53">
        <v>59.47</v>
      </c>
    </row>
    <row r="37" spans="1:8" ht="23">
      <c r="A37" s="53" t="s">
        <v>668</v>
      </c>
      <c r="B37" s="7" t="s">
        <v>131</v>
      </c>
      <c r="C37" s="53">
        <v>57.88</v>
      </c>
      <c r="D37" s="53">
        <v>36</v>
      </c>
      <c r="E37" s="53">
        <v>49.33</v>
      </c>
      <c r="F37" s="53">
        <v>53.95</v>
      </c>
      <c r="G37" s="53">
        <v>71.44</v>
      </c>
      <c r="H37" s="53">
        <v>56.81</v>
      </c>
    </row>
    <row r="38" spans="1:8" ht="23">
      <c r="A38" s="53" t="s">
        <v>499</v>
      </c>
      <c r="B38" s="7" t="s">
        <v>387</v>
      </c>
      <c r="C38" s="53">
        <v>57.68</v>
      </c>
      <c r="D38" s="53">
        <v>37</v>
      </c>
      <c r="E38" s="53">
        <v>45.04</v>
      </c>
      <c r="F38" s="53">
        <v>43.25</v>
      </c>
      <c r="G38" s="53">
        <v>81.349999999999994</v>
      </c>
      <c r="H38" s="53">
        <v>61.08</v>
      </c>
    </row>
    <row r="39" spans="1:8" ht="23">
      <c r="A39" s="53" t="s">
        <v>669</v>
      </c>
      <c r="B39" s="7" t="s">
        <v>427</v>
      </c>
      <c r="C39" s="53">
        <v>57.31</v>
      </c>
      <c r="D39" s="53">
        <v>38</v>
      </c>
      <c r="E39" s="53">
        <v>52.09</v>
      </c>
      <c r="F39" s="53">
        <v>50.8</v>
      </c>
      <c r="G39" s="53">
        <v>69.290000000000006</v>
      </c>
      <c r="H39" s="53">
        <v>57.07</v>
      </c>
    </row>
    <row r="40" spans="1:8" ht="23">
      <c r="A40" s="53" t="s">
        <v>670</v>
      </c>
      <c r="B40" s="7" t="s">
        <v>337</v>
      </c>
      <c r="C40" s="53">
        <v>56.68</v>
      </c>
      <c r="D40" s="53">
        <v>39</v>
      </c>
      <c r="E40" s="53">
        <v>48.99</v>
      </c>
      <c r="F40" s="53">
        <v>41.01</v>
      </c>
      <c r="G40" s="53">
        <v>73.84</v>
      </c>
      <c r="H40" s="53">
        <v>62.87</v>
      </c>
    </row>
    <row r="41" spans="1:8" ht="23">
      <c r="A41" s="53" t="s">
        <v>671</v>
      </c>
      <c r="B41" s="7" t="s">
        <v>457</v>
      </c>
      <c r="C41" s="53">
        <v>56.07</v>
      </c>
      <c r="D41" s="53">
        <v>40</v>
      </c>
      <c r="E41" s="53">
        <v>47.05</v>
      </c>
      <c r="F41" s="53">
        <v>50.49</v>
      </c>
      <c r="G41" s="53">
        <v>71.319999999999993</v>
      </c>
      <c r="H41" s="53">
        <v>55.41</v>
      </c>
    </row>
    <row r="42" spans="1:8" ht="23">
      <c r="A42" s="53" t="s">
        <v>672</v>
      </c>
      <c r="B42" s="7" t="s">
        <v>429</v>
      </c>
      <c r="C42" s="53">
        <v>55.74</v>
      </c>
      <c r="D42" s="53">
        <v>41</v>
      </c>
      <c r="E42" s="53">
        <v>47.69</v>
      </c>
      <c r="F42" s="53">
        <v>54.58</v>
      </c>
      <c r="G42" s="53">
        <v>66.739999999999995</v>
      </c>
      <c r="H42" s="53">
        <v>53.95</v>
      </c>
    </row>
    <row r="43" spans="1:8" ht="23">
      <c r="A43" s="53" t="s">
        <v>513</v>
      </c>
      <c r="B43" s="7" t="s">
        <v>366</v>
      </c>
      <c r="C43" s="53">
        <v>55.33</v>
      </c>
      <c r="D43" s="53">
        <v>42</v>
      </c>
      <c r="E43" s="53">
        <v>48.21</v>
      </c>
      <c r="F43" s="53">
        <v>42.59</v>
      </c>
      <c r="G43" s="53">
        <v>72.72</v>
      </c>
      <c r="H43" s="53">
        <v>57.8</v>
      </c>
    </row>
    <row r="44" spans="1:8" ht="23">
      <c r="A44" s="53" t="s">
        <v>673</v>
      </c>
      <c r="B44" s="7" t="s">
        <v>103</v>
      </c>
      <c r="C44" s="53">
        <v>55.32</v>
      </c>
      <c r="D44" s="53">
        <v>43</v>
      </c>
      <c r="E44" s="53">
        <v>48.96</v>
      </c>
      <c r="F44" s="53">
        <v>51.83</v>
      </c>
      <c r="G44" s="53">
        <v>63.14</v>
      </c>
      <c r="H44" s="53">
        <v>57.34</v>
      </c>
    </row>
    <row r="45" spans="1:8" ht="23">
      <c r="A45" s="53" t="s">
        <v>518</v>
      </c>
      <c r="B45" s="7" t="s">
        <v>316</v>
      </c>
      <c r="C45" s="53">
        <v>55.2</v>
      </c>
      <c r="D45" s="53">
        <v>44</v>
      </c>
      <c r="E45" s="53">
        <v>48.88</v>
      </c>
      <c r="F45" s="53">
        <v>45.53</v>
      </c>
      <c r="G45" s="53">
        <v>71.77</v>
      </c>
      <c r="H45" s="53">
        <v>54.64</v>
      </c>
    </row>
    <row r="46" spans="1:8" ht="23">
      <c r="A46" s="53" t="s">
        <v>674</v>
      </c>
      <c r="B46" s="7" t="s">
        <v>559</v>
      </c>
      <c r="C46" s="53">
        <v>54.96</v>
      </c>
      <c r="D46" s="53">
        <v>45</v>
      </c>
      <c r="E46" s="53">
        <v>49.27</v>
      </c>
      <c r="F46" s="53">
        <v>47.97</v>
      </c>
      <c r="G46" s="53">
        <v>58.03</v>
      </c>
      <c r="H46" s="53">
        <v>64.58</v>
      </c>
    </row>
    <row r="47" spans="1:8" ht="23">
      <c r="A47" s="53" t="s">
        <v>675</v>
      </c>
      <c r="B47" s="7" t="s">
        <v>555</v>
      </c>
      <c r="C47" s="53">
        <v>54.88</v>
      </c>
      <c r="D47" s="53">
        <v>46</v>
      </c>
      <c r="E47" s="53">
        <v>46.87</v>
      </c>
      <c r="F47" s="53">
        <v>37.29</v>
      </c>
      <c r="G47" s="53">
        <v>78.13</v>
      </c>
      <c r="H47" s="53">
        <v>57.22</v>
      </c>
    </row>
    <row r="48" spans="1:8" ht="23">
      <c r="A48" s="53" t="s">
        <v>676</v>
      </c>
      <c r="B48" s="7" t="s">
        <v>112</v>
      </c>
      <c r="C48" s="53">
        <v>53.91</v>
      </c>
      <c r="D48" s="53">
        <v>47</v>
      </c>
      <c r="E48" s="53">
        <v>39.86</v>
      </c>
      <c r="F48" s="53">
        <v>46</v>
      </c>
      <c r="G48" s="53">
        <v>67.97</v>
      </c>
      <c r="H48" s="53">
        <v>61.81</v>
      </c>
    </row>
    <row r="49" spans="1:8" ht="23">
      <c r="A49" s="53" t="s">
        <v>677</v>
      </c>
      <c r="B49" s="7" t="s">
        <v>369</v>
      </c>
      <c r="C49" s="53">
        <v>53.84</v>
      </c>
      <c r="D49" s="53">
        <v>48</v>
      </c>
      <c r="E49" s="53">
        <v>56.08</v>
      </c>
      <c r="F49" s="53">
        <v>48.26</v>
      </c>
      <c r="G49" s="53">
        <v>57.53</v>
      </c>
      <c r="H49" s="53">
        <v>53.49</v>
      </c>
    </row>
    <row r="50" spans="1:8" ht="23">
      <c r="A50" s="53" t="s">
        <v>678</v>
      </c>
      <c r="B50" s="7" t="s">
        <v>368</v>
      </c>
      <c r="C50" s="53">
        <v>53.63</v>
      </c>
      <c r="D50" s="53">
        <v>49</v>
      </c>
      <c r="E50" s="53">
        <v>52.56</v>
      </c>
      <c r="F50" s="53">
        <v>51.62</v>
      </c>
      <c r="G50" s="53">
        <v>49.79</v>
      </c>
      <c r="H50" s="53">
        <v>60.56</v>
      </c>
    </row>
    <row r="51" spans="1:8" ht="23">
      <c r="A51" s="53" t="s">
        <v>679</v>
      </c>
      <c r="B51" s="7" t="s">
        <v>417</v>
      </c>
      <c r="C51" s="53">
        <v>53.52</v>
      </c>
      <c r="D51" s="53">
        <v>50</v>
      </c>
      <c r="E51" s="53">
        <v>43.18</v>
      </c>
      <c r="F51" s="53">
        <v>46.26</v>
      </c>
      <c r="G51" s="53">
        <v>68.459999999999994</v>
      </c>
      <c r="H51" s="53">
        <v>56.16</v>
      </c>
    </row>
    <row r="52" spans="1:8" ht="23">
      <c r="A52" s="53" t="s">
        <v>680</v>
      </c>
      <c r="B52" s="7" t="s">
        <v>305</v>
      </c>
      <c r="C52" s="53">
        <v>53.5</v>
      </c>
      <c r="D52" s="53">
        <v>51</v>
      </c>
      <c r="E52" s="53">
        <v>44.78</v>
      </c>
      <c r="F52" s="53">
        <v>43.38</v>
      </c>
      <c r="G52" s="53">
        <v>65.98</v>
      </c>
      <c r="H52" s="53">
        <v>59.85</v>
      </c>
    </row>
    <row r="53" spans="1:8" ht="23">
      <c r="A53" s="53" t="s">
        <v>516</v>
      </c>
      <c r="B53" s="7" t="s">
        <v>333</v>
      </c>
      <c r="C53" s="53">
        <v>53.44</v>
      </c>
      <c r="D53" s="53">
        <v>52</v>
      </c>
      <c r="E53" s="53">
        <v>42.38</v>
      </c>
      <c r="F53" s="53">
        <v>43.91</v>
      </c>
      <c r="G53" s="53">
        <v>62.74</v>
      </c>
      <c r="H53" s="53">
        <v>64.739999999999995</v>
      </c>
    </row>
    <row r="54" spans="1:8" ht="23">
      <c r="A54" s="53" t="s">
        <v>681</v>
      </c>
      <c r="B54" s="7" t="s">
        <v>468</v>
      </c>
      <c r="C54" s="53">
        <v>53.4</v>
      </c>
      <c r="D54" s="53">
        <v>53</v>
      </c>
      <c r="E54" s="53">
        <v>43.49</v>
      </c>
      <c r="F54" s="53">
        <v>46.02</v>
      </c>
      <c r="G54" s="53">
        <v>64.12</v>
      </c>
      <c r="H54" s="53">
        <v>59.96</v>
      </c>
    </row>
    <row r="55" spans="1:8" ht="23">
      <c r="A55" s="53" t="s">
        <v>515</v>
      </c>
      <c r="B55" s="7" t="s">
        <v>327</v>
      </c>
      <c r="C55" s="53">
        <v>53.4</v>
      </c>
      <c r="D55" s="53">
        <v>54</v>
      </c>
      <c r="E55" s="53">
        <v>42.54</v>
      </c>
      <c r="F55" s="53">
        <v>44.2</v>
      </c>
      <c r="G55" s="53">
        <v>71.61</v>
      </c>
      <c r="H55" s="53">
        <v>55.25</v>
      </c>
    </row>
    <row r="56" spans="1:8" ht="23">
      <c r="A56" s="53" t="s">
        <v>682</v>
      </c>
      <c r="B56" s="7" t="s">
        <v>318</v>
      </c>
      <c r="C56" s="53">
        <v>53.15</v>
      </c>
      <c r="D56" s="53">
        <v>55</v>
      </c>
      <c r="E56" s="53">
        <v>46.33</v>
      </c>
      <c r="F56" s="53">
        <v>43.28</v>
      </c>
      <c r="G56" s="53">
        <v>69</v>
      </c>
      <c r="H56" s="53">
        <v>54</v>
      </c>
    </row>
    <row r="57" spans="1:8" ht="23">
      <c r="A57" s="53" t="s">
        <v>683</v>
      </c>
      <c r="B57" s="7" t="s">
        <v>357</v>
      </c>
      <c r="C57" s="53">
        <v>52.9</v>
      </c>
      <c r="D57" s="53">
        <v>56</v>
      </c>
      <c r="E57" s="53">
        <v>44.25</v>
      </c>
      <c r="F57" s="53">
        <v>41.62</v>
      </c>
      <c r="G57" s="53">
        <v>73.17</v>
      </c>
      <c r="H57" s="53">
        <v>52.55</v>
      </c>
    </row>
    <row r="58" spans="1:8" ht="23">
      <c r="A58" s="53" t="s">
        <v>521</v>
      </c>
      <c r="B58" s="7" t="s">
        <v>428</v>
      </c>
      <c r="C58" s="53">
        <v>52.77</v>
      </c>
      <c r="D58" s="53">
        <v>57</v>
      </c>
      <c r="E58" s="53">
        <v>44.05</v>
      </c>
      <c r="F58" s="53">
        <v>39.25</v>
      </c>
      <c r="G58" s="53">
        <v>66.19</v>
      </c>
      <c r="H58" s="53">
        <v>61.57</v>
      </c>
    </row>
    <row r="59" spans="1:8" ht="23">
      <c r="A59" s="53" t="s">
        <v>501</v>
      </c>
      <c r="B59" s="7" t="s">
        <v>574</v>
      </c>
      <c r="C59" s="53">
        <v>52.65</v>
      </c>
      <c r="D59" s="53">
        <v>58</v>
      </c>
      <c r="E59" s="53">
        <v>50.26</v>
      </c>
      <c r="F59" s="53">
        <v>47.33</v>
      </c>
      <c r="G59" s="53">
        <v>64.28</v>
      </c>
      <c r="H59" s="53">
        <v>48.75</v>
      </c>
    </row>
    <row r="60" spans="1:8" ht="23">
      <c r="A60" s="53" t="s">
        <v>520</v>
      </c>
      <c r="B60" s="7" t="s">
        <v>335</v>
      </c>
      <c r="C60" s="53">
        <v>51.96</v>
      </c>
      <c r="D60" s="53">
        <v>59</v>
      </c>
      <c r="E60" s="53">
        <v>41.03</v>
      </c>
      <c r="F60" s="53">
        <v>41.53</v>
      </c>
      <c r="G60" s="53">
        <v>71.290000000000006</v>
      </c>
      <c r="H60" s="53">
        <v>53.99</v>
      </c>
    </row>
    <row r="61" spans="1:8" ht="23">
      <c r="A61" s="53" t="s">
        <v>684</v>
      </c>
      <c r="B61" s="7" t="s">
        <v>399</v>
      </c>
      <c r="C61" s="53">
        <v>51.17</v>
      </c>
      <c r="D61" s="53">
        <v>60</v>
      </c>
      <c r="E61" s="53">
        <v>39.92</v>
      </c>
      <c r="F61" s="53">
        <v>44.92</v>
      </c>
      <c r="G61" s="53">
        <v>60.98</v>
      </c>
      <c r="H61" s="53">
        <v>58.84</v>
      </c>
    </row>
    <row r="62" spans="1:8" ht="23">
      <c r="A62" s="53" t="s">
        <v>685</v>
      </c>
      <c r="B62" s="7" t="s">
        <v>378</v>
      </c>
      <c r="C62" s="53">
        <v>50.52</v>
      </c>
      <c r="D62" s="53">
        <v>61</v>
      </c>
      <c r="E62" s="53">
        <v>38.29</v>
      </c>
      <c r="F62" s="53">
        <v>44.56</v>
      </c>
      <c r="G62" s="53">
        <v>65.06</v>
      </c>
      <c r="H62" s="53">
        <v>54.15</v>
      </c>
    </row>
    <row r="63" spans="1:8" ht="23">
      <c r="A63" s="53" t="s">
        <v>508</v>
      </c>
      <c r="B63" s="7" t="s">
        <v>400</v>
      </c>
      <c r="C63" s="53">
        <v>50.32</v>
      </c>
      <c r="D63" s="53">
        <v>62</v>
      </c>
      <c r="E63" s="53">
        <v>39.32</v>
      </c>
      <c r="F63" s="53">
        <v>45.24</v>
      </c>
      <c r="G63" s="53">
        <v>58.73</v>
      </c>
      <c r="H63" s="53">
        <v>58.01</v>
      </c>
    </row>
    <row r="64" spans="1:8" ht="23">
      <c r="A64" s="53" t="s">
        <v>686</v>
      </c>
      <c r="B64" s="7" t="s">
        <v>424</v>
      </c>
      <c r="C64" s="53">
        <v>49.93</v>
      </c>
      <c r="D64" s="53">
        <v>63</v>
      </c>
      <c r="E64" s="53">
        <v>39.46</v>
      </c>
      <c r="F64" s="53">
        <v>50.4</v>
      </c>
      <c r="G64" s="53">
        <v>54.23</v>
      </c>
      <c r="H64" s="53">
        <v>55.63</v>
      </c>
    </row>
    <row r="65" spans="1:8" ht="23">
      <c r="A65" s="53" t="s">
        <v>490</v>
      </c>
      <c r="B65" s="7" t="s">
        <v>329</v>
      </c>
      <c r="C65" s="53">
        <v>49.64</v>
      </c>
      <c r="D65" s="53">
        <v>64</v>
      </c>
      <c r="E65" s="53">
        <v>44.26</v>
      </c>
      <c r="F65" s="53">
        <v>44.58</v>
      </c>
      <c r="G65" s="53">
        <v>57.15</v>
      </c>
      <c r="H65" s="53">
        <v>52.58</v>
      </c>
    </row>
    <row r="66" spans="1:8" ht="23">
      <c r="A66" s="53" t="s">
        <v>687</v>
      </c>
      <c r="B66" s="7" t="s">
        <v>158</v>
      </c>
      <c r="C66" s="53">
        <v>49.58</v>
      </c>
      <c r="D66" s="53">
        <v>65</v>
      </c>
      <c r="E66" s="53">
        <v>45.51</v>
      </c>
      <c r="F66" s="53">
        <v>39.479999999999997</v>
      </c>
      <c r="G66" s="53">
        <v>58.22</v>
      </c>
      <c r="H66" s="53">
        <v>55.12</v>
      </c>
    </row>
    <row r="67" spans="1:8" ht="23">
      <c r="A67" s="53" t="s">
        <v>688</v>
      </c>
      <c r="B67" s="7" t="s">
        <v>301</v>
      </c>
      <c r="C67" s="53">
        <v>49.54</v>
      </c>
      <c r="D67" s="53">
        <v>66</v>
      </c>
      <c r="E67" s="53">
        <v>46.37</v>
      </c>
      <c r="F67" s="53">
        <v>38.85</v>
      </c>
      <c r="G67" s="53">
        <v>52.86</v>
      </c>
      <c r="H67" s="53">
        <v>60.09</v>
      </c>
    </row>
    <row r="68" spans="1:8" ht="23">
      <c r="A68" s="53" t="s">
        <v>689</v>
      </c>
      <c r="B68" s="7" t="s">
        <v>384</v>
      </c>
      <c r="C68" s="53">
        <v>49.3</v>
      </c>
      <c r="D68" s="53">
        <v>67</v>
      </c>
      <c r="E68" s="53">
        <v>43.06</v>
      </c>
      <c r="F68" s="53">
        <v>40.549999999999997</v>
      </c>
      <c r="G68" s="53">
        <v>55.79</v>
      </c>
      <c r="H68" s="53">
        <v>57.8</v>
      </c>
    </row>
    <row r="69" spans="1:8" ht="23">
      <c r="A69" s="53" t="s">
        <v>690</v>
      </c>
      <c r="B69" s="7" t="s">
        <v>354</v>
      </c>
      <c r="C69" s="53">
        <v>49.3</v>
      </c>
      <c r="D69" s="53">
        <v>68</v>
      </c>
      <c r="E69" s="53">
        <v>44.15</v>
      </c>
      <c r="F69" s="53">
        <v>44.1</v>
      </c>
      <c r="G69" s="53">
        <v>59.11</v>
      </c>
      <c r="H69" s="53">
        <v>49.82</v>
      </c>
    </row>
    <row r="70" spans="1:8" ht="23">
      <c r="A70" s="53" t="s">
        <v>519</v>
      </c>
      <c r="B70" s="7" t="s">
        <v>300</v>
      </c>
      <c r="C70" s="53">
        <v>48.99</v>
      </c>
      <c r="D70" s="53">
        <v>69</v>
      </c>
      <c r="E70" s="53">
        <v>39.89</v>
      </c>
      <c r="F70" s="53">
        <v>38.29</v>
      </c>
      <c r="G70" s="53">
        <v>62.17</v>
      </c>
      <c r="H70" s="53">
        <v>55.62</v>
      </c>
    </row>
    <row r="71" spans="1:8" ht="23">
      <c r="A71" s="53" t="s">
        <v>691</v>
      </c>
      <c r="B71" s="7" t="s">
        <v>558</v>
      </c>
      <c r="C71" s="53">
        <v>48.11</v>
      </c>
      <c r="D71" s="53">
        <v>70</v>
      </c>
      <c r="E71" s="53">
        <v>37.31</v>
      </c>
      <c r="F71" s="53">
        <v>37.53</v>
      </c>
      <c r="G71" s="53">
        <v>61.79</v>
      </c>
      <c r="H71" s="53">
        <v>55.83</v>
      </c>
    </row>
    <row r="72" spans="1:8" ht="23">
      <c r="A72" s="53" t="s">
        <v>692</v>
      </c>
      <c r="B72" s="7" t="s">
        <v>436</v>
      </c>
      <c r="C72" s="53">
        <v>47.99</v>
      </c>
      <c r="D72" s="53">
        <v>71</v>
      </c>
      <c r="E72" s="53">
        <v>46.56</v>
      </c>
      <c r="F72" s="53">
        <v>39.44</v>
      </c>
      <c r="G72" s="53">
        <v>52.08</v>
      </c>
      <c r="H72" s="53">
        <v>53.88</v>
      </c>
    </row>
    <row r="73" spans="1:8" ht="23">
      <c r="A73" s="53" t="s">
        <v>693</v>
      </c>
      <c r="B73" s="7" t="s">
        <v>443</v>
      </c>
      <c r="C73" s="53">
        <v>47.8</v>
      </c>
      <c r="D73" s="53">
        <v>72</v>
      </c>
      <c r="E73" s="53">
        <v>44.61</v>
      </c>
      <c r="F73" s="53">
        <v>39.799999999999997</v>
      </c>
      <c r="G73" s="53">
        <v>61.58</v>
      </c>
      <c r="H73" s="53">
        <v>45.23</v>
      </c>
    </row>
    <row r="74" spans="1:8" ht="23">
      <c r="A74" s="53" t="s">
        <v>694</v>
      </c>
      <c r="B74" s="7" t="s">
        <v>379</v>
      </c>
      <c r="C74" s="53">
        <v>47.06</v>
      </c>
      <c r="D74" s="53">
        <v>73</v>
      </c>
      <c r="E74" s="53">
        <v>41.09</v>
      </c>
      <c r="F74" s="53">
        <v>37.85</v>
      </c>
      <c r="G74" s="53">
        <v>57.77</v>
      </c>
      <c r="H74" s="53">
        <v>51.51</v>
      </c>
    </row>
    <row r="75" spans="1:8" ht="23">
      <c r="A75" s="53" t="s">
        <v>695</v>
      </c>
      <c r="B75" s="7" t="s">
        <v>377</v>
      </c>
      <c r="C75" s="53">
        <v>47.04</v>
      </c>
      <c r="D75" s="53">
        <v>74</v>
      </c>
      <c r="E75" s="53">
        <v>44.69</v>
      </c>
      <c r="F75" s="53">
        <v>45.68</v>
      </c>
      <c r="G75" s="53">
        <v>55.22</v>
      </c>
      <c r="H75" s="53">
        <v>42.55</v>
      </c>
    </row>
    <row r="76" spans="1:8" ht="23">
      <c r="A76" s="53" t="s">
        <v>696</v>
      </c>
      <c r="B76" s="7" t="s">
        <v>303</v>
      </c>
      <c r="C76" s="53">
        <v>46.08</v>
      </c>
      <c r="D76" s="53">
        <v>75</v>
      </c>
      <c r="E76" s="53">
        <v>40.159999999999997</v>
      </c>
      <c r="F76" s="53">
        <v>39.31</v>
      </c>
      <c r="G76" s="53">
        <v>50.45</v>
      </c>
      <c r="H76" s="53">
        <v>54.38</v>
      </c>
    </row>
    <row r="77" spans="1:8" ht="23">
      <c r="A77" s="53" t="s">
        <v>697</v>
      </c>
      <c r="B77" s="7" t="s">
        <v>405</v>
      </c>
      <c r="C77" s="53">
        <v>45.93</v>
      </c>
      <c r="D77" s="53">
        <v>76</v>
      </c>
      <c r="E77" s="53">
        <v>43.82</v>
      </c>
      <c r="F77" s="53">
        <v>40.119999999999997</v>
      </c>
      <c r="G77" s="53">
        <v>51.95</v>
      </c>
      <c r="H77" s="53">
        <v>47.85</v>
      </c>
    </row>
    <row r="78" spans="1:8" ht="23">
      <c r="A78" s="53" t="s">
        <v>698</v>
      </c>
      <c r="B78" s="7" t="s">
        <v>162</v>
      </c>
      <c r="C78" s="53">
        <v>45.92</v>
      </c>
      <c r="D78" s="53">
        <v>77</v>
      </c>
      <c r="E78" s="53">
        <v>34.74</v>
      </c>
      <c r="F78" s="53">
        <v>38.07</v>
      </c>
      <c r="G78" s="53">
        <v>61.28</v>
      </c>
      <c r="H78" s="53">
        <v>49.62</v>
      </c>
    </row>
    <row r="79" spans="1:8" ht="23">
      <c r="A79" s="53" t="s">
        <v>699</v>
      </c>
      <c r="B79" s="7" t="s">
        <v>420</v>
      </c>
      <c r="C79" s="53">
        <v>45.61</v>
      </c>
      <c r="D79" s="53">
        <v>78</v>
      </c>
      <c r="E79" s="53">
        <v>37.47</v>
      </c>
      <c r="F79" s="53">
        <v>39.46</v>
      </c>
      <c r="G79" s="53">
        <v>51.88</v>
      </c>
      <c r="H79" s="53">
        <v>53.63</v>
      </c>
    </row>
    <row r="80" spans="1:8" ht="23">
      <c r="A80" s="53" t="s">
        <v>700</v>
      </c>
      <c r="B80" s="7" t="s">
        <v>564</v>
      </c>
      <c r="C80" s="53">
        <v>45.51</v>
      </c>
      <c r="D80" s="53">
        <v>79</v>
      </c>
      <c r="E80" s="53">
        <v>45.4</v>
      </c>
      <c r="F80" s="53">
        <v>45.83</v>
      </c>
      <c r="G80" s="53">
        <v>52.62</v>
      </c>
      <c r="H80" s="53">
        <v>38.18</v>
      </c>
    </row>
    <row r="81" spans="1:8" ht="23">
      <c r="A81" s="53" t="s">
        <v>701</v>
      </c>
      <c r="B81" s="7" t="s">
        <v>342</v>
      </c>
      <c r="C81" s="53">
        <v>45.27</v>
      </c>
      <c r="D81" s="53">
        <v>80</v>
      </c>
      <c r="E81" s="53">
        <v>33.19</v>
      </c>
      <c r="F81" s="53">
        <v>42.27</v>
      </c>
      <c r="G81" s="53">
        <v>53.47</v>
      </c>
      <c r="H81" s="53">
        <v>52.15</v>
      </c>
    </row>
    <row r="82" spans="1:8" ht="23">
      <c r="A82" s="53" t="s">
        <v>702</v>
      </c>
      <c r="B82" s="7" t="s">
        <v>469</v>
      </c>
      <c r="C82" s="53">
        <v>44.87</v>
      </c>
      <c r="D82" s="53">
        <v>81</v>
      </c>
      <c r="E82" s="53">
        <v>41.57</v>
      </c>
      <c r="F82" s="53">
        <v>37.51</v>
      </c>
      <c r="G82" s="53">
        <v>49.53</v>
      </c>
      <c r="H82" s="53">
        <v>50.87</v>
      </c>
    </row>
    <row r="83" spans="1:8" ht="23">
      <c r="A83" s="53" t="s">
        <v>703</v>
      </c>
      <c r="B83" s="7" t="s">
        <v>343</v>
      </c>
      <c r="C83" s="53">
        <v>44.76</v>
      </c>
      <c r="D83" s="53">
        <v>82</v>
      </c>
      <c r="E83" s="53">
        <v>34.9</v>
      </c>
      <c r="F83" s="53">
        <v>42.73</v>
      </c>
      <c r="G83" s="53">
        <v>48.65</v>
      </c>
      <c r="H83" s="53">
        <v>52.76</v>
      </c>
    </row>
    <row r="84" spans="1:8" ht="23">
      <c r="A84" s="53" t="s">
        <v>517</v>
      </c>
      <c r="B84" s="7" t="s">
        <v>423</v>
      </c>
      <c r="C84" s="53">
        <v>44.76</v>
      </c>
      <c r="D84" s="53">
        <v>83</v>
      </c>
      <c r="E84" s="53">
        <v>30.75</v>
      </c>
      <c r="F84" s="53">
        <v>44.07</v>
      </c>
      <c r="G84" s="53">
        <v>53.61</v>
      </c>
      <c r="H84" s="53">
        <v>50.62</v>
      </c>
    </row>
    <row r="85" spans="1:8" ht="23">
      <c r="A85" s="53" t="s">
        <v>704</v>
      </c>
      <c r="B85" s="7" t="s">
        <v>295</v>
      </c>
      <c r="C85" s="53">
        <v>44.67</v>
      </c>
      <c r="D85" s="53">
        <v>84</v>
      </c>
      <c r="E85" s="53">
        <v>31.89</v>
      </c>
      <c r="F85" s="53">
        <v>43.1</v>
      </c>
      <c r="G85" s="53">
        <v>50.01</v>
      </c>
      <c r="H85" s="53">
        <v>53.66</v>
      </c>
    </row>
    <row r="86" spans="1:8" ht="23">
      <c r="A86" s="53" t="s">
        <v>705</v>
      </c>
      <c r="B86" s="7" t="s">
        <v>344</v>
      </c>
      <c r="C86" s="53">
        <v>44.42</v>
      </c>
      <c r="D86" s="53">
        <v>85</v>
      </c>
      <c r="E86" s="53">
        <v>44.83</v>
      </c>
      <c r="F86" s="53">
        <v>36.94</v>
      </c>
      <c r="G86" s="53">
        <v>46.99</v>
      </c>
      <c r="H86" s="53">
        <v>48.94</v>
      </c>
    </row>
    <row r="87" spans="1:8" ht="23">
      <c r="A87" s="53" t="s">
        <v>706</v>
      </c>
      <c r="B87" s="7" t="s">
        <v>560</v>
      </c>
      <c r="C87" s="53">
        <v>44.16</v>
      </c>
      <c r="D87" s="53">
        <v>86</v>
      </c>
      <c r="E87" s="53">
        <v>31.54</v>
      </c>
      <c r="F87" s="53">
        <v>39</v>
      </c>
      <c r="G87" s="53">
        <v>49.69</v>
      </c>
      <c r="H87" s="53">
        <v>56.39</v>
      </c>
    </row>
    <row r="88" spans="1:8" ht="23">
      <c r="A88" s="53" t="s">
        <v>707</v>
      </c>
      <c r="B88" s="7" t="s">
        <v>356</v>
      </c>
      <c r="C88" s="53">
        <v>43.95</v>
      </c>
      <c r="D88" s="53">
        <v>87</v>
      </c>
      <c r="E88" s="53">
        <v>35.89</v>
      </c>
      <c r="F88" s="53">
        <v>38.68</v>
      </c>
      <c r="G88" s="53">
        <v>53.17</v>
      </c>
      <c r="H88" s="53">
        <v>48.06</v>
      </c>
    </row>
    <row r="89" spans="1:8" ht="23">
      <c r="A89" s="53" t="s">
        <v>708</v>
      </c>
      <c r="B89" s="7" t="s">
        <v>404</v>
      </c>
      <c r="C89" s="53">
        <v>43.88</v>
      </c>
      <c r="D89" s="53">
        <v>88</v>
      </c>
      <c r="E89" s="53">
        <v>35.81</v>
      </c>
      <c r="F89" s="53">
        <v>35.78</v>
      </c>
      <c r="G89" s="53">
        <v>59.69</v>
      </c>
      <c r="H89" s="53">
        <v>44.25</v>
      </c>
    </row>
    <row r="90" spans="1:8" ht="23">
      <c r="A90" s="53" t="s">
        <v>709</v>
      </c>
      <c r="B90" s="7" t="s">
        <v>306</v>
      </c>
      <c r="C90" s="53">
        <v>43.56</v>
      </c>
      <c r="D90" s="53">
        <v>89</v>
      </c>
      <c r="E90" s="53">
        <v>43.73</v>
      </c>
      <c r="F90" s="53">
        <v>34.090000000000003</v>
      </c>
      <c r="G90" s="53">
        <v>45.88</v>
      </c>
      <c r="H90" s="53">
        <v>50.53</v>
      </c>
    </row>
    <row r="91" spans="1:8" ht="23">
      <c r="A91" s="53" t="s">
        <v>710</v>
      </c>
      <c r="B91" s="7" t="s">
        <v>314</v>
      </c>
      <c r="C91" s="53">
        <v>43.2</v>
      </c>
      <c r="D91" s="53">
        <v>90</v>
      </c>
      <c r="E91" s="53">
        <v>29.7</v>
      </c>
      <c r="F91" s="53">
        <v>38.479999999999997</v>
      </c>
      <c r="G91" s="53">
        <v>55.36</v>
      </c>
      <c r="H91" s="53">
        <v>49.26</v>
      </c>
    </row>
    <row r="92" spans="1:8" ht="23">
      <c r="A92" s="53" t="s">
        <v>711</v>
      </c>
      <c r="B92" s="7" t="s">
        <v>430</v>
      </c>
      <c r="C92" s="53">
        <v>43.16</v>
      </c>
      <c r="D92" s="53">
        <v>91</v>
      </c>
      <c r="E92" s="53">
        <v>33.1</v>
      </c>
      <c r="F92" s="53">
        <v>37.93</v>
      </c>
      <c r="G92" s="53">
        <v>53.65</v>
      </c>
      <c r="H92" s="53">
        <v>47.98</v>
      </c>
    </row>
    <row r="93" spans="1:8" ht="23">
      <c r="A93" s="53" t="s">
        <v>712</v>
      </c>
      <c r="B93" s="7" t="s">
        <v>713</v>
      </c>
      <c r="C93" s="53">
        <v>42.53</v>
      </c>
      <c r="D93" s="53">
        <v>92</v>
      </c>
      <c r="E93" s="53">
        <v>31.9</v>
      </c>
      <c r="F93" s="53">
        <v>39.520000000000003</v>
      </c>
      <c r="G93" s="53">
        <v>47.39</v>
      </c>
      <c r="H93" s="53">
        <v>51.32</v>
      </c>
    </row>
    <row r="94" spans="1:8" ht="23">
      <c r="A94" s="53" t="s">
        <v>714</v>
      </c>
      <c r="B94" s="7" t="s">
        <v>375</v>
      </c>
      <c r="C94" s="53">
        <v>42.5</v>
      </c>
      <c r="D94" s="53">
        <v>93</v>
      </c>
      <c r="E94" s="53">
        <v>36.06</v>
      </c>
      <c r="F94" s="53">
        <v>29.56</v>
      </c>
      <c r="G94" s="53">
        <v>53.92</v>
      </c>
      <c r="H94" s="53">
        <v>50.48</v>
      </c>
    </row>
    <row r="95" spans="1:8" ht="23">
      <c r="A95" s="53" t="s">
        <v>715</v>
      </c>
      <c r="B95" s="7" t="s">
        <v>422</v>
      </c>
      <c r="C95" s="53">
        <v>42.26</v>
      </c>
      <c r="D95" s="53">
        <v>94</v>
      </c>
      <c r="E95" s="53">
        <v>30.4</v>
      </c>
      <c r="F95" s="53">
        <v>38.08</v>
      </c>
      <c r="G95" s="53">
        <v>50.81</v>
      </c>
      <c r="H95" s="53">
        <v>49.75</v>
      </c>
    </row>
    <row r="96" spans="1:8" ht="23">
      <c r="A96" s="53" t="s">
        <v>716</v>
      </c>
      <c r="B96" s="7" t="s">
        <v>445</v>
      </c>
      <c r="C96" s="53">
        <v>42.12</v>
      </c>
      <c r="D96" s="53">
        <v>95</v>
      </c>
      <c r="E96" s="53">
        <v>38.21</v>
      </c>
      <c r="F96" s="53">
        <v>31.5</v>
      </c>
      <c r="G96" s="53">
        <v>46.46</v>
      </c>
      <c r="H96" s="53">
        <v>52.3</v>
      </c>
    </row>
    <row r="97" spans="1:8" ht="23">
      <c r="A97" s="53" t="s">
        <v>717</v>
      </c>
      <c r="B97" s="7" t="s">
        <v>461</v>
      </c>
      <c r="C97" s="53">
        <v>41.57</v>
      </c>
      <c r="D97" s="53">
        <v>96</v>
      </c>
      <c r="E97" s="53">
        <v>42.34</v>
      </c>
      <c r="F97" s="53">
        <v>36.75</v>
      </c>
      <c r="G97" s="53">
        <v>49.41</v>
      </c>
      <c r="H97" s="53">
        <v>37.79</v>
      </c>
    </row>
    <row r="98" spans="1:8" ht="23">
      <c r="A98" s="53" t="s">
        <v>718</v>
      </c>
      <c r="B98" s="7" t="s">
        <v>418</v>
      </c>
      <c r="C98" s="53">
        <v>41.43</v>
      </c>
      <c r="D98" s="53">
        <v>97</v>
      </c>
      <c r="E98" s="53">
        <v>49.14</v>
      </c>
      <c r="F98" s="53">
        <v>31.87</v>
      </c>
      <c r="G98" s="53">
        <v>38.17</v>
      </c>
      <c r="H98" s="53">
        <v>46.56</v>
      </c>
    </row>
    <row r="99" spans="1:8" ht="23">
      <c r="A99" s="53" t="s">
        <v>719</v>
      </c>
      <c r="B99" s="7" t="s">
        <v>321</v>
      </c>
      <c r="C99" s="53">
        <v>39.75</v>
      </c>
      <c r="D99" s="53">
        <v>98</v>
      </c>
      <c r="E99" s="53">
        <v>24.04</v>
      </c>
      <c r="F99" s="53">
        <v>36.32</v>
      </c>
      <c r="G99" s="53">
        <v>47.68</v>
      </c>
      <c r="H99" s="53">
        <v>50.96</v>
      </c>
    </row>
    <row r="100" spans="1:8" ht="23">
      <c r="A100" s="53" t="s">
        <v>720</v>
      </c>
      <c r="B100" s="7" t="s">
        <v>345</v>
      </c>
      <c r="C100" s="53">
        <v>39.36</v>
      </c>
      <c r="D100" s="53">
        <v>99</v>
      </c>
      <c r="E100" s="53">
        <v>28.55</v>
      </c>
      <c r="F100" s="53">
        <v>35.54</v>
      </c>
      <c r="G100" s="53">
        <v>39.83</v>
      </c>
      <c r="H100" s="53">
        <v>53.53</v>
      </c>
    </row>
    <row r="101" spans="1:8" ht="23">
      <c r="A101" s="53" t="s">
        <v>721</v>
      </c>
      <c r="B101" s="7" t="s">
        <v>296</v>
      </c>
      <c r="C101" s="53">
        <v>39.24</v>
      </c>
      <c r="D101" s="53">
        <v>100</v>
      </c>
      <c r="E101" s="53">
        <v>36.32</v>
      </c>
      <c r="F101" s="53">
        <v>40.24</v>
      </c>
      <c r="G101" s="53">
        <v>41.07</v>
      </c>
      <c r="H101" s="53">
        <v>39.340000000000003</v>
      </c>
    </row>
    <row r="102" spans="1:8" ht="23">
      <c r="A102" s="53" t="s">
        <v>722</v>
      </c>
      <c r="B102" s="7" t="s">
        <v>435</v>
      </c>
      <c r="C102" s="53">
        <v>39.1</v>
      </c>
      <c r="D102" s="53">
        <v>101</v>
      </c>
      <c r="E102" s="53">
        <v>33.17</v>
      </c>
      <c r="F102" s="53">
        <v>24.95</v>
      </c>
      <c r="G102" s="53">
        <v>47.44</v>
      </c>
      <c r="H102" s="53">
        <v>50.85</v>
      </c>
    </row>
    <row r="103" spans="1:8" ht="23">
      <c r="A103" s="53" t="s">
        <v>723</v>
      </c>
      <c r="B103" s="7" t="s">
        <v>724</v>
      </c>
      <c r="C103" s="53">
        <v>38.25</v>
      </c>
      <c r="D103" s="53">
        <v>102</v>
      </c>
      <c r="E103" s="53">
        <v>25.19</v>
      </c>
      <c r="F103" s="53">
        <v>38.29</v>
      </c>
      <c r="G103" s="53">
        <v>37.94</v>
      </c>
      <c r="H103" s="53">
        <v>51.57</v>
      </c>
    </row>
    <row r="104" spans="1:8" ht="23">
      <c r="A104" s="53" t="s">
        <v>725</v>
      </c>
      <c r="B104" s="7" t="s">
        <v>562</v>
      </c>
      <c r="C104" s="53">
        <v>37.93</v>
      </c>
      <c r="D104" s="53">
        <v>103</v>
      </c>
      <c r="E104" s="53">
        <v>28.97</v>
      </c>
      <c r="F104" s="53">
        <v>31.98</v>
      </c>
      <c r="G104" s="53">
        <v>44.8</v>
      </c>
      <c r="H104" s="53">
        <v>45.97</v>
      </c>
    </row>
    <row r="105" spans="1:8" ht="23">
      <c r="A105" s="53" t="s">
        <v>726</v>
      </c>
      <c r="B105" s="7" t="s">
        <v>727</v>
      </c>
      <c r="C105" s="53">
        <v>36.840000000000003</v>
      </c>
      <c r="D105" s="53">
        <v>104</v>
      </c>
      <c r="E105" s="53">
        <v>28.47</v>
      </c>
      <c r="F105" s="53">
        <v>29.01</v>
      </c>
      <c r="G105" s="53">
        <v>43.19</v>
      </c>
      <c r="H105" s="53">
        <v>46.67</v>
      </c>
    </row>
    <row r="106" spans="1:8" ht="23">
      <c r="A106" s="53" t="s">
        <v>728</v>
      </c>
      <c r="B106" s="7" t="s">
        <v>359</v>
      </c>
      <c r="C106" s="53">
        <v>36.520000000000003</v>
      </c>
      <c r="D106" s="53">
        <v>105</v>
      </c>
      <c r="E106" s="53">
        <v>26.78</v>
      </c>
      <c r="F106" s="53">
        <v>30.74</v>
      </c>
      <c r="G106" s="53">
        <v>41.51</v>
      </c>
      <c r="H106" s="53">
        <v>47.05</v>
      </c>
    </row>
    <row r="107" spans="1:8" ht="23">
      <c r="A107" s="53" t="s">
        <v>729</v>
      </c>
      <c r="B107" s="7" t="s">
        <v>460</v>
      </c>
      <c r="C107" s="53">
        <v>36.479999999999997</v>
      </c>
      <c r="D107" s="53">
        <v>106</v>
      </c>
      <c r="E107" s="53">
        <v>29.31</v>
      </c>
      <c r="F107" s="53">
        <v>24.58</v>
      </c>
      <c r="G107" s="53">
        <v>48.44</v>
      </c>
      <c r="H107" s="53">
        <v>43.59</v>
      </c>
    </row>
    <row r="108" spans="1:8" ht="23">
      <c r="A108" s="53" t="s">
        <v>730</v>
      </c>
      <c r="B108" s="7" t="s">
        <v>364</v>
      </c>
      <c r="C108" s="53">
        <v>36.39</v>
      </c>
      <c r="D108" s="53">
        <v>107</v>
      </c>
      <c r="E108" s="53">
        <v>24.85</v>
      </c>
      <c r="F108" s="53">
        <v>27.07</v>
      </c>
      <c r="G108" s="53">
        <v>41.48</v>
      </c>
      <c r="H108" s="53">
        <v>52.16</v>
      </c>
    </row>
    <row r="109" spans="1:8" ht="23">
      <c r="A109" s="53" t="s">
        <v>731</v>
      </c>
      <c r="B109" s="7" t="s">
        <v>566</v>
      </c>
      <c r="C109" s="53">
        <v>36.36</v>
      </c>
      <c r="D109" s="53">
        <v>108</v>
      </c>
      <c r="E109" s="53">
        <v>30.32</v>
      </c>
      <c r="F109" s="53">
        <v>32.119999999999997</v>
      </c>
      <c r="G109" s="53">
        <v>28.23</v>
      </c>
      <c r="H109" s="53">
        <v>54.79</v>
      </c>
    </row>
    <row r="110" spans="1:8" ht="23">
      <c r="A110" s="53" t="s">
        <v>732</v>
      </c>
      <c r="B110" s="7" t="s">
        <v>410</v>
      </c>
      <c r="C110" s="53">
        <v>35.96</v>
      </c>
      <c r="D110" s="53">
        <v>109</v>
      </c>
      <c r="E110" s="53">
        <v>26.57</v>
      </c>
      <c r="F110" s="53">
        <v>28.46</v>
      </c>
      <c r="G110" s="53">
        <v>39.22</v>
      </c>
      <c r="H110" s="53">
        <v>49.59</v>
      </c>
    </row>
    <row r="111" spans="1:8" ht="23">
      <c r="A111" s="53" t="s">
        <v>733</v>
      </c>
      <c r="B111" s="7" t="s">
        <v>322</v>
      </c>
      <c r="C111" s="53">
        <v>35.65</v>
      </c>
      <c r="D111" s="53">
        <v>110</v>
      </c>
      <c r="E111" s="53">
        <v>27.96</v>
      </c>
      <c r="F111" s="53">
        <v>33.64</v>
      </c>
      <c r="G111" s="53">
        <v>36.6</v>
      </c>
      <c r="H111" s="53">
        <v>44.38</v>
      </c>
    </row>
    <row r="112" spans="1:8" ht="23">
      <c r="A112" s="53" t="s">
        <v>734</v>
      </c>
      <c r="B112" s="7" t="s">
        <v>311</v>
      </c>
      <c r="C112" s="53">
        <v>35.619999999999997</v>
      </c>
      <c r="D112" s="53">
        <v>111</v>
      </c>
      <c r="E112" s="53">
        <v>23.33</v>
      </c>
      <c r="F112" s="53">
        <v>25.82</v>
      </c>
      <c r="G112" s="53">
        <v>47.76</v>
      </c>
      <c r="H112" s="53">
        <v>45.55</v>
      </c>
    </row>
    <row r="113" spans="1:8" ht="23">
      <c r="A113" s="53" t="s">
        <v>735</v>
      </c>
      <c r="B113" s="7" t="s">
        <v>415</v>
      </c>
      <c r="C113" s="53">
        <v>34.869999999999997</v>
      </c>
      <c r="D113" s="53">
        <v>112</v>
      </c>
      <c r="E113" s="53">
        <v>32.5</v>
      </c>
      <c r="F113" s="53">
        <v>28.4</v>
      </c>
      <c r="G113" s="53">
        <v>38.69</v>
      </c>
      <c r="H113" s="53">
        <v>39.89</v>
      </c>
    </row>
    <row r="114" spans="1:8" ht="23">
      <c r="A114" s="53" t="s">
        <v>736</v>
      </c>
      <c r="B114" s="7" t="s">
        <v>323</v>
      </c>
      <c r="C114" s="53">
        <v>34.590000000000003</v>
      </c>
      <c r="D114" s="53">
        <v>113</v>
      </c>
      <c r="E114" s="53">
        <v>28.04</v>
      </c>
      <c r="F114" s="53">
        <v>29.02</v>
      </c>
      <c r="G114" s="53">
        <v>36.840000000000003</v>
      </c>
      <c r="H114" s="53">
        <v>44.46</v>
      </c>
    </row>
    <row r="115" spans="1:8" ht="23">
      <c r="A115" s="53" t="s">
        <v>737</v>
      </c>
      <c r="B115" s="7" t="s">
        <v>315</v>
      </c>
      <c r="C115" s="53">
        <v>34.54</v>
      </c>
      <c r="D115" s="53">
        <v>114</v>
      </c>
      <c r="E115" s="53">
        <v>23.12</v>
      </c>
      <c r="F115" s="53">
        <v>29.89</v>
      </c>
      <c r="G115" s="53">
        <v>48.3</v>
      </c>
      <c r="H115" s="53">
        <v>36.840000000000003</v>
      </c>
    </row>
    <row r="116" spans="1:8" ht="23">
      <c r="A116" s="53" t="s">
        <v>738</v>
      </c>
      <c r="B116" s="7" t="s">
        <v>475</v>
      </c>
      <c r="C116" s="53">
        <v>33.97</v>
      </c>
      <c r="D116" s="53">
        <v>115</v>
      </c>
      <c r="E116" s="53">
        <v>17.7</v>
      </c>
      <c r="F116" s="53">
        <v>35.61</v>
      </c>
      <c r="G116" s="53">
        <v>42.48</v>
      </c>
      <c r="H116" s="53">
        <v>40.1</v>
      </c>
    </row>
    <row r="117" spans="1:8" ht="23">
      <c r="A117" s="53" t="s">
        <v>739</v>
      </c>
      <c r="B117" s="7" t="s">
        <v>413</v>
      </c>
      <c r="C117" s="53">
        <v>33.51</v>
      </c>
      <c r="D117" s="53">
        <v>116</v>
      </c>
      <c r="E117" s="53">
        <v>13.74</v>
      </c>
      <c r="F117" s="53">
        <v>26.64</v>
      </c>
      <c r="G117" s="53">
        <v>33.53</v>
      </c>
      <c r="H117" s="53">
        <v>60.14</v>
      </c>
    </row>
    <row r="118" spans="1:8" ht="23">
      <c r="A118" s="53" t="s">
        <v>740</v>
      </c>
      <c r="B118" s="7" t="s">
        <v>408</v>
      </c>
      <c r="C118" s="53">
        <v>33.5</v>
      </c>
      <c r="D118" s="53">
        <v>117</v>
      </c>
      <c r="E118" s="53">
        <v>28.24</v>
      </c>
      <c r="F118" s="53">
        <v>25.86</v>
      </c>
      <c r="G118" s="53">
        <v>37.22</v>
      </c>
      <c r="H118" s="53">
        <v>42.69</v>
      </c>
    </row>
    <row r="119" spans="1:8" ht="23">
      <c r="A119" s="53" t="s">
        <v>741</v>
      </c>
      <c r="B119" s="7" t="s">
        <v>464</v>
      </c>
      <c r="C119" s="53">
        <v>32.9</v>
      </c>
      <c r="D119" s="53">
        <v>118</v>
      </c>
      <c r="E119" s="53">
        <v>22.63</v>
      </c>
      <c r="F119" s="53">
        <v>20</v>
      </c>
      <c r="G119" s="53">
        <v>46.47</v>
      </c>
      <c r="H119" s="53">
        <v>42.52</v>
      </c>
    </row>
    <row r="120" spans="1:8" ht="23">
      <c r="A120" s="53" t="s">
        <v>742</v>
      </c>
      <c r="B120" s="7" t="s">
        <v>394</v>
      </c>
      <c r="C120" s="53">
        <v>31.75</v>
      </c>
      <c r="D120" s="53">
        <v>119</v>
      </c>
      <c r="E120" s="53">
        <v>16.329999999999998</v>
      </c>
      <c r="F120" s="53">
        <v>25.85</v>
      </c>
      <c r="G120" s="53">
        <v>39.68</v>
      </c>
      <c r="H120" s="53">
        <v>45.14</v>
      </c>
    </row>
    <row r="121" spans="1:8" ht="23">
      <c r="A121" s="53" t="s">
        <v>743</v>
      </c>
      <c r="B121" s="7" t="s">
        <v>395</v>
      </c>
      <c r="C121" s="53">
        <v>30.82</v>
      </c>
      <c r="D121" s="53">
        <v>120</v>
      </c>
      <c r="E121" s="53">
        <v>17.62</v>
      </c>
      <c r="F121" s="53">
        <v>27.17</v>
      </c>
      <c r="G121" s="53">
        <v>36.700000000000003</v>
      </c>
      <c r="H121" s="53">
        <v>41.78</v>
      </c>
    </row>
    <row r="122" spans="1:8" ht="23">
      <c r="A122" s="53" t="s">
        <v>744</v>
      </c>
      <c r="B122" s="7" t="s">
        <v>476</v>
      </c>
      <c r="C122" s="53">
        <v>30.33</v>
      </c>
      <c r="D122" s="53">
        <v>121</v>
      </c>
      <c r="E122" s="53">
        <v>23.6</v>
      </c>
      <c r="F122" s="53">
        <v>31.82</v>
      </c>
      <c r="G122" s="53">
        <v>38.65</v>
      </c>
      <c r="H122" s="53">
        <v>27.26</v>
      </c>
    </row>
    <row r="123" spans="1:8" ht="23">
      <c r="A123" s="53" t="s">
        <v>745</v>
      </c>
      <c r="B123" s="7" t="s">
        <v>349</v>
      </c>
      <c r="C123" s="53">
        <v>29.6</v>
      </c>
      <c r="D123" s="53">
        <v>122</v>
      </c>
      <c r="E123" s="53">
        <v>31.06</v>
      </c>
      <c r="F123" s="53">
        <v>19.21</v>
      </c>
      <c r="G123" s="53">
        <v>26.58</v>
      </c>
      <c r="H123" s="53">
        <v>41.53</v>
      </c>
    </row>
    <row r="124" spans="1:8" ht="23">
      <c r="A124" s="53" t="s">
        <v>746</v>
      </c>
      <c r="B124" s="7" t="s">
        <v>389</v>
      </c>
      <c r="C124" s="53">
        <v>27.65</v>
      </c>
      <c r="D124" s="53">
        <v>123</v>
      </c>
      <c r="E124" s="53">
        <v>13.75</v>
      </c>
      <c r="F124" s="53">
        <v>23.58</v>
      </c>
      <c r="G124" s="53">
        <v>43.99</v>
      </c>
      <c r="H124" s="53">
        <v>29.29</v>
      </c>
    </row>
    <row r="125" spans="1:8" ht="23">
      <c r="A125" s="53" t="s">
        <v>747</v>
      </c>
      <c r="B125" s="7" t="s">
        <v>398</v>
      </c>
      <c r="C125" s="53">
        <v>27.16</v>
      </c>
      <c r="D125" s="53">
        <v>124</v>
      </c>
      <c r="E125" s="53">
        <v>25.26</v>
      </c>
      <c r="F125" s="53">
        <v>20.04</v>
      </c>
      <c r="G125" s="53">
        <v>28.67</v>
      </c>
      <c r="H125" s="53">
        <v>34.659999999999997</v>
      </c>
    </row>
    <row r="126" spans="1:8" ht="23">
      <c r="A126" s="53" t="s">
        <v>748</v>
      </c>
      <c r="B126" s="7" t="s">
        <v>393</v>
      </c>
      <c r="C126" s="53">
        <v>27</v>
      </c>
      <c r="D126" s="53">
        <v>125</v>
      </c>
      <c r="E126" s="53">
        <v>13.66</v>
      </c>
      <c r="F126" s="53">
        <v>20.239999999999998</v>
      </c>
      <c r="G126" s="53">
        <v>38.700000000000003</v>
      </c>
      <c r="H126" s="53">
        <v>35.4</v>
      </c>
    </row>
    <row r="127" spans="1:8" ht="23">
      <c r="A127" s="53" t="s">
        <v>749</v>
      </c>
      <c r="B127" s="7" t="s">
        <v>406</v>
      </c>
      <c r="C127" s="53">
        <v>26.63</v>
      </c>
      <c r="D127" s="53">
        <v>126</v>
      </c>
      <c r="E127" s="53">
        <v>15</v>
      </c>
      <c r="F127" s="53">
        <v>18.07</v>
      </c>
      <c r="G127" s="53">
        <v>35.520000000000003</v>
      </c>
      <c r="H127" s="53">
        <v>37.92</v>
      </c>
    </row>
    <row r="128" spans="1:8" ht="23">
      <c r="A128" s="53" t="s">
        <v>750</v>
      </c>
      <c r="B128" s="7" t="s">
        <v>319</v>
      </c>
      <c r="C128" s="53">
        <v>25.91</v>
      </c>
      <c r="D128" s="53">
        <v>127</v>
      </c>
      <c r="E128" s="53">
        <v>12.73</v>
      </c>
      <c r="F128" s="53">
        <v>13.34</v>
      </c>
      <c r="G128" s="53">
        <v>36.58</v>
      </c>
      <c r="H128" s="53">
        <v>40.98</v>
      </c>
    </row>
    <row r="129" spans="1:8" ht="23">
      <c r="A129" s="53" t="s">
        <v>751</v>
      </c>
      <c r="B129" s="7" t="s">
        <v>298</v>
      </c>
      <c r="C129" s="53">
        <v>25.25</v>
      </c>
      <c r="D129" s="53">
        <v>128</v>
      </c>
      <c r="E129" s="53">
        <v>17.84</v>
      </c>
      <c r="F129" s="53">
        <v>19.36</v>
      </c>
      <c r="G129" s="53">
        <v>31.32</v>
      </c>
      <c r="H129" s="53">
        <v>32.5</v>
      </c>
    </row>
    <row r="130" spans="1:8" ht="23">
      <c r="A130" s="53" t="s">
        <v>752</v>
      </c>
      <c r="B130" s="7" t="s">
        <v>437</v>
      </c>
      <c r="C130" s="53">
        <v>23.43</v>
      </c>
      <c r="D130" s="53">
        <v>129</v>
      </c>
      <c r="E130" s="53">
        <v>22.56</v>
      </c>
      <c r="F130" s="53">
        <v>7.04</v>
      </c>
      <c r="G130" s="53">
        <v>28.33</v>
      </c>
      <c r="H130" s="53">
        <v>35.79</v>
      </c>
    </row>
    <row r="131" spans="1:8" ht="23">
      <c r="A131" s="53" t="s">
        <v>753</v>
      </c>
      <c r="B131" s="7" t="s">
        <v>326</v>
      </c>
      <c r="C131" s="53">
        <v>22.22</v>
      </c>
      <c r="D131" s="53">
        <v>130</v>
      </c>
      <c r="E131" s="53">
        <v>10.53</v>
      </c>
      <c r="F131" s="53">
        <v>16.37</v>
      </c>
      <c r="G131" s="53">
        <v>30.06</v>
      </c>
      <c r="H131" s="53">
        <v>31.91</v>
      </c>
    </row>
    <row r="132" spans="1:8" ht="23">
      <c r="A132" s="53" t="s">
        <v>754</v>
      </c>
      <c r="B132" s="7" t="s">
        <v>572</v>
      </c>
      <c r="C132" s="53">
        <v>21.49</v>
      </c>
      <c r="D132" s="53">
        <v>131</v>
      </c>
      <c r="E132" s="53">
        <v>15.75</v>
      </c>
      <c r="F132" s="53">
        <v>18.66</v>
      </c>
      <c r="G132" s="53">
        <v>21.67</v>
      </c>
      <c r="H132" s="53">
        <v>29.89</v>
      </c>
    </row>
    <row r="133" spans="1:8" ht="23">
      <c r="A133" s="53" t="s">
        <v>755</v>
      </c>
      <c r="B133" s="7" t="s">
        <v>320</v>
      </c>
      <c r="C133" s="53">
        <v>20.69</v>
      </c>
      <c r="D133" s="53">
        <v>132</v>
      </c>
      <c r="E133" s="53">
        <v>12.81</v>
      </c>
      <c r="F133" s="53">
        <v>17.07</v>
      </c>
      <c r="G133" s="53">
        <v>18.61</v>
      </c>
      <c r="H133" s="53">
        <v>34.26</v>
      </c>
    </row>
    <row r="134" spans="1:8" ht="23">
      <c r="A134" s="53" t="s">
        <v>756</v>
      </c>
      <c r="B134" s="7" t="s">
        <v>474</v>
      </c>
      <c r="C134" s="53">
        <v>20.239999999999998</v>
      </c>
      <c r="D134" s="53">
        <v>133</v>
      </c>
      <c r="E134" s="53">
        <v>14.96</v>
      </c>
      <c r="F134" s="53">
        <v>13.96</v>
      </c>
      <c r="G134" s="53">
        <v>18.86</v>
      </c>
      <c r="H134" s="53">
        <v>33.17</v>
      </c>
    </row>
  </sheetData>
  <hyperlinks>
    <hyperlink ref="B2" r:id="rId1" display="https://networkreadinessindex.org/country/united-states-of-america" xr:uid="{C1C3B258-1D1B-1642-94D4-939D13F8FFD1}"/>
    <hyperlink ref="B3" r:id="rId2" display="https://networkreadinessindex.org/country/singapore" xr:uid="{FC501CF6-1FD2-C64C-9AFD-4FF105A7D206}"/>
    <hyperlink ref="B4" r:id="rId3" display="https://networkreadinessindex.org/country/finland" xr:uid="{9EC3378A-6AD0-FC44-9DFB-FDDC6CCDE330}"/>
    <hyperlink ref="B5" r:id="rId4" display="https://networkreadinessindex.org/country/sweden" xr:uid="{74E2E71B-497F-7544-A409-C274FAFC08FA}"/>
    <hyperlink ref="B6" r:id="rId5" display="https://networkreadinessindex.org/country/republic-of-korea" xr:uid="{10C5A421-087F-B041-AFA4-EFD2FC56F3F8}"/>
    <hyperlink ref="B7" r:id="rId6" display="https://networkreadinessindex.org/country/netherlands" xr:uid="{CDC252C9-84F2-6846-BB00-FB70FC8EE412}"/>
    <hyperlink ref="B8" r:id="rId7" display="https://networkreadinessindex.org/country/switzerland" xr:uid="{163B2E69-9BE8-8547-AC50-6608BE20F29B}"/>
    <hyperlink ref="B9" r:id="rId8" display="https://networkreadinessindex.org/country/united-kingdom" xr:uid="{B7558208-E846-8844-8B8D-D1A961F56663}"/>
    <hyperlink ref="B10" r:id="rId9" display="https://networkreadinessindex.org/country/germany" xr:uid="{A97B8886-2B42-4A4C-A643-B9A2A3FA73F9}"/>
    <hyperlink ref="B11" r:id="rId10" display="https://networkreadinessindex.org/country/denmark" xr:uid="{34D4E9FB-8804-AB4D-8806-EFAF2631B86B}"/>
    <hyperlink ref="B12" r:id="rId11" display="https://networkreadinessindex.org/country/canada" xr:uid="{2A28C53B-1997-5045-A0B3-BCE961D0FB75}"/>
    <hyperlink ref="B13" r:id="rId12" display="https://networkreadinessindex.org/country/japan" xr:uid="{DD82EBFA-5440-984D-8DD5-1197D67E52DD}"/>
    <hyperlink ref="B14" r:id="rId13" display="https://networkreadinessindex.org/country/israel" xr:uid="{43F004F3-5B9E-8948-915D-53908A56920C}"/>
    <hyperlink ref="B15" r:id="rId14" display="https://networkreadinessindex.org/country/norway" xr:uid="{041A8D0E-50D1-7449-B513-4C3AEDA33EAF}"/>
    <hyperlink ref="B16" r:id="rId15" display="https://networkreadinessindex.org/country/australia" xr:uid="{A22B291D-8036-E149-8FB8-3FA70CDE11FF}"/>
    <hyperlink ref="B17" r:id="rId16" display="https://networkreadinessindex.org/country/france" xr:uid="{3630AA77-7793-E644-B270-D166B00A1056}"/>
    <hyperlink ref="B18" r:id="rId17" display="https://networkreadinessindex.org/country/china" xr:uid="{D2B15057-442C-AB4E-A761-B4BBA194C793}"/>
    <hyperlink ref="B19" r:id="rId18" display="https://networkreadinessindex.org/country/estonia" xr:uid="{C777ED54-0DAF-F343-B0AF-14406FB99D2B}"/>
    <hyperlink ref="B20" r:id="rId19" display="https://networkreadinessindex.org/country/ireland" xr:uid="{557E79D3-825B-914A-9227-0F580660B6E1}"/>
    <hyperlink ref="B21" r:id="rId20" display="https://networkreadinessindex.org/country/austria" xr:uid="{5F649DD7-68FB-A244-AD05-EF8566A61E09}"/>
    <hyperlink ref="B22" r:id="rId21" display="https://networkreadinessindex.org/country/belgium" xr:uid="{C023F6A4-5480-574C-82C8-458C33D63DEC}"/>
    <hyperlink ref="B23" r:id="rId22" display="https://networkreadinessindex.org/country/new-zealand" xr:uid="{9506AF9B-4EAA-4948-BA36-26376A210D27}"/>
    <hyperlink ref="B24" r:id="rId23" display="https://networkreadinessindex.org/country/luxembourg" xr:uid="{A79EC7C3-8F4B-1F49-91CC-620BB47F26FC}"/>
    <hyperlink ref="B25" r:id="rId24" display="https://networkreadinessindex.org/country/spain" xr:uid="{A6431712-4BFF-0046-B627-B41F8FBA277C}"/>
    <hyperlink ref="B26" r:id="rId25" display="https://networkreadinessindex.org/country/iceland" xr:uid="{87CBF5E0-A8C8-6745-A908-3FDC8DF73462}"/>
    <hyperlink ref="B27" r:id="rId26" display="https://networkreadinessindex.org/country/italy" xr:uid="{27A00B39-A3B7-E643-B408-1EADC469B620}"/>
    <hyperlink ref="B28" r:id="rId27" display="https://networkreadinessindex.org/country/czechia" xr:uid="{695131AC-EA2B-5A43-9C8B-667133513089}"/>
    <hyperlink ref="B29" r:id="rId28" display="https://networkreadinessindex.org/country/united-arab-emirates" xr:uid="{F8332CD6-CE97-5B46-9D73-27F7C2EA0E85}"/>
    <hyperlink ref="B30" r:id="rId29" display="https://networkreadinessindex.org/country/hong-kong-china" xr:uid="{BAF29615-41B2-014D-B3DD-E5FE6EFD3758}"/>
    <hyperlink ref="B31" r:id="rId30" display="https://networkreadinessindex.org/country/portugal" xr:uid="{FE2FD30C-7311-0845-9CBC-B7C193567EDB}"/>
    <hyperlink ref="B32" r:id="rId31" display="https://networkreadinessindex.org/country/lithuania" xr:uid="{965F9D18-344E-3B4F-898C-194C92F4A2C6}"/>
    <hyperlink ref="B33" r:id="rId32" display="https://networkreadinessindex.org/country/poland" xr:uid="{3F7AA89C-E288-DF46-97D6-299E6D420875}"/>
    <hyperlink ref="B34" r:id="rId33" display="https://networkreadinessindex.org/country/malta" xr:uid="{E2B47C38-F0DA-964F-A928-520ABF4EF740}"/>
    <hyperlink ref="B35" r:id="rId34" display="https://networkreadinessindex.org/country/slovenia" xr:uid="{0D5FD7FE-D3CF-4640-8984-1900C931765C}"/>
    <hyperlink ref="B36" r:id="rId35" display="https://networkreadinessindex.org/country/saudi-arabia" xr:uid="{C32C062C-AD4D-4240-8D6E-CCEFA7A759AD}"/>
    <hyperlink ref="B37" r:id="rId36" display="https://networkreadinessindex.org/country/malaysia" xr:uid="{5C16327A-CEC0-7949-8CCD-1DFF08C959EC}"/>
    <hyperlink ref="B38" r:id="rId37" display="https://networkreadinessindex.org/country/latvia" xr:uid="{74C88056-6914-2940-9751-3A7BC395A033}"/>
    <hyperlink ref="B39" r:id="rId38" display="https://networkreadinessindex.org/country/qatar" xr:uid="{8D7E9FD7-B10A-324D-A56A-6B2573FC4410}"/>
    <hyperlink ref="B40" r:id="rId39" display="https://networkreadinessindex.org/country/cyprus" xr:uid="{13A02C33-18D1-C449-AE94-8C7866BB31C0}"/>
    <hyperlink ref="B41" r:id="rId40" display="https://networkreadinessindex.org/country/thailand" xr:uid="{F2646056-E51F-B249-8F5D-B2A49CAB98ED}"/>
    <hyperlink ref="B42" r:id="rId41" display="https://networkreadinessindex.org/country/russian-federation" xr:uid="{F109598A-D8F7-BD4E-9F06-650D74CBBED3}"/>
    <hyperlink ref="B43" r:id="rId42" display="https://networkreadinessindex.org/country/hungary" xr:uid="{27F37693-6CE0-634E-B7B8-FF29DF076A64}"/>
    <hyperlink ref="B44" r:id="rId43" display="https://networkreadinessindex.org/country/ukraine" xr:uid="{CCC33826-F38F-A043-ACA8-17D9FB3BDC8A}"/>
    <hyperlink ref="B45" r:id="rId44" display="https://networkreadinessindex.org/country/brazil" xr:uid="{F31F6CDC-C455-BF4B-AC22-D5FF8BFF6977}"/>
    <hyperlink ref="B46" r:id="rId45" display="https://networkreadinessindex.org/country/viet-nam" xr:uid="{A8D7AFC1-73EE-E04D-993B-1571AA093676}"/>
    <hyperlink ref="B47" r:id="rId46" display="https://networkreadinessindex.org/country/slovakia" xr:uid="{B4CFE065-4DF0-9941-AF5D-575E3D778C40}"/>
    <hyperlink ref="B48" r:id="rId47" display="https://networkreadinessindex.org/country/serbia" xr:uid="{F54B9B92-7AA0-A741-B56C-268AE3E33D3F}"/>
    <hyperlink ref="B49" r:id="rId48" display="https://networkreadinessindex.org/country/indonesia" xr:uid="{1BF99C04-F785-3C45-B4AF-1915A8B3A9EF}"/>
    <hyperlink ref="B50" r:id="rId49" display="https://networkreadinessindex.org/country/india" xr:uid="{7199A9E2-DEA4-1E4D-B99F-46D7C87F46EB}"/>
    <hyperlink ref="B51" r:id="rId50" display="https://networkreadinessindex.org/country/oman" xr:uid="{966C17A8-8F4C-EA45-A914-4346365B9DE7}"/>
    <hyperlink ref="B52" r:id="rId51" display="https://networkreadinessindex.org/country/bahrain" xr:uid="{B66935E8-8D7C-214C-87D1-9B1D9812F2C6}"/>
    <hyperlink ref="B53" r:id="rId52" display="https://networkreadinessindex.org/country/costa-rica" xr:uid="{8B282EA5-5383-EF45-9D1D-9ED9423CE9C4}"/>
    <hyperlink ref="B54" r:id="rId53" display="https://networkreadinessindex.org/country/uruguay" xr:uid="{3809BCBC-40AA-4348-B8AC-52DEAF406449}"/>
    <hyperlink ref="B55" r:id="rId54" display="https://networkreadinessindex.org/country/chile" xr:uid="{E480BCD0-8B69-4644-8980-92381795906C}"/>
    <hyperlink ref="B56" r:id="rId55" display="https://networkreadinessindex.org/country/bulgaria" xr:uid="{FB458221-5AAE-2542-B83B-1936E1C2E787}"/>
    <hyperlink ref="B57" r:id="rId56" display="https://networkreadinessindex.org/country/greece" xr:uid="{58537D84-8547-D748-ADC1-9B798A74332D}"/>
    <hyperlink ref="B58" r:id="rId57" display="https://networkreadinessindex.org/country/romania" xr:uid="{BF083652-9ADC-9242-BD23-719C672FAADF}"/>
    <hyperlink ref="B59" r:id="rId58" display="https://networkreadinessindex.org/country/turkiye" xr:uid="{BA5A6E73-4E2C-D546-9CDA-2BF926291D28}"/>
    <hyperlink ref="B60" r:id="rId59" display="https://networkreadinessindex.org/country/croatia" xr:uid="{0D99E442-5A36-6E40-AD67-A646512AFA2C}"/>
    <hyperlink ref="B61" r:id="rId60" display="https://networkreadinessindex.org/country/mauritius" xr:uid="{AADA5155-DCF8-9F4E-9118-E2189C698B22}"/>
    <hyperlink ref="B62" r:id="rId61" display="https://networkreadinessindex.org/country/kazakhstan" xr:uid="{6052C73E-8F85-3545-80A6-6AF09A345662}"/>
    <hyperlink ref="B63" r:id="rId62" display="https://networkreadinessindex.org/country/mexico" xr:uid="{3CBDAC7D-F837-2345-AA99-F8BC7A1ABF75}"/>
    <hyperlink ref="B64" r:id="rId63" display="https://networkreadinessindex.org/country/philippines" xr:uid="{6C8D0A4B-6972-554D-AEC5-5EA42C9C833E}"/>
    <hyperlink ref="B65" r:id="rId64" display="https://networkreadinessindex.org/country/colombia" xr:uid="{15B38CC2-B094-2F4A-BF15-A8B52F0A5EAF}"/>
    <hyperlink ref="B66" r:id="rId65" display="https://networkreadinessindex.org/country/montenegro" xr:uid="{AF86A3C3-8711-D04E-A494-C5F39968548F}"/>
    <hyperlink ref="B67" r:id="rId66" display="https://networkreadinessindex.org/country/armenia" xr:uid="{0221CFFE-0247-4C4B-8CB2-FD62303C9C0F}"/>
    <hyperlink ref="B68" r:id="rId67" display="https://networkreadinessindex.org/country/kuwait" xr:uid="{8F5AA903-F64C-2E47-A8E7-D19CB1F4C1E5}"/>
    <hyperlink ref="B69" r:id="rId68" display="https://networkreadinessindex.org/country/georgia" xr:uid="{D64340BA-ECF0-D94D-A5CB-36D5BF83A54A}"/>
    <hyperlink ref="B70" r:id="rId69" display="https://networkreadinessindex.org/country/argentina" xr:uid="{7294C1D8-5200-9540-897B-BFB86598E009}"/>
    <hyperlink ref="B71" r:id="rId70" display="https://networkreadinessindex.org/country/republic-of-moldova" xr:uid="{014A6BFE-C70F-9644-8620-6B64BB3B6CE3}"/>
    <hyperlink ref="B72" r:id="rId71" display="https://networkreadinessindex.org/country/seychelles" xr:uid="{48821038-7154-1F48-B631-92D9AE661D99}"/>
    <hyperlink ref="B73" r:id="rId72" display="https://networkreadinessindex.org/country/south-africa" xr:uid="{68D566B6-BEE4-0E48-AAED-F2E748EB324B}"/>
    <hyperlink ref="B74" r:id="rId73" display="https://networkreadinessindex.org/country/kenya" xr:uid="{EAF5EE75-6177-5449-B354-F90297984613}"/>
    <hyperlink ref="B75" r:id="rId74" display="https://networkreadinessindex.org/country/jordan" xr:uid="{83E17E7B-F8A7-824C-A3D6-3204B1EEB13C}"/>
    <hyperlink ref="B76" r:id="rId75" display="https://networkreadinessindex.org/country/azerbaijan" xr:uid="{BF1D3BB3-9C4A-554A-B624-2F1536BC387F}"/>
    <hyperlink ref="B77" r:id="rId76" display="https://networkreadinessindex.org/country/morocco" xr:uid="{3473D964-7836-4D4F-B66A-E48A26E8C8BA}"/>
    <hyperlink ref="B78" r:id="rId77" display="https://networkreadinessindex.org/country/north-macedonia" xr:uid="{FC9547AE-B38B-6647-B42E-1721267D0701}"/>
    <hyperlink ref="B79" r:id="rId78" display="https://networkreadinessindex.org/country/panama" xr:uid="{86EC2F9F-9E93-774E-BBE7-97216056D885}"/>
    <hyperlink ref="B80" r:id="rId79" display="https://networkreadinessindex.org/country/iran-islamic-republic-of" xr:uid="{3D0342F4-DC3C-C54D-AAED-3F1EE80BF329}"/>
    <hyperlink ref="B81" r:id="rId80" display="https://networkreadinessindex.org/country/dominican-republic" xr:uid="{CC410D5F-7026-7C4D-8355-EE0C0546A420}"/>
    <hyperlink ref="B82" r:id="rId81" display="https://networkreadinessindex.org/country/uzbekistan" xr:uid="{634B73B3-B76D-0442-9C08-4746192FCAF3}"/>
    <hyperlink ref="B83" r:id="rId82" display="https://networkreadinessindex.org/country/ecuador" xr:uid="{C5F73AC5-98BC-5E4F-9907-ED72515A873D}"/>
    <hyperlink ref="B84" r:id="rId83" display="https://networkreadinessindex.org/country/peru" xr:uid="{A3529EDE-8E33-0A41-B982-55662516E98E}"/>
    <hyperlink ref="B85" r:id="rId84" display="https://networkreadinessindex.org/country/albania" xr:uid="{C937850E-8B93-2F47-8305-E7F8848FC3CB}"/>
    <hyperlink ref="B86" r:id="rId85" display="https://networkreadinessindex.org/country/egypt" xr:uid="{269A1AFB-A423-3649-914F-64E55C133581}"/>
    <hyperlink ref="B87" r:id="rId86" display="https://networkreadinessindex.org/country/kyrgyzstan" xr:uid="{A23E7490-CBEF-3D4A-A8FB-182162910711}"/>
    <hyperlink ref="B88" r:id="rId87" display="https://networkreadinessindex.org/country/ghana" xr:uid="{6D63B18D-4A8B-AB4B-BBB2-6D6355FE9BCD}"/>
    <hyperlink ref="B89" r:id="rId88" display="https://networkreadinessindex.org/country/mongolia" xr:uid="{ABED0455-80A4-054C-9188-531328030BEC}"/>
    <hyperlink ref="B90" r:id="rId89" display="https://networkreadinessindex.org/country/bangladesh" xr:uid="{6D70DA92-0E6D-454B-A965-2427C1E251E6}"/>
    <hyperlink ref="B91" r:id="rId90" display="https://networkreadinessindex.org/country/bosnia-and-herzegovina" xr:uid="{3ACFDEB5-3A5C-C041-9E4A-FE70B6E1C645}"/>
    <hyperlink ref="B92" r:id="rId91" display="https://networkreadinessindex.org/country/rwanda" xr:uid="{C2137417-31A9-1B4C-A958-35A691EA0F47}"/>
    <hyperlink ref="B93" r:id="rId92" display="https://networkreadinessindex.org/country/cote-divoire" xr:uid="{93AB6ADC-2F04-C84A-876D-C427B6C14A15}"/>
    <hyperlink ref="B94" r:id="rId93" display="https://networkreadinessindex.org/country/jamaica" xr:uid="{2CB5BBAB-423A-D44F-9E93-3B062FE71F42}"/>
    <hyperlink ref="B95" r:id="rId94" display="https://networkreadinessindex.org/country/paraguay" xr:uid="{EA987F04-6CEA-3840-A2FA-A4B5816CCCEB}"/>
    <hyperlink ref="B96" r:id="rId95" display="https://networkreadinessindex.org/country/sri-lanka" xr:uid="{613EEB64-6E68-E247-A705-BAF80921B700}"/>
    <hyperlink ref="B97" r:id="rId96" display="https://networkreadinessindex.org/country/tunisia" xr:uid="{3250D419-C094-694D-9CEC-0C3EB65D4A4E}"/>
    <hyperlink ref="B98" r:id="rId97" display="https://networkreadinessindex.org/country/pakistan" xr:uid="{B1417825-7FF5-FD4D-A526-2F74499E442A}"/>
    <hyperlink ref="B99" r:id="rId98" display="https://networkreadinessindex.org/country/cabo-verde" xr:uid="{90F95ABC-54EC-5C47-84EA-566D87B2AB0A}"/>
    <hyperlink ref="B100" r:id="rId99" display="https://networkreadinessindex.org/country/el-salvador" xr:uid="{F5602BA8-9D6D-6246-9818-D6060DB1141E}"/>
    <hyperlink ref="B101" r:id="rId100" display="https://networkreadinessindex.org/country/algeria" xr:uid="{2B7727EB-AC2C-FB43-BB6D-D65E12E8DAFD}"/>
    <hyperlink ref="B102" r:id="rId101" display="https://networkreadinessindex.org/country/senegal" xr:uid="{9C85A0BE-FE28-F145-91B1-36F73293CA8D}"/>
    <hyperlink ref="B103" r:id="rId102" display="https://networkreadinessindex.org/country/bolivia-plurinational-state-of" xr:uid="{540B50BB-9EC5-8B4D-8562-DCEBBE101A16}"/>
    <hyperlink ref="B104" r:id="rId103" display="https://networkreadinessindex.org/country/united-republic-of-tanzania" xr:uid="{13FFA53A-5390-7F44-84B7-EEB66EF8498C}"/>
    <hyperlink ref="B105" r:id="rId104" display="https://networkreadinessindex.org/country/venezuela-bolivarian-republic-of" xr:uid="{26BEAFE4-E794-A34F-BDDC-7954E714AF94}"/>
    <hyperlink ref="B106" r:id="rId105" display="https://networkreadinessindex.org/country/guatemala" xr:uid="{C9B955C8-B438-0147-B4D3-4F0C5DB63EE0}"/>
    <hyperlink ref="B107" r:id="rId106" display="https://networkreadinessindex.org/country/trinidad-and-tobago" xr:uid="{272DBAE3-A735-9846-A225-3ED4B5B84BB3}"/>
    <hyperlink ref="B108" r:id="rId107" display="https://networkreadinessindex.org/country/honduras" xr:uid="{675B12C9-251D-1C45-9116-7E1D5DE2A3A1}"/>
    <hyperlink ref="B109" r:id="rId108" display="https://networkreadinessindex.org/country/lao-peoples-democratic-republic" xr:uid="{C29AA879-0FF2-3248-987E-5BE2CE85CDD2}"/>
    <hyperlink ref="B110" r:id="rId109" display="https://networkreadinessindex.org/country/nepal" xr:uid="{E9A2A922-9A11-484D-BFEB-90149F04E9CB}"/>
    <hyperlink ref="B111" r:id="rId110" display="https://networkreadinessindex.org/country/cambodia" xr:uid="{B0548566-B775-ED41-A2E7-F8B3C99A89A5}"/>
    <hyperlink ref="B112" r:id="rId111" display="https://networkreadinessindex.org/country/benin" xr:uid="{0BEA9522-8104-4B46-B48B-E19FCAF28DB8}"/>
    <hyperlink ref="B113" r:id="rId112" display="https://networkreadinessindex.org/country/nigeria" xr:uid="{DDC29C0C-80AB-7443-A0FB-3CCDCB18A20D}"/>
    <hyperlink ref="B114" r:id="rId113" display="https://networkreadinessindex.org/country/cameroon" xr:uid="{A34BD185-6A39-B24E-8688-742E997188F6}"/>
    <hyperlink ref="B115" r:id="rId114" display="https://networkreadinessindex.org/country/botswana" xr:uid="{D60D8214-21AA-0F44-953D-3AC1BD4E00FA}"/>
    <hyperlink ref="B116" r:id="rId115" display="https://networkreadinessindex.org/country/zambia" xr:uid="{5B27229F-1834-6347-8F1E-603AD96A34B8}"/>
    <hyperlink ref="B117" r:id="rId116" display="https://networkreadinessindex.org/country/nicaragua" xr:uid="{C69EF57B-78E9-1E45-8C03-C26BBD0065BE}"/>
    <hyperlink ref="B118" r:id="rId117" display="https://networkreadinessindex.org/country/namibia" xr:uid="{B1844409-F2CE-0744-9B7E-D5053ADEA2DA}"/>
    <hyperlink ref="B119" r:id="rId118" display="https://networkreadinessindex.org/country/uganda" xr:uid="{7492C128-A48C-F146-886D-DA23FC96EEA3}"/>
    <hyperlink ref="B120" r:id="rId119" display="https://networkreadinessindex.org/country/malawi" xr:uid="{A02C75E2-4DE0-884F-85F6-7963CD1ABFB6}"/>
    <hyperlink ref="B121" r:id="rId120" display="https://networkreadinessindex.org/country/mali" xr:uid="{DCB419AD-1BEA-9B46-A6B2-F5F1794E11FE}"/>
    <hyperlink ref="B122" r:id="rId121" display="https://networkreadinessindex.org/country/zimbabwe" xr:uid="{E7F4C397-8AC7-5843-9C9D-35240BC0C54D}"/>
    <hyperlink ref="B123" r:id="rId122" display="https://networkreadinessindex.org/country/ethiopia" xr:uid="{00E35547-67D8-D24F-8267-2FAAAA141F41}"/>
    <hyperlink ref="B124" r:id="rId123" display="https://networkreadinessindex.org/country/lesotho" xr:uid="{FCB0426A-F7F6-AE42-902D-E766EF2C3393}"/>
    <hyperlink ref="B125" r:id="rId124" display="https://networkreadinessindex.org/country/mauritania" xr:uid="{33550C9A-AE9D-2C45-BE2B-120A1E4BD471}"/>
    <hyperlink ref="B126" r:id="rId125" display="https://networkreadinessindex.org/country/madagascar" xr:uid="{CE713634-ED04-AA42-81F4-8719FA10955D}"/>
    <hyperlink ref="B127" r:id="rId126" display="https://networkreadinessindex.org/country/mozambique" xr:uid="{46CCC740-CC31-BB4F-A3DD-A455D23FA5A2}"/>
    <hyperlink ref="B128" r:id="rId127" display="https://networkreadinessindex.org/country/burkina-faso" xr:uid="{6E6E7197-B378-1145-A68A-646489375DC1}"/>
    <hyperlink ref="B129" r:id="rId128" display="https://networkreadinessindex.org/country/angola" xr:uid="{E7F5F737-66B1-244B-A9CC-548CB147428D}"/>
    <hyperlink ref="B130" r:id="rId129" display="https://networkreadinessindex.org/country/sierra-leone" xr:uid="{7CC1BE82-36DD-3747-90A7-8DE452B05C03}"/>
    <hyperlink ref="B131" r:id="rId130" display="https://networkreadinessindex.org/country/chad" xr:uid="{FFFA9A63-5EFB-C744-8FDE-942664B295CD}"/>
    <hyperlink ref="B132" r:id="rId131" display="https://networkreadinessindex.org/country/democratic-republic-of-the-congo" xr:uid="{F83B054A-4B75-D141-8048-C5418741597D}"/>
    <hyperlink ref="B133" r:id="rId132" display="https://networkreadinessindex.org/country/burundi" xr:uid="{D08DD0FC-50E6-3945-A9BD-FFCF378109C4}"/>
    <hyperlink ref="B134" r:id="rId133" display="https://networkreadinessindex.org/country/yemen" xr:uid="{8EA99121-9AE4-6F41-A547-79A43DD816B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74B3-E803-EE49-9FB9-14E2BC112B36}">
  <sheetPr codeName="Sheet10"/>
  <dimension ref="A1:K210"/>
  <sheetViews>
    <sheetView topLeftCell="A13" workbookViewId="0">
      <selection activeCell="B63" sqref="B63"/>
    </sheetView>
  </sheetViews>
  <sheetFormatPr baseColWidth="10" defaultRowHeight="16"/>
  <cols>
    <col min="1" max="1" width="30.5" customWidth="1"/>
  </cols>
  <sheetData>
    <row r="1" spans="1:11">
      <c r="A1" t="s">
        <v>382</v>
      </c>
      <c r="B1" t="s">
        <v>0</v>
      </c>
      <c r="C1">
        <v>0.99140897855108334</v>
      </c>
      <c r="I1" t="s">
        <v>642</v>
      </c>
    </row>
    <row r="2" spans="1:11">
      <c r="A2" t="s">
        <v>316</v>
      </c>
      <c r="B2" t="s">
        <v>0</v>
      </c>
      <c r="C2">
        <v>0.97496842161626995</v>
      </c>
      <c r="I2" t="s">
        <v>643</v>
      </c>
      <c r="J2" t="s">
        <v>644</v>
      </c>
      <c r="K2" t="s">
        <v>645</v>
      </c>
    </row>
    <row r="3" spans="1:11">
      <c r="A3" t="s">
        <v>434</v>
      </c>
      <c r="B3" t="s">
        <v>0</v>
      </c>
      <c r="C3">
        <v>0.97131108106342035</v>
      </c>
      <c r="I3">
        <v>1</v>
      </c>
      <c r="J3" t="s">
        <v>438</v>
      </c>
      <c r="K3">
        <v>94.695800000000006</v>
      </c>
    </row>
    <row r="4" spans="1:11">
      <c r="A4" t="s">
        <v>465</v>
      </c>
      <c r="B4" t="s">
        <v>0</v>
      </c>
      <c r="C4">
        <v>0.96091803463159242</v>
      </c>
      <c r="I4">
        <v>2</v>
      </c>
      <c r="J4" t="s">
        <v>646</v>
      </c>
      <c r="K4">
        <v>94.493300000000005</v>
      </c>
    </row>
    <row r="5" spans="1:11">
      <c r="A5" t="s">
        <v>348</v>
      </c>
      <c r="B5" t="s">
        <v>0</v>
      </c>
      <c r="C5">
        <v>0.95591410706008761</v>
      </c>
      <c r="I5">
        <v>3</v>
      </c>
      <c r="J5" t="s">
        <v>339</v>
      </c>
      <c r="K5">
        <v>93.344399999999993</v>
      </c>
    </row>
    <row r="6" spans="1:11">
      <c r="A6" t="s">
        <v>107</v>
      </c>
      <c r="B6" t="s">
        <v>0</v>
      </c>
      <c r="C6">
        <v>0.94532285134225202</v>
      </c>
      <c r="I6">
        <v>4</v>
      </c>
      <c r="J6" t="s">
        <v>647</v>
      </c>
      <c r="K6">
        <v>92.905500000000004</v>
      </c>
    </row>
    <row r="7" spans="1:11">
      <c r="A7" t="s">
        <v>368</v>
      </c>
      <c r="B7" t="s">
        <v>0</v>
      </c>
      <c r="C7">
        <v>0.94003273354800621</v>
      </c>
      <c r="I7">
        <v>5</v>
      </c>
      <c r="J7" t="s">
        <v>556</v>
      </c>
      <c r="K7">
        <v>92.092299999999994</v>
      </c>
    </row>
    <row r="8" spans="1:11">
      <c r="A8" t="s">
        <v>391</v>
      </c>
      <c r="B8" t="s">
        <v>0</v>
      </c>
      <c r="C8">
        <v>0.91837112323016679</v>
      </c>
      <c r="I8">
        <v>6</v>
      </c>
      <c r="J8" t="s">
        <v>411</v>
      </c>
      <c r="K8">
        <v>89.723399999999998</v>
      </c>
    </row>
    <row r="9" spans="1:11">
      <c r="A9" t="s">
        <v>404</v>
      </c>
      <c r="B9" t="s">
        <v>0</v>
      </c>
      <c r="C9">
        <v>0.90678306748349358</v>
      </c>
      <c r="I9">
        <v>7</v>
      </c>
      <c r="J9" t="s">
        <v>348</v>
      </c>
      <c r="K9">
        <v>88.783900000000003</v>
      </c>
    </row>
    <row r="10" spans="1:11">
      <c r="A10" t="s">
        <v>429</v>
      </c>
      <c r="B10" t="s">
        <v>0</v>
      </c>
      <c r="C10">
        <v>0.89689263322682322</v>
      </c>
      <c r="I10">
        <v>8</v>
      </c>
      <c r="J10" t="s">
        <v>434</v>
      </c>
      <c r="K10">
        <v>88.615700000000004</v>
      </c>
    </row>
    <row r="11" spans="1:11">
      <c r="A11" t="s">
        <v>112</v>
      </c>
      <c r="B11" t="s">
        <v>0</v>
      </c>
      <c r="C11">
        <v>0.89523771496026894</v>
      </c>
      <c r="I11">
        <v>9</v>
      </c>
      <c r="J11" t="s">
        <v>355</v>
      </c>
      <c r="K11">
        <v>86.983400000000003</v>
      </c>
    </row>
    <row r="12" spans="1:11">
      <c r="A12" t="s">
        <v>94</v>
      </c>
      <c r="B12" t="s">
        <v>0</v>
      </c>
      <c r="C12">
        <v>0.89245678033663756</v>
      </c>
      <c r="I12">
        <v>10</v>
      </c>
      <c r="J12" t="s">
        <v>412</v>
      </c>
      <c r="K12">
        <v>85.182199999999995</v>
      </c>
    </row>
    <row r="13" spans="1:11">
      <c r="A13" t="s">
        <v>444</v>
      </c>
      <c r="B13" t="s">
        <v>0</v>
      </c>
      <c r="C13">
        <v>0.88830169971090833</v>
      </c>
      <c r="I13">
        <v>11</v>
      </c>
      <c r="J13" t="s">
        <v>376</v>
      </c>
      <c r="K13">
        <v>84.545299999999997</v>
      </c>
    </row>
    <row r="14" spans="1:11">
      <c r="A14" t="s">
        <v>457</v>
      </c>
      <c r="B14" t="s">
        <v>0</v>
      </c>
      <c r="C14">
        <v>0.87947529880165976</v>
      </c>
      <c r="I14">
        <v>12</v>
      </c>
      <c r="J14" t="s">
        <v>324</v>
      </c>
      <c r="K14">
        <v>83.87</v>
      </c>
    </row>
    <row r="15" spans="1:11">
      <c r="A15" t="s">
        <v>423</v>
      </c>
      <c r="B15" t="s">
        <v>0</v>
      </c>
      <c r="C15">
        <v>0.87869604089587916</v>
      </c>
      <c r="I15">
        <v>13</v>
      </c>
      <c r="J15" t="s">
        <v>372</v>
      </c>
      <c r="K15">
        <v>82.792100000000005</v>
      </c>
    </row>
    <row r="16" spans="1:11">
      <c r="A16" t="s">
        <v>427</v>
      </c>
      <c r="B16" t="s">
        <v>0</v>
      </c>
      <c r="C16">
        <v>0.87428415431118445</v>
      </c>
      <c r="I16">
        <v>14</v>
      </c>
      <c r="J16" t="s">
        <v>451</v>
      </c>
      <c r="K16">
        <v>82.012299999999996</v>
      </c>
    </row>
    <row r="17" spans="1:11">
      <c r="A17" t="s">
        <v>339</v>
      </c>
      <c r="B17" t="s">
        <v>0</v>
      </c>
      <c r="C17">
        <v>0.87367869237540008</v>
      </c>
      <c r="I17">
        <v>15</v>
      </c>
      <c r="J17" t="s">
        <v>367</v>
      </c>
      <c r="K17">
        <v>80.481300000000005</v>
      </c>
    </row>
    <row r="18" spans="1:11">
      <c r="A18" t="s">
        <v>99</v>
      </c>
      <c r="B18" t="s">
        <v>0</v>
      </c>
      <c r="C18">
        <v>0.87267454899839958</v>
      </c>
      <c r="I18">
        <v>16</v>
      </c>
      <c r="J18" t="s">
        <v>416</v>
      </c>
      <c r="K18">
        <v>80.478700000000003</v>
      </c>
    </row>
    <row r="19" spans="1:11">
      <c r="A19" t="s">
        <v>367</v>
      </c>
      <c r="B19" t="s">
        <v>0</v>
      </c>
      <c r="C19">
        <v>0.86712415950688171</v>
      </c>
      <c r="I19">
        <v>17</v>
      </c>
      <c r="J19" t="s">
        <v>351</v>
      </c>
      <c r="K19">
        <v>80.314499999999995</v>
      </c>
    </row>
    <row r="20" spans="1:11">
      <c r="A20" t="s">
        <v>342</v>
      </c>
      <c r="B20" t="s">
        <v>0</v>
      </c>
      <c r="C20">
        <v>0.86700661800194312</v>
      </c>
      <c r="I20">
        <v>18</v>
      </c>
      <c r="J20" t="s">
        <v>457</v>
      </c>
      <c r="K20">
        <v>80.109099999999998</v>
      </c>
    </row>
    <row r="21" spans="1:11">
      <c r="A21" t="s">
        <v>399</v>
      </c>
      <c r="B21" t="s">
        <v>0</v>
      </c>
      <c r="C21">
        <v>0.86394034228624927</v>
      </c>
      <c r="I21">
        <v>19</v>
      </c>
      <c r="J21" t="s">
        <v>452</v>
      </c>
      <c r="K21">
        <v>79.711799999999997</v>
      </c>
    </row>
    <row r="22" spans="1:11">
      <c r="A22" t="s">
        <v>329</v>
      </c>
      <c r="B22" t="s">
        <v>0</v>
      </c>
      <c r="C22">
        <v>0.86380432394839946</v>
      </c>
      <c r="I22">
        <v>20</v>
      </c>
      <c r="J22" t="s">
        <v>648</v>
      </c>
      <c r="K22">
        <v>79.360399999999998</v>
      </c>
    </row>
    <row r="23" spans="1:11">
      <c r="A23" t="s">
        <v>343</v>
      </c>
      <c r="B23" t="s">
        <v>0</v>
      </c>
      <c r="C23">
        <v>0.86258448423856027</v>
      </c>
      <c r="I23">
        <v>21</v>
      </c>
      <c r="J23" t="s">
        <v>649</v>
      </c>
      <c r="K23">
        <v>78.796300000000002</v>
      </c>
    </row>
    <row r="24" spans="1:11">
      <c r="A24" t="s">
        <v>468</v>
      </c>
      <c r="B24" t="s">
        <v>0</v>
      </c>
      <c r="C24">
        <v>0.86131517128313928</v>
      </c>
      <c r="I24">
        <v>22</v>
      </c>
      <c r="J24" t="s">
        <v>302</v>
      </c>
      <c r="K24">
        <v>78.683400000000006</v>
      </c>
    </row>
    <row r="25" spans="1:11">
      <c r="A25" t="s">
        <v>456</v>
      </c>
      <c r="B25" t="s">
        <v>0</v>
      </c>
      <c r="C25">
        <v>0.86031700258388633</v>
      </c>
      <c r="I25">
        <v>23</v>
      </c>
      <c r="J25" t="s">
        <v>107</v>
      </c>
      <c r="K25">
        <v>75.9131</v>
      </c>
    </row>
    <row r="26" spans="1:11">
      <c r="A26" t="s">
        <v>464</v>
      </c>
      <c r="B26" t="s">
        <v>0</v>
      </c>
      <c r="C26">
        <v>0.85840640362838583</v>
      </c>
      <c r="I26">
        <v>24</v>
      </c>
      <c r="J26" t="s">
        <v>369</v>
      </c>
      <c r="K26">
        <v>75.019099999999995</v>
      </c>
    </row>
    <row r="27" spans="1:11">
      <c r="A27" t="s">
        <v>387</v>
      </c>
      <c r="B27" t="s">
        <v>0</v>
      </c>
      <c r="C27">
        <v>0.85620326480539011</v>
      </c>
      <c r="I27">
        <v>25</v>
      </c>
      <c r="J27" t="s">
        <v>374</v>
      </c>
      <c r="K27">
        <v>74.174499999999995</v>
      </c>
    </row>
    <row r="28" spans="1:11">
      <c r="A28" t="s">
        <v>357</v>
      </c>
      <c r="B28" t="s">
        <v>0</v>
      </c>
      <c r="C28">
        <v>0.85452948391303973</v>
      </c>
      <c r="I28">
        <v>26</v>
      </c>
      <c r="J28" t="s">
        <v>368</v>
      </c>
      <c r="K28">
        <v>74.140799999999999</v>
      </c>
    </row>
    <row r="29" spans="1:11">
      <c r="A29" t="s">
        <v>306</v>
      </c>
      <c r="B29" t="s">
        <v>0</v>
      </c>
      <c r="C29">
        <v>0.84480987129852692</v>
      </c>
      <c r="I29">
        <v>27</v>
      </c>
      <c r="J29" t="s">
        <v>444</v>
      </c>
      <c r="K29">
        <v>73.921800000000005</v>
      </c>
    </row>
    <row r="30" spans="1:11">
      <c r="A30" t="s">
        <v>466</v>
      </c>
      <c r="B30" t="s">
        <v>0</v>
      </c>
      <c r="C30">
        <v>0.83995819744190869</v>
      </c>
      <c r="I30">
        <v>28</v>
      </c>
      <c r="J30" t="s">
        <v>94</v>
      </c>
      <c r="K30">
        <v>73.695099999999996</v>
      </c>
    </row>
    <row r="31" spans="1:11">
      <c r="A31" t="s">
        <v>417</v>
      </c>
      <c r="B31" t="s">
        <v>0</v>
      </c>
      <c r="C31">
        <v>0.83643756276525572</v>
      </c>
      <c r="I31">
        <v>29</v>
      </c>
      <c r="J31" t="s">
        <v>378</v>
      </c>
      <c r="K31">
        <v>73.500100000000003</v>
      </c>
    </row>
    <row r="32" spans="1:11">
      <c r="A32" t="s">
        <v>420</v>
      </c>
      <c r="B32" t="s">
        <v>0</v>
      </c>
      <c r="C32">
        <v>0.8340923046676596</v>
      </c>
      <c r="I32">
        <v>30</v>
      </c>
      <c r="J32" t="s">
        <v>309</v>
      </c>
      <c r="K32">
        <v>72.796199999999999</v>
      </c>
    </row>
    <row r="33" spans="1:11">
      <c r="A33" t="s">
        <v>426</v>
      </c>
      <c r="B33" t="s">
        <v>0</v>
      </c>
      <c r="C33">
        <v>0.83302221763841333</v>
      </c>
      <c r="I33">
        <v>31</v>
      </c>
      <c r="J33" t="s">
        <v>131</v>
      </c>
      <c r="K33">
        <v>72.778000000000006</v>
      </c>
    </row>
    <row r="34" spans="1:11">
      <c r="A34" t="s">
        <v>438</v>
      </c>
      <c r="B34" t="s">
        <v>0</v>
      </c>
      <c r="C34">
        <v>0.83265358834791736</v>
      </c>
      <c r="I34">
        <v>32</v>
      </c>
      <c r="J34" t="s">
        <v>373</v>
      </c>
      <c r="K34">
        <v>71.689599999999999</v>
      </c>
    </row>
    <row r="35" spans="1:11">
      <c r="A35" t="s">
        <v>440</v>
      </c>
      <c r="B35" t="s">
        <v>0</v>
      </c>
      <c r="C35">
        <v>0.83213892135018619</v>
      </c>
      <c r="I35">
        <v>33</v>
      </c>
      <c r="J35" t="s">
        <v>417</v>
      </c>
      <c r="K35">
        <v>71.669799999999995</v>
      </c>
    </row>
    <row r="36" spans="1:11">
      <c r="A36" t="s">
        <v>377</v>
      </c>
      <c r="B36" t="s">
        <v>0</v>
      </c>
      <c r="C36">
        <v>0.82858710042063888</v>
      </c>
      <c r="I36">
        <v>34</v>
      </c>
      <c r="J36" t="s">
        <v>650</v>
      </c>
      <c r="K36">
        <v>70.900000000000006</v>
      </c>
    </row>
    <row r="37" spans="1:11">
      <c r="A37" t="s">
        <v>305</v>
      </c>
      <c r="B37" t="s">
        <v>0</v>
      </c>
      <c r="C37">
        <v>0.82847882675746176</v>
      </c>
      <c r="I37">
        <v>35</v>
      </c>
      <c r="J37" t="s">
        <v>424</v>
      </c>
      <c r="K37">
        <v>70.396199999999993</v>
      </c>
    </row>
    <row r="38" spans="1:11">
      <c r="A38" t="s">
        <v>321</v>
      </c>
      <c r="B38" t="s">
        <v>0</v>
      </c>
      <c r="C38">
        <v>0.82200924154357535</v>
      </c>
      <c r="I38">
        <v>36</v>
      </c>
      <c r="J38" t="s">
        <v>553</v>
      </c>
      <c r="K38">
        <v>70.245000000000005</v>
      </c>
    </row>
    <row r="39" spans="1:11">
      <c r="A39" t="s">
        <v>378</v>
      </c>
      <c r="B39" t="s">
        <v>0</v>
      </c>
      <c r="C39">
        <v>0.81732610648176507</v>
      </c>
      <c r="I39">
        <v>37</v>
      </c>
      <c r="J39" t="s">
        <v>425</v>
      </c>
      <c r="K39">
        <v>69.506900000000002</v>
      </c>
    </row>
    <row r="40" spans="1:11">
      <c r="A40" t="s">
        <v>369</v>
      </c>
      <c r="B40" t="s">
        <v>0</v>
      </c>
      <c r="C40">
        <v>0.81666075058413268</v>
      </c>
      <c r="I40">
        <v>38</v>
      </c>
      <c r="J40" t="s">
        <v>443</v>
      </c>
      <c r="K40">
        <v>69.029600000000002</v>
      </c>
    </row>
    <row r="41" spans="1:11">
      <c r="A41" t="s">
        <v>412</v>
      </c>
      <c r="B41" t="s">
        <v>0</v>
      </c>
      <c r="C41">
        <v>0.81416880438956274</v>
      </c>
      <c r="I41">
        <v>39</v>
      </c>
      <c r="J41" t="s">
        <v>651</v>
      </c>
      <c r="K41">
        <v>68.111400000000003</v>
      </c>
    </row>
    <row r="42" spans="1:11">
      <c r="A42" t="s">
        <v>119</v>
      </c>
      <c r="B42" t="s">
        <v>0</v>
      </c>
      <c r="C42">
        <v>0.81403299044028232</v>
      </c>
      <c r="I42">
        <v>40</v>
      </c>
      <c r="J42" t="s">
        <v>391</v>
      </c>
      <c r="K42">
        <v>67.641300000000001</v>
      </c>
    </row>
    <row r="43" spans="1:11">
      <c r="A43" t="s">
        <v>469</v>
      </c>
      <c r="B43" t="s">
        <v>0</v>
      </c>
      <c r="C43">
        <v>0.81344028725294804</v>
      </c>
      <c r="I43">
        <v>41</v>
      </c>
      <c r="J43" t="s">
        <v>327</v>
      </c>
      <c r="K43">
        <v>67.440299999999993</v>
      </c>
    </row>
    <row r="44" spans="1:11">
      <c r="A44" t="s">
        <v>302</v>
      </c>
      <c r="B44" t="s">
        <v>0</v>
      </c>
      <c r="C44">
        <v>0.81125483320088321</v>
      </c>
      <c r="I44">
        <v>42</v>
      </c>
      <c r="J44" t="s">
        <v>426</v>
      </c>
      <c r="K44">
        <v>67.222099999999998</v>
      </c>
    </row>
    <row r="45" spans="1:11">
      <c r="A45" t="s">
        <v>351</v>
      </c>
      <c r="B45" t="s">
        <v>0</v>
      </c>
      <c r="C45">
        <v>0.81095166022768383</v>
      </c>
      <c r="I45">
        <v>43</v>
      </c>
      <c r="J45" t="s">
        <v>328</v>
      </c>
      <c r="K45">
        <v>66.840199999999996</v>
      </c>
    </row>
    <row r="46" spans="1:11">
      <c r="A46" t="s">
        <v>309</v>
      </c>
      <c r="B46" t="s">
        <v>0</v>
      </c>
      <c r="C46">
        <v>0.80350460150852632</v>
      </c>
      <c r="I46">
        <v>44</v>
      </c>
      <c r="J46" t="s">
        <v>400</v>
      </c>
      <c r="K46">
        <v>66.626199999999997</v>
      </c>
    </row>
    <row r="47" spans="1:11">
      <c r="A47" t="s">
        <v>402</v>
      </c>
      <c r="B47" t="s">
        <v>0</v>
      </c>
      <c r="C47">
        <v>0.80052882995752195</v>
      </c>
      <c r="I47">
        <v>45</v>
      </c>
      <c r="J47" t="s">
        <v>472</v>
      </c>
      <c r="K47">
        <v>66.145600000000002</v>
      </c>
    </row>
    <row r="48" spans="1:11">
      <c r="A48" t="s">
        <v>374</v>
      </c>
      <c r="B48" t="s">
        <v>0</v>
      </c>
      <c r="C48">
        <v>0.79592438139261579</v>
      </c>
      <c r="I48">
        <v>46</v>
      </c>
      <c r="J48" t="s">
        <v>316</v>
      </c>
      <c r="K48">
        <v>65.729500000000002</v>
      </c>
    </row>
    <row r="49" spans="1:11">
      <c r="A49" t="s">
        <v>416</v>
      </c>
      <c r="B49" t="s">
        <v>0</v>
      </c>
      <c r="C49">
        <v>0.79498304202481251</v>
      </c>
      <c r="I49">
        <v>47</v>
      </c>
      <c r="J49" t="s">
        <v>640</v>
      </c>
      <c r="K49">
        <v>65.387100000000004</v>
      </c>
    </row>
    <row r="50" spans="1:11">
      <c r="A50" t="s">
        <v>366</v>
      </c>
      <c r="B50" t="s">
        <v>0</v>
      </c>
      <c r="C50">
        <v>0.79336203618309864</v>
      </c>
      <c r="I50">
        <v>48</v>
      </c>
      <c r="J50" t="s">
        <v>305</v>
      </c>
      <c r="K50">
        <v>64.952100000000002</v>
      </c>
    </row>
    <row r="51" spans="1:11">
      <c r="A51" t="s">
        <v>131</v>
      </c>
      <c r="B51" t="s">
        <v>0</v>
      </c>
      <c r="C51">
        <v>0.79301453861212345</v>
      </c>
      <c r="I51">
        <v>49</v>
      </c>
      <c r="J51" t="s">
        <v>468</v>
      </c>
      <c r="K51">
        <v>64.563599999999994</v>
      </c>
    </row>
    <row r="52" spans="1:11">
      <c r="A52" t="s">
        <v>400</v>
      </c>
      <c r="B52" t="s">
        <v>0</v>
      </c>
      <c r="C52">
        <v>0.79219302525794943</v>
      </c>
      <c r="I52">
        <v>50</v>
      </c>
      <c r="J52" t="s">
        <v>428</v>
      </c>
      <c r="K52">
        <v>63.898000000000003</v>
      </c>
    </row>
    <row r="53" spans="1:11">
      <c r="A53" t="s">
        <v>338</v>
      </c>
      <c r="B53" t="s">
        <v>0</v>
      </c>
      <c r="C53">
        <v>0.78952965385803764</v>
      </c>
      <c r="I53">
        <v>51</v>
      </c>
      <c r="J53" t="s">
        <v>652</v>
      </c>
      <c r="K53">
        <v>63.800600000000003</v>
      </c>
    </row>
    <row r="54" spans="1:11">
      <c r="A54" t="s">
        <v>303</v>
      </c>
      <c r="B54" t="s">
        <v>0</v>
      </c>
      <c r="C54">
        <v>0.77472843106241285</v>
      </c>
      <c r="I54">
        <v>52</v>
      </c>
      <c r="J54" t="s">
        <v>653</v>
      </c>
      <c r="K54">
        <v>62.446800000000003</v>
      </c>
    </row>
    <row r="55" spans="1:11">
      <c r="A55" t="s">
        <v>324</v>
      </c>
      <c r="B55" t="s">
        <v>0</v>
      </c>
      <c r="C55">
        <v>0.76905048637296736</v>
      </c>
      <c r="I55">
        <v>53</v>
      </c>
      <c r="J55" t="s">
        <v>469</v>
      </c>
      <c r="K55">
        <v>60.3</v>
      </c>
    </row>
    <row r="56" spans="1:11">
      <c r="A56" t="s">
        <v>355</v>
      </c>
      <c r="B56" t="s">
        <v>0</v>
      </c>
      <c r="C56">
        <v>0.76788420472561258</v>
      </c>
      <c r="I56">
        <v>54</v>
      </c>
      <c r="J56" t="s">
        <v>379</v>
      </c>
      <c r="K56">
        <v>60.093800000000002</v>
      </c>
    </row>
    <row r="57" spans="1:11">
      <c r="A57" t="s">
        <v>103</v>
      </c>
      <c r="B57" t="s">
        <v>0</v>
      </c>
      <c r="C57">
        <v>0.76750834802981627</v>
      </c>
      <c r="I57">
        <v>55</v>
      </c>
      <c r="J57" t="s">
        <v>344</v>
      </c>
      <c r="K57">
        <v>60.0364</v>
      </c>
    </row>
    <row r="58" spans="1:11">
      <c r="A58" t="s">
        <v>376</v>
      </c>
      <c r="B58" t="s">
        <v>0</v>
      </c>
      <c r="C58">
        <v>0.76704169765118135</v>
      </c>
      <c r="I58">
        <v>56</v>
      </c>
      <c r="J58" t="s">
        <v>300</v>
      </c>
      <c r="K58">
        <v>58.285800000000002</v>
      </c>
    </row>
    <row r="59" spans="1:11">
      <c r="A59" t="s">
        <v>345</v>
      </c>
      <c r="B59" t="s">
        <v>0</v>
      </c>
      <c r="C59">
        <v>0.76686325679331613</v>
      </c>
      <c r="I59">
        <v>57</v>
      </c>
      <c r="J59" t="s">
        <v>418</v>
      </c>
      <c r="K59">
        <v>57.853400000000001</v>
      </c>
    </row>
    <row r="60" spans="1:11">
      <c r="A60" t="s">
        <v>467</v>
      </c>
      <c r="B60" t="s">
        <v>0</v>
      </c>
      <c r="C60">
        <v>0.76610409300229376</v>
      </c>
      <c r="I60">
        <v>58</v>
      </c>
      <c r="J60" t="s">
        <v>423</v>
      </c>
      <c r="K60">
        <v>57.755299999999998</v>
      </c>
    </row>
    <row r="61" spans="1:11">
      <c r="A61" t="s">
        <v>335</v>
      </c>
      <c r="B61" t="s">
        <v>0</v>
      </c>
      <c r="C61">
        <v>0.76083236614907979</v>
      </c>
      <c r="I61">
        <v>59</v>
      </c>
      <c r="J61" t="s">
        <v>415</v>
      </c>
      <c r="K61">
        <v>57.411999999999999</v>
      </c>
    </row>
    <row r="62" spans="1:11">
      <c r="A62" t="s">
        <v>300</v>
      </c>
      <c r="B62" t="s">
        <v>0</v>
      </c>
      <c r="C62">
        <v>0.75949829185796502</v>
      </c>
      <c r="I62">
        <v>60</v>
      </c>
      <c r="J62" t="s">
        <v>461</v>
      </c>
      <c r="K62">
        <v>57.308599999999998</v>
      </c>
    </row>
    <row r="63" spans="1:11">
      <c r="A63" t="s">
        <v>411</v>
      </c>
      <c r="B63" t="s">
        <v>0</v>
      </c>
      <c r="C63">
        <v>0.75878104610823205</v>
      </c>
      <c r="I63">
        <v>61</v>
      </c>
      <c r="J63" t="s">
        <v>405</v>
      </c>
      <c r="K63">
        <v>56.084000000000003</v>
      </c>
    </row>
    <row r="64" spans="1:11">
      <c r="A64" t="s">
        <v>452</v>
      </c>
      <c r="B64" t="s">
        <v>0</v>
      </c>
      <c r="C64">
        <v>0.75673482168061246</v>
      </c>
      <c r="I64">
        <v>62</v>
      </c>
      <c r="J64" t="s">
        <v>350</v>
      </c>
      <c r="K64">
        <v>55.216000000000001</v>
      </c>
    </row>
    <row r="65" spans="1:11">
      <c r="A65" t="s">
        <v>327</v>
      </c>
      <c r="B65" t="s">
        <v>0</v>
      </c>
      <c r="C65">
        <v>0.75427727770824582</v>
      </c>
      <c r="I65">
        <v>63</v>
      </c>
      <c r="J65" t="s">
        <v>422</v>
      </c>
      <c r="K65">
        <v>54.976799999999997</v>
      </c>
    </row>
    <row r="66" spans="1:11">
      <c r="A66" t="s">
        <v>396</v>
      </c>
      <c r="B66" t="s">
        <v>0</v>
      </c>
      <c r="C66">
        <v>0.75225403338915764</v>
      </c>
      <c r="I66">
        <v>64</v>
      </c>
      <c r="J66" t="s">
        <v>306</v>
      </c>
      <c r="K66">
        <v>52.499899999999997</v>
      </c>
    </row>
    <row r="67" spans="1:11">
      <c r="A67" t="s">
        <v>451</v>
      </c>
      <c r="B67" t="s">
        <v>0</v>
      </c>
      <c r="C67">
        <v>0.75210279593684326</v>
      </c>
      <c r="I67">
        <v>65</v>
      </c>
      <c r="J67" t="s">
        <v>333</v>
      </c>
      <c r="K67">
        <v>50.316499999999998</v>
      </c>
    </row>
    <row r="68" spans="1:11">
      <c r="A68" t="s">
        <v>295</v>
      </c>
      <c r="B68" t="s">
        <v>0</v>
      </c>
      <c r="C68">
        <v>0.75208377585635167</v>
      </c>
      <c r="I68">
        <v>66</v>
      </c>
      <c r="J68" t="s">
        <v>356</v>
      </c>
      <c r="K68">
        <v>42.233699999999999</v>
      </c>
    </row>
    <row r="69" spans="1:11">
      <c r="A69" t="s">
        <v>344</v>
      </c>
      <c r="B69" t="s">
        <v>0</v>
      </c>
      <c r="C69">
        <v>0.75139348597143063</v>
      </c>
    </row>
    <row r="70" spans="1:11">
      <c r="A70" t="s">
        <v>445</v>
      </c>
      <c r="B70" t="s">
        <v>1</v>
      </c>
      <c r="C70">
        <v>0.74894491025166743</v>
      </c>
    </row>
    <row r="71" spans="1:11">
      <c r="A71" t="s">
        <v>422</v>
      </c>
      <c r="B71" t="s">
        <v>1</v>
      </c>
      <c r="C71">
        <v>0.7480410367136221</v>
      </c>
    </row>
    <row r="72" spans="1:11">
      <c r="A72" t="s">
        <v>379</v>
      </c>
      <c r="B72" t="s">
        <v>1</v>
      </c>
      <c r="C72">
        <v>0.74501036628801232</v>
      </c>
    </row>
    <row r="73" spans="1:11">
      <c r="A73" t="s">
        <v>424</v>
      </c>
      <c r="B73" t="s">
        <v>1</v>
      </c>
      <c r="C73">
        <v>0.73263944111601886</v>
      </c>
    </row>
    <row r="74" spans="1:11">
      <c r="A74" t="s">
        <v>454</v>
      </c>
      <c r="B74" t="s">
        <v>1</v>
      </c>
      <c r="C74">
        <v>0.73245660370315524</v>
      </c>
    </row>
    <row r="75" spans="1:11">
      <c r="A75" t="s">
        <v>370</v>
      </c>
      <c r="B75" t="s">
        <v>1</v>
      </c>
      <c r="C75">
        <v>0.72357881263032842</v>
      </c>
    </row>
    <row r="76" spans="1:11">
      <c r="A76" t="s">
        <v>301</v>
      </c>
      <c r="B76" t="s">
        <v>1</v>
      </c>
      <c r="C76">
        <v>0.7219918896824824</v>
      </c>
    </row>
    <row r="77" spans="1:11">
      <c r="A77" t="s">
        <v>337</v>
      </c>
      <c r="B77" t="s">
        <v>1</v>
      </c>
      <c r="C77">
        <v>0.72035632568963837</v>
      </c>
    </row>
    <row r="78" spans="1:11">
      <c r="A78" t="s">
        <v>461</v>
      </c>
      <c r="B78" t="s">
        <v>1</v>
      </c>
      <c r="C78">
        <v>0.68820008363877094</v>
      </c>
    </row>
    <row r="79" spans="1:11">
      <c r="A79" t="s">
        <v>373</v>
      </c>
      <c r="B79" t="s">
        <v>1</v>
      </c>
      <c r="C79">
        <v>0.68620331663517919</v>
      </c>
    </row>
    <row r="80" spans="1:11">
      <c r="A80" t="s">
        <v>365</v>
      </c>
      <c r="B80" t="s">
        <v>1</v>
      </c>
      <c r="C80">
        <v>0.68533393183458524</v>
      </c>
    </row>
    <row r="81" spans="1:3">
      <c r="A81" t="s">
        <v>472</v>
      </c>
      <c r="B81" t="s">
        <v>1</v>
      </c>
      <c r="C81">
        <v>0.68178783606968141</v>
      </c>
    </row>
    <row r="82" spans="1:3">
      <c r="A82" t="s">
        <v>318</v>
      </c>
      <c r="B82" t="s">
        <v>1</v>
      </c>
      <c r="C82">
        <v>0.68132267164128224</v>
      </c>
    </row>
    <row r="83" spans="1:3">
      <c r="A83" t="s">
        <v>425</v>
      </c>
      <c r="B83" t="s">
        <v>1</v>
      </c>
      <c r="C83">
        <v>0.68042261322516773</v>
      </c>
    </row>
    <row r="84" spans="1:3">
      <c r="A84" t="s">
        <v>311</v>
      </c>
      <c r="B84" t="s">
        <v>1</v>
      </c>
      <c r="C84">
        <v>0.67827155419727192</v>
      </c>
    </row>
    <row r="85" spans="1:3">
      <c r="A85" t="s">
        <v>430</v>
      </c>
      <c r="B85" t="s">
        <v>1</v>
      </c>
      <c r="C85">
        <v>0.67783570738126475</v>
      </c>
    </row>
    <row r="86" spans="1:3">
      <c r="A86" t="s">
        <v>328</v>
      </c>
      <c r="B86" t="s">
        <v>1</v>
      </c>
      <c r="C86">
        <v>0.66496999552354941</v>
      </c>
    </row>
    <row r="87" spans="1:3">
      <c r="A87" t="s">
        <v>317</v>
      </c>
      <c r="B87" t="s">
        <v>1</v>
      </c>
      <c r="C87">
        <v>0.65505578102748152</v>
      </c>
    </row>
    <row r="88" spans="1:3">
      <c r="A88" t="s">
        <v>439</v>
      </c>
      <c r="B88" t="s">
        <v>1</v>
      </c>
      <c r="C88">
        <v>0.65048662068922836</v>
      </c>
    </row>
    <row r="89" spans="1:3">
      <c r="A89" t="s">
        <v>319</v>
      </c>
      <c r="B89" t="s">
        <v>1</v>
      </c>
      <c r="C89">
        <v>0.6389978863237048</v>
      </c>
    </row>
    <row r="90" spans="1:3">
      <c r="A90" t="s">
        <v>384</v>
      </c>
      <c r="B90" t="s">
        <v>1</v>
      </c>
      <c r="C90">
        <v>0.63356959231564391</v>
      </c>
    </row>
    <row r="91" spans="1:3">
      <c r="A91" t="s">
        <v>383</v>
      </c>
      <c r="B91" t="s">
        <v>1</v>
      </c>
      <c r="C91">
        <v>0.63312302865809467</v>
      </c>
    </row>
    <row r="92" spans="1:3">
      <c r="A92" t="s">
        <v>359</v>
      </c>
      <c r="B92" t="s">
        <v>1</v>
      </c>
      <c r="C92">
        <v>0.63212993172299181</v>
      </c>
    </row>
    <row r="93" spans="1:3">
      <c r="A93" t="s">
        <v>405</v>
      </c>
      <c r="B93" t="s">
        <v>1</v>
      </c>
      <c r="C93">
        <v>0.61316636443367956</v>
      </c>
    </row>
    <row r="94" spans="1:3">
      <c r="A94" t="s">
        <v>354</v>
      </c>
      <c r="B94" t="s">
        <v>1</v>
      </c>
      <c r="C94">
        <v>0.60847957358842786</v>
      </c>
    </row>
    <row r="95" spans="1:3">
      <c r="A95" t="s">
        <v>312</v>
      </c>
      <c r="B95" t="s">
        <v>1</v>
      </c>
      <c r="C95">
        <v>0.59525692048660517</v>
      </c>
    </row>
    <row r="96" spans="1:3">
      <c r="A96" t="s">
        <v>322</v>
      </c>
      <c r="B96" t="s">
        <v>1</v>
      </c>
      <c r="C96">
        <v>0.58394952504198161</v>
      </c>
    </row>
    <row r="97" spans="1:3">
      <c r="A97" t="s">
        <v>349</v>
      </c>
      <c r="B97" t="s">
        <v>1</v>
      </c>
      <c r="C97">
        <v>0.58026821859623479</v>
      </c>
    </row>
    <row r="98" spans="1:3">
      <c r="A98" t="s">
        <v>385</v>
      </c>
      <c r="B98" t="s">
        <v>1</v>
      </c>
      <c r="C98">
        <v>0.5779563565428405</v>
      </c>
    </row>
    <row r="99" spans="1:3">
      <c r="A99" t="s">
        <v>350</v>
      </c>
      <c r="B99" t="s">
        <v>1</v>
      </c>
      <c r="C99">
        <v>0.57433270453234697</v>
      </c>
    </row>
    <row r="100" spans="1:3">
      <c r="A100" t="s">
        <v>162</v>
      </c>
      <c r="B100" t="s">
        <v>1</v>
      </c>
      <c r="C100">
        <v>0.57002852620209632</v>
      </c>
    </row>
    <row r="101" spans="1:3">
      <c r="A101" t="s">
        <v>428</v>
      </c>
      <c r="B101" t="s">
        <v>1</v>
      </c>
      <c r="C101">
        <v>0.56504985264671082</v>
      </c>
    </row>
    <row r="102" spans="1:3">
      <c r="A102" t="s">
        <v>158</v>
      </c>
      <c r="B102" t="s">
        <v>1</v>
      </c>
      <c r="C102">
        <v>0.5641495479643388</v>
      </c>
    </row>
    <row r="103" spans="1:3">
      <c r="A103" t="s">
        <v>443</v>
      </c>
      <c r="B103" t="s">
        <v>1</v>
      </c>
      <c r="C103">
        <v>0.56224888150085617</v>
      </c>
    </row>
    <row r="104" spans="1:3">
      <c r="A104" t="s">
        <v>475</v>
      </c>
      <c r="B104" t="s">
        <v>1</v>
      </c>
      <c r="C104">
        <v>0.55370885104818601</v>
      </c>
    </row>
    <row r="105" spans="1:3">
      <c r="A105" t="s">
        <v>375</v>
      </c>
      <c r="B105" t="s">
        <v>1</v>
      </c>
      <c r="C105">
        <v>0.54080677311586123</v>
      </c>
    </row>
    <row r="106" spans="1:3">
      <c r="A106" t="s">
        <v>418</v>
      </c>
      <c r="B106" t="s">
        <v>1</v>
      </c>
      <c r="C106">
        <v>0.53474538271901062</v>
      </c>
    </row>
    <row r="107" spans="1:3">
      <c r="A107" t="s">
        <v>356</v>
      </c>
      <c r="B107" t="s">
        <v>1</v>
      </c>
      <c r="C107">
        <v>0.53432833232079835</v>
      </c>
    </row>
    <row r="108" spans="1:3">
      <c r="A108" t="s">
        <v>313</v>
      </c>
      <c r="B108" t="s">
        <v>1</v>
      </c>
      <c r="C108">
        <v>0.53121264865513762</v>
      </c>
    </row>
    <row r="109" spans="1:3">
      <c r="A109" t="s">
        <v>372</v>
      </c>
      <c r="B109" t="s">
        <v>1</v>
      </c>
      <c r="C109">
        <v>0.52335947164024954</v>
      </c>
    </row>
    <row r="110" spans="1:3">
      <c r="A110" t="s">
        <v>460</v>
      </c>
      <c r="B110" t="s">
        <v>1</v>
      </c>
      <c r="C110">
        <v>0.51594368769400223</v>
      </c>
    </row>
    <row r="111" spans="1:3">
      <c r="A111" t="s">
        <v>333</v>
      </c>
      <c r="B111" t="s">
        <v>1</v>
      </c>
      <c r="C111">
        <v>0.51171682661486684</v>
      </c>
    </row>
    <row r="112" spans="1:3">
      <c r="A112" t="s">
        <v>458</v>
      </c>
      <c r="B112" t="s">
        <v>1</v>
      </c>
      <c r="C112">
        <v>0.50751908485243891</v>
      </c>
    </row>
    <row r="113" spans="1:3">
      <c r="A113" t="s">
        <v>415</v>
      </c>
      <c r="B113" t="s">
        <v>1</v>
      </c>
      <c r="C113">
        <v>0.50404721583060796</v>
      </c>
    </row>
    <row r="114" spans="1:3">
      <c r="A114" t="s">
        <v>447</v>
      </c>
      <c r="B114" t="s">
        <v>1</v>
      </c>
      <c r="C114">
        <v>0.50290899129283961</v>
      </c>
    </row>
    <row r="115" spans="1:3">
      <c r="A115" t="s">
        <v>296</v>
      </c>
      <c r="B115" t="s">
        <v>1</v>
      </c>
      <c r="C115">
        <v>0.50191337122801305</v>
      </c>
    </row>
    <row r="116" spans="1:3">
      <c r="A116" t="s">
        <v>304</v>
      </c>
      <c r="B116" t="s">
        <v>2</v>
      </c>
      <c r="C116">
        <v>0.48730848504329144</v>
      </c>
    </row>
    <row r="117" spans="1:3">
      <c r="A117" t="s">
        <v>421</v>
      </c>
      <c r="B117" t="s">
        <v>2</v>
      </c>
      <c r="C117">
        <v>0.46490589034258023</v>
      </c>
    </row>
    <row r="118" spans="1:3">
      <c r="A118" t="s">
        <v>476</v>
      </c>
      <c r="B118" t="s">
        <v>2</v>
      </c>
      <c r="C118">
        <v>0.46029196750160389</v>
      </c>
    </row>
    <row r="119" spans="1:3">
      <c r="A119" t="s">
        <v>334</v>
      </c>
      <c r="B119" t="s">
        <v>2</v>
      </c>
      <c r="C119">
        <v>0.45900509232784015</v>
      </c>
    </row>
    <row r="120" spans="1:3">
      <c r="A120" t="s">
        <v>436</v>
      </c>
      <c r="B120" t="s">
        <v>2</v>
      </c>
      <c r="C120">
        <v>0.45229415819962132</v>
      </c>
    </row>
    <row r="121" spans="1:3">
      <c r="A121" t="s">
        <v>298</v>
      </c>
      <c r="B121" t="s">
        <v>2</v>
      </c>
      <c r="C121">
        <v>0.4468790812627994</v>
      </c>
    </row>
    <row r="122" spans="1:3">
      <c r="A122" t="s">
        <v>410</v>
      </c>
      <c r="B122" t="s">
        <v>2</v>
      </c>
      <c r="C122">
        <v>0.4390469814025198</v>
      </c>
    </row>
    <row r="123" spans="1:3">
      <c r="A123" t="s">
        <v>408</v>
      </c>
      <c r="B123" t="s">
        <v>2</v>
      </c>
      <c r="C123">
        <v>0.41578839795533579</v>
      </c>
    </row>
    <row r="124" spans="1:3">
      <c r="A124" t="s">
        <v>386</v>
      </c>
      <c r="B124" t="s">
        <v>2</v>
      </c>
      <c r="C124">
        <v>0.41393789499943279</v>
      </c>
    </row>
    <row r="125" spans="1:3">
      <c r="A125" t="s">
        <v>320</v>
      </c>
      <c r="B125" t="s">
        <v>2</v>
      </c>
      <c r="C125">
        <v>0.41353718036220471</v>
      </c>
    </row>
    <row r="126" spans="1:3">
      <c r="A126" t="s">
        <v>308</v>
      </c>
      <c r="B126" t="s">
        <v>2</v>
      </c>
      <c r="C126">
        <v>0.40665537192612705</v>
      </c>
    </row>
    <row r="127" spans="1:3">
      <c r="A127" t="s">
        <v>172</v>
      </c>
      <c r="B127" t="s">
        <v>2</v>
      </c>
      <c r="C127">
        <v>0.4057883763504686</v>
      </c>
    </row>
    <row r="128" spans="1:3">
      <c r="A128" t="s">
        <v>395</v>
      </c>
      <c r="B128" t="s">
        <v>2</v>
      </c>
      <c r="C128">
        <v>0.40482489320047943</v>
      </c>
    </row>
    <row r="129" spans="1:3">
      <c r="A129" t="s">
        <v>364</v>
      </c>
      <c r="B129" t="s">
        <v>2</v>
      </c>
      <c r="C129">
        <v>0.39490063093543898</v>
      </c>
    </row>
    <row r="130" spans="1:3">
      <c r="A130" t="s">
        <v>192</v>
      </c>
      <c r="B130" t="s">
        <v>2</v>
      </c>
      <c r="C130">
        <v>0.39359453022955088</v>
      </c>
    </row>
    <row r="131" spans="1:3">
      <c r="A131" t="s">
        <v>473</v>
      </c>
      <c r="B131" t="s">
        <v>2</v>
      </c>
      <c r="C131">
        <v>0.39191061176398129</v>
      </c>
    </row>
    <row r="132" spans="1:3">
      <c r="A132" t="s">
        <v>323</v>
      </c>
      <c r="B132" t="s">
        <v>2</v>
      </c>
      <c r="C132">
        <v>0.3916522286183548</v>
      </c>
    </row>
    <row r="133" spans="1:3">
      <c r="A133" t="s">
        <v>389</v>
      </c>
      <c r="B133" t="s">
        <v>2</v>
      </c>
      <c r="C133">
        <v>0.38523025741299755</v>
      </c>
    </row>
    <row r="134" spans="1:3">
      <c r="A134" t="s">
        <v>315</v>
      </c>
      <c r="B134" t="s">
        <v>2</v>
      </c>
      <c r="C134">
        <v>0.36898511750246027</v>
      </c>
    </row>
    <row r="135" spans="1:3">
      <c r="A135" t="s">
        <v>388</v>
      </c>
      <c r="B135" t="s">
        <v>2</v>
      </c>
      <c r="C135">
        <v>0.3590396842576018</v>
      </c>
    </row>
    <row r="136" spans="1:3">
      <c r="A136" t="s">
        <v>307</v>
      </c>
      <c r="B136" t="s">
        <v>2</v>
      </c>
      <c r="C136">
        <v>0.35466936256080461</v>
      </c>
    </row>
    <row r="137" spans="1:3">
      <c r="A137" t="s">
        <v>276</v>
      </c>
      <c r="B137" t="s">
        <v>2</v>
      </c>
      <c r="C137">
        <v>0.35360839182572645</v>
      </c>
    </row>
    <row r="138" spans="1:3">
      <c r="A138" t="s">
        <v>406</v>
      </c>
      <c r="B138" t="s">
        <v>2</v>
      </c>
      <c r="C138">
        <v>0.35328361203789221</v>
      </c>
    </row>
    <row r="139" spans="1:3">
      <c r="A139" t="s">
        <v>299</v>
      </c>
      <c r="B139" t="s">
        <v>2</v>
      </c>
      <c r="C139">
        <v>0.34799844865438173</v>
      </c>
    </row>
    <row r="140" spans="1:3">
      <c r="A140" t="s">
        <v>448</v>
      </c>
      <c r="B140" t="s">
        <v>2</v>
      </c>
      <c r="C140">
        <v>0.34483406443355225</v>
      </c>
    </row>
    <row r="141" spans="1:3">
      <c r="A141" t="s">
        <v>470</v>
      </c>
      <c r="B141" t="s">
        <v>2</v>
      </c>
      <c r="C141">
        <v>0.34139107898926013</v>
      </c>
    </row>
    <row r="142" spans="1:3">
      <c r="A142" t="s">
        <v>392</v>
      </c>
      <c r="B142" t="s">
        <v>2</v>
      </c>
      <c r="C142">
        <v>0.340134623374786</v>
      </c>
    </row>
    <row r="143" spans="1:3">
      <c r="A143" t="s">
        <v>336</v>
      </c>
      <c r="B143" t="s">
        <v>2</v>
      </c>
      <c r="C143">
        <v>0.33610142775772306</v>
      </c>
    </row>
    <row r="144" spans="1:3">
      <c r="A144" t="s">
        <v>242</v>
      </c>
      <c r="B144" t="s">
        <v>2</v>
      </c>
      <c r="C144">
        <v>0.33500375477047073</v>
      </c>
    </row>
    <row r="145" spans="1:3">
      <c r="A145" t="s">
        <v>310</v>
      </c>
      <c r="B145" t="s">
        <v>2</v>
      </c>
      <c r="C145">
        <v>0.33133077702362002</v>
      </c>
    </row>
    <row r="146" spans="1:3">
      <c r="A146" t="s">
        <v>435</v>
      </c>
      <c r="B146" t="s">
        <v>2</v>
      </c>
      <c r="C146">
        <v>0.32710013141293043</v>
      </c>
    </row>
    <row r="147" spans="1:3">
      <c r="A147" t="s">
        <v>413</v>
      </c>
      <c r="B147" t="s">
        <v>2</v>
      </c>
      <c r="C147">
        <v>0.32436828327696432</v>
      </c>
    </row>
    <row r="148" spans="1:3">
      <c r="A148" t="s">
        <v>459</v>
      </c>
      <c r="B148" t="s">
        <v>2</v>
      </c>
      <c r="C148">
        <v>0.32206232657310557</v>
      </c>
    </row>
    <row r="149" spans="1:3">
      <c r="A149" t="s">
        <v>437</v>
      </c>
      <c r="B149" t="s">
        <v>2</v>
      </c>
      <c r="C149">
        <v>0.31890890972931346</v>
      </c>
    </row>
    <row r="150" spans="1:3">
      <c r="A150" t="s">
        <v>393</v>
      </c>
      <c r="B150" t="s">
        <v>2</v>
      </c>
      <c r="C150">
        <v>0.31223289313427344</v>
      </c>
    </row>
    <row r="151" spans="1:3">
      <c r="A151" t="s">
        <v>455</v>
      </c>
      <c r="B151" t="s">
        <v>2</v>
      </c>
      <c r="C151">
        <v>0.30863116527295487</v>
      </c>
    </row>
    <row r="152" spans="1:3">
      <c r="A152" t="s">
        <v>331</v>
      </c>
      <c r="B152" t="s">
        <v>2</v>
      </c>
      <c r="C152">
        <v>0.29877455153120031</v>
      </c>
    </row>
    <row r="153" spans="1:3">
      <c r="A153" t="s">
        <v>341</v>
      </c>
      <c r="B153" t="s">
        <v>2</v>
      </c>
      <c r="C153">
        <v>0.29645246647244228</v>
      </c>
    </row>
    <row r="154" spans="1:3">
      <c r="A154" t="s">
        <v>362</v>
      </c>
      <c r="B154" t="s">
        <v>2</v>
      </c>
      <c r="C154">
        <v>0.2931007459773885</v>
      </c>
    </row>
    <row r="155" spans="1:3">
      <c r="A155" t="s">
        <v>118</v>
      </c>
      <c r="B155" t="s">
        <v>2</v>
      </c>
      <c r="C155">
        <v>0.28627494622450178</v>
      </c>
    </row>
    <row r="156" spans="1:3">
      <c r="A156" t="s">
        <v>471</v>
      </c>
      <c r="B156" t="s">
        <v>2</v>
      </c>
      <c r="C156">
        <v>0.2856749942143591</v>
      </c>
    </row>
    <row r="157" spans="1:3">
      <c r="A157" t="s">
        <v>394</v>
      </c>
      <c r="B157" t="s">
        <v>2</v>
      </c>
      <c r="C157">
        <v>0.28364580726834976</v>
      </c>
    </row>
    <row r="158" spans="1:3">
      <c r="A158" t="s">
        <v>431</v>
      </c>
      <c r="B158" t="s">
        <v>2</v>
      </c>
      <c r="C158">
        <v>0.27808643118665333</v>
      </c>
    </row>
    <row r="159" spans="1:3">
      <c r="A159" t="s">
        <v>340</v>
      </c>
      <c r="B159" t="s">
        <v>2</v>
      </c>
      <c r="C159">
        <v>0.27395029729062492</v>
      </c>
    </row>
    <row r="160" spans="1:3">
      <c r="A160" t="s">
        <v>453</v>
      </c>
      <c r="B160" t="s">
        <v>2</v>
      </c>
      <c r="C160">
        <v>0.27338558282775671</v>
      </c>
    </row>
    <row r="161" spans="1:3">
      <c r="A161" t="s">
        <v>314</v>
      </c>
      <c r="B161" t="s">
        <v>2</v>
      </c>
      <c r="C161">
        <v>0.27120747493267461</v>
      </c>
    </row>
    <row r="162" spans="1:3">
      <c r="A162" t="s">
        <v>441</v>
      </c>
      <c r="B162" t="s">
        <v>2</v>
      </c>
      <c r="C162">
        <v>0.26782845043154013</v>
      </c>
    </row>
    <row r="163" spans="1:3">
      <c r="A163" t="s">
        <v>442</v>
      </c>
      <c r="B163" t="s">
        <v>2</v>
      </c>
      <c r="C163">
        <v>0.26514359771845336</v>
      </c>
    </row>
    <row r="164" spans="1:3">
      <c r="A164" t="s">
        <v>403</v>
      </c>
      <c r="B164" t="s">
        <v>2</v>
      </c>
      <c r="C164">
        <v>0.26249596865647362</v>
      </c>
    </row>
    <row r="165" spans="1:3">
      <c r="A165" t="s">
        <v>330</v>
      </c>
      <c r="B165" t="s">
        <v>2</v>
      </c>
      <c r="C165">
        <v>0.2623201624716382</v>
      </c>
    </row>
    <row r="166" spans="1:3">
      <c r="A166" t="s">
        <v>358</v>
      </c>
      <c r="B166" t="s">
        <v>2</v>
      </c>
      <c r="C166">
        <v>0.25708012625379928</v>
      </c>
    </row>
    <row r="167" spans="1:3">
      <c r="A167" t="s">
        <v>297</v>
      </c>
      <c r="B167" t="s">
        <v>2</v>
      </c>
      <c r="C167">
        <v>0.25292521223549425</v>
      </c>
    </row>
    <row r="168" spans="1:3">
      <c r="A168" t="s">
        <v>432</v>
      </c>
      <c r="B168" t="s">
        <v>2</v>
      </c>
      <c r="C168">
        <v>0.25213170249399208</v>
      </c>
    </row>
    <row r="169" spans="1:3">
      <c r="A169" t="s">
        <v>446</v>
      </c>
      <c r="B169" t="s">
        <v>8</v>
      </c>
      <c r="C169">
        <v>0.23635131239326285</v>
      </c>
    </row>
    <row r="170" spans="1:3">
      <c r="A170" t="s">
        <v>474</v>
      </c>
      <c r="B170" t="s">
        <v>8</v>
      </c>
      <c r="C170">
        <v>0.22531627407656385</v>
      </c>
    </row>
    <row r="171" spans="1:3">
      <c r="A171" t="s">
        <v>353</v>
      </c>
      <c r="B171" t="s">
        <v>8</v>
      </c>
      <c r="C171">
        <v>0.22334183837005778</v>
      </c>
    </row>
    <row r="172" spans="1:3">
      <c r="A172" t="s">
        <v>449</v>
      </c>
      <c r="B172" t="s">
        <v>8</v>
      </c>
      <c r="C172">
        <v>0.22198614089538093</v>
      </c>
    </row>
    <row r="173" spans="1:3">
      <c r="A173" t="s">
        <v>407</v>
      </c>
      <c r="B173" t="s">
        <v>8</v>
      </c>
      <c r="C173">
        <v>0.2196566320210499</v>
      </c>
    </row>
    <row r="174" spans="1:3">
      <c r="A174" t="s">
        <v>433</v>
      </c>
      <c r="B174" t="s">
        <v>8</v>
      </c>
      <c r="C174">
        <v>0.21790197174893661</v>
      </c>
    </row>
    <row r="175" spans="1:3">
      <c r="A175" t="s">
        <v>390</v>
      </c>
      <c r="B175" t="s">
        <v>8</v>
      </c>
      <c r="C175">
        <v>0.21109379533615225</v>
      </c>
    </row>
    <row r="176" spans="1:3">
      <c r="A176" t="s">
        <v>371</v>
      </c>
      <c r="B176" t="s">
        <v>8</v>
      </c>
      <c r="C176">
        <v>0.20791395031710083</v>
      </c>
    </row>
    <row r="177" spans="1:3">
      <c r="A177" t="s">
        <v>361</v>
      </c>
      <c r="B177" t="s">
        <v>8</v>
      </c>
      <c r="C177">
        <v>0.20447927560069934</v>
      </c>
    </row>
    <row r="178" spans="1:3">
      <c r="A178" t="s">
        <v>363</v>
      </c>
      <c r="B178" t="s">
        <v>8</v>
      </c>
      <c r="C178">
        <v>0.20231728263537072</v>
      </c>
    </row>
    <row r="179" spans="1:3">
      <c r="A179" t="s">
        <v>419</v>
      </c>
      <c r="B179" t="s">
        <v>8</v>
      </c>
      <c r="C179">
        <v>0.20171456738630816</v>
      </c>
    </row>
    <row r="180" spans="1:3">
      <c r="A180" t="s">
        <v>398</v>
      </c>
      <c r="B180" t="s">
        <v>8</v>
      </c>
      <c r="C180">
        <v>0.18702578242084353</v>
      </c>
    </row>
    <row r="181" spans="1:3">
      <c r="A181" t="s">
        <v>326</v>
      </c>
      <c r="B181" t="s">
        <v>8</v>
      </c>
      <c r="C181">
        <v>0.17931903718082393</v>
      </c>
    </row>
    <row r="182" spans="1:3">
      <c r="A182" t="s">
        <v>414</v>
      </c>
      <c r="B182" t="s">
        <v>8</v>
      </c>
      <c r="C182">
        <v>0.17845642245225737</v>
      </c>
    </row>
    <row r="183" spans="1:3">
      <c r="A183" t="s">
        <v>325</v>
      </c>
      <c r="B183" t="s">
        <v>8</v>
      </c>
      <c r="C183">
        <v>0.17098888673587537</v>
      </c>
    </row>
    <row r="184" spans="1:3">
      <c r="A184" t="s">
        <v>332</v>
      </c>
      <c r="B184" t="s">
        <v>8</v>
      </c>
      <c r="C184">
        <v>0.16505547172791685</v>
      </c>
    </row>
    <row r="185" spans="1:3">
      <c r="A185" t="s">
        <v>450</v>
      </c>
      <c r="B185" t="s">
        <v>8</v>
      </c>
      <c r="C185">
        <v>0.15193518808163026</v>
      </c>
    </row>
    <row r="186" spans="1:3">
      <c r="A186" t="s">
        <v>380</v>
      </c>
      <c r="B186" t="s">
        <v>8</v>
      </c>
      <c r="C186">
        <v>0.14884019063984541</v>
      </c>
    </row>
    <row r="187" spans="1:3">
      <c r="A187" t="s">
        <v>360</v>
      </c>
      <c r="B187" t="s">
        <v>8</v>
      </c>
      <c r="C187">
        <v>0.14726922512177501</v>
      </c>
    </row>
    <row r="188" spans="1:3">
      <c r="A188" t="s">
        <v>401</v>
      </c>
      <c r="B188" t="s">
        <v>8</v>
      </c>
      <c r="C188">
        <v>0.14536867950995044</v>
      </c>
    </row>
    <row r="189" spans="1:3">
      <c r="A189" t="s">
        <v>352</v>
      </c>
      <c r="B189" t="s">
        <v>8</v>
      </c>
      <c r="C189">
        <v>0.13693237007247272</v>
      </c>
    </row>
    <row r="190" spans="1:3">
      <c r="A190" t="s">
        <v>281</v>
      </c>
      <c r="B190" t="s">
        <v>8</v>
      </c>
      <c r="C190">
        <v>0.13098962672808456</v>
      </c>
    </row>
    <row r="191" spans="1:3">
      <c r="A191" t="s">
        <v>462</v>
      </c>
      <c r="B191" t="s">
        <v>8</v>
      </c>
      <c r="C191">
        <v>0.12479581828118275</v>
      </c>
    </row>
    <row r="192" spans="1:3">
      <c r="A192" t="s">
        <v>204</v>
      </c>
      <c r="B192" t="s">
        <v>8</v>
      </c>
      <c r="C192">
        <v>0.11843793162587246</v>
      </c>
    </row>
    <row r="193" spans="1:3">
      <c r="A193" t="s">
        <v>463</v>
      </c>
      <c r="B193" t="s">
        <v>8</v>
      </c>
      <c r="C193">
        <v>0.10566484491465916</v>
      </c>
    </row>
    <row r="194" spans="1:3">
      <c r="A194" t="s">
        <v>346</v>
      </c>
      <c r="B194" t="s">
        <v>8</v>
      </c>
      <c r="C194">
        <v>9.2973152373697715E-2</v>
      </c>
    </row>
    <row r="195" spans="1:3">
      <c r="A195" t="s">
        <v>409</v>
      </c>
      <c r="B195" t="s">
        <v>8</v>
      </c>
      <c r="C195">
        <v>7.864372108939556E-2</v>
      </c>
    </row>
    <row r="196" spans="1:3">
      <c r="A196" t="s">
        <v>397</v>
      </c>
      <c r="B196" t="s">
        <v>8</v>
      </c>
      <c r="C196">
        <v>6.9695461542335455E-2</v>
      </c>
    </row>
    <row r="197" spans="1:3">
      <c r="A197" t="s">
        <v>347</v>
      </c>
      <c r="B197" t="s">
        <v>8</v>
      </c>
      <c r="C197">
        <v>4.9387697905456426E-2</v>
      </c>
    </row>
    <row r="198" spans="1:3">
      <c r="A198" t="s">
        <v>381</v>
      </c>
      <c r="B198" t="s">
        <v>8</v>
      </c>
      <c r="C198">
        <v>1.9134043908976661E-2</v>
      </c>
    </row>
    <row r="200" spans="1:3">
      <c r="B200">
        <v>198</v>
      </c>
    </row>
    <row r="203" spans="1:3">
      <c r="B203" t="s">
        <v>482</v>
      </c>
    </row>
    <row r="204" spans="1:3">
      <c r="B204" t="s">
        <v>483</v>
      </c>
    </row>
    <row r="210" spans="2:2">
      <c r="B210">
        <v>198</v>
      </c>
    </row>
  </sheetData>
  <sortState xmlns:xlrd2="http://schemas.microsoft.com/office/spreadsheetml/2017/richdata2" ref="A2:C224">
    <sortCondition descending="1" ref="C1:C2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869B-0720-2C4E-9B07-E66A93C156DB}">
  <sheetPr codeName="Sheet11"/>
  <dimension ref="A1:D38"/>
  <sheetViews>
    <sheetView workbookViewId="0">
      <selection activeCell="G46" sqref="G46"/>
    </sheetView>
  </sheetViews>
  <sheetFormatPr baseColWidth="10" defaultRowHeight="16"/>
  <sheetData>
    <row r="1" spans="1:4">
      <c r="A1" t="s">
        <v>484</v>
      </c>
      <c r="B1" t="s">
        <v>556</v>
      </c>
      <c r="C1">
        <v>0.93500000000000005</v>
      </c>
      <c r="D1">
        <v>1</v>
      </c>
    </row>
    <row r="2" spans="1:4">
      <c r="A2" t="s">
        <v>485</v>
      </c>
      <c r="B2" t="s">
        <v>339</v>
      </c>
      <c r="C2">
        <v>0.81100000000000005</v>
      </c>
      <c r="D2">
        <v>2</v>
      </c>
    </row>
    <row r="3" spans="1:4">
      <c r="A3" t="s">
        <v>486</v>
      </c>
      <c r="B3" t="s">
        <v>466</v>
      </c>
      <c r="C3">
        <v>0.77500000000000002</v>
      </c>
      <c r="D3">
        <v>3</v>
      </c>
    </row>
    <row r="4" spans="1:4">
      <c r="A4" t="s">
        <v>487</v>
      </c>
      <c r="B4" t="s">
        <v>416</v>
      </c>
      <c r="C4">
        <v>0.77</v>
      </c>
      <c r="D4">
        <v>4</v>
      </c>
    </row>
    <row r="5" spans="1:4">
      <c r="A5" t="s">
        <v>488</v>
      </c>
      <c r="B5" t="s">
        <v>302</v>
      </c>
      <c r="C5">
        <v>0.753</v>
      </c>
      <c r="D5">
        <v>5</v>
      </c>
    </row>
    <row r="6" spans="1:4">
      <c r="A6" t="s">
        <v>489</v>
      </c>
      <c r="B6" t="s">
        <v>348</v>
      </c>
      <c r="C6">
        <v>0.74199999999999999</v>
      </c>
      <c r="D6">
        <v>6</v>
      </c>
    </row>
    <row r="7" spans="1:4">
      <c r="A7" t="s">
        <v>490</v>
      </c>
      <c r="B7" t="s">
        <v>329</v>
      </c>
      <c r="C7">
        <v>0.73599999999999999</v>
      </c>
      <c r="D7">
        <v>7</v>
      </c>
    </row>
    <row r="8" spans="1:4">
      <c r="A8" t="s">
        <v>491</v>
      </c>
      <c r="B8" t="s">
        <v>372</v>
      </c>
      <c r="C8">
        <v>0.71399999999999997</v>
      </c>
      <c r="D8">
        <v>8</v>
      </c>
    </row>
    <row r="9" spans="1:4">
      <c r="A9" t="s">
        <v>492</v>
      </c>
      <c r="B9" t="s">
        <v>107</v>
      </c>
      <c r="C9">
        <v>0.66500000000000004</v>
      </c>
      <c r="D9">
        <v>9</v>
      </c>
    </row>
    <row r="10" spans="1:4">
      <c r="A10" t="s">
        <v>493</v>
      </c>
      <c r="B10" t="s">
        <v>324</v>
      </c>
      <c r="C10">
        <v>0.65500000000000003</v>
      </c>
      <c r="D10">
        <v>10</v>
      </c>
    </row>
    <row r="11" spans="1:4">
      <c r="A11" t="s">
        <v>494</v>
      </c>
      <c r="B11" t="s">
        <v>426</v>
      </c>
      <c r="C11">
        <v>0.64</v>
      </c>
      <c r="D11">
        <v>11</v>
      </c>
    </row>
    <row r="12" spans="1:4">
      <c r="A12" t="s">
        <v>495</v>
      </c>
      <c r="B12" t="s">
        <v>351</v>
      </c>
      <c r="C12">
        <v>0.63900000000000001</v>
      </c>
      <c r="D12">
        <v>12</v>
      </c>
    </row>
    <row r="13" spans="1:4">
      <c r="A13" t="s">
        <v>496</v>
      </c>
      <c r="B13" t="s">
        <v>367</v>
      </c>
      <c r="C13">
        <v>0.63600000000000001</v>
      </c>
      <c r="D13">
        <v>13</v>
      </c>
    </row>
    <row r="14" spans="1:4">
      <c r="A14" t="s">
        <v>517</v>
      </c>
      <c r="B14" t="s">
        <v>423</v>
      </c>
      <c r="C14">
        <v>0.62</v>
      </c>
      <c r="D14">
        <v>14</v>
      </c>
    </row>
    <row r="15" spans="1:4">
      <c r="A15" t="s">
        <v>518</v>
      </c>
      <c r="B15" t="s">
        <v>316</v>
      </c>
      <c r="C15">
        <v>0.61899999999999999</v>
      </c>
      <c r="D15">
        <v>15</v>
      </c>
    </row>
    <row r="16" spans="1:4">
      <c r="A16" t="s">
        <v>497</v>
      </c>
      <c r="B16" t="s">
        <v>391</v>
      </c>
      <c r="C16">
        <v>0.60799999999999998</v>
      </c>
      <c r="D16">
        <v>16</v>
      </c>
    </row>
    <row r="17" spans="1:4">
      <c r="A17" t="s">
        <v>498</v>
      </c>
      <c r="B17" t="s">
        <v>444</v>
      </c>
      <c r="C17">
        <v>0.59899999999999998</v>
      </c>
      <c r="D17">
        <v>17</v>
      </c>
    </row>
    <row r="18" spans="1:4">
      <c r="A18" t="s">
        <v>499</v>
      </c>
      <c r="B18" t="s">
        <v>387</v>
      </c>
      <c r="C18">
        <v>0.59699999999999998</v>
      </c>
      <c r="D18">
        <v>18</v>
      </c>
    </row>
    <row r="19" spans="1:4">
      <c r="A19" t="s">
        <v>500</v>
      </c>
      <c r="B19" t="s">
        <v>554</v>
      </c>
      <c r="C19">
        <v>0.59299999999999997</v>
      </c>
      <c r="D19">
        <v>19</v>
      </c>
    </row>
    <row r="20" spans="1:4">
      <c r="A20" t="s">
        <v>501</v>
      </c>
      <c r="B20" t="s">
        <v>640</v>
      </c>
      <c r="C20">
        <v>0.58599999999999997</v>
      </c>
      <c r="D20">
        <v>20</v>
      </c>
    </row>
    <row r="21" spans="1:4">
      <c r="A21" t="s">
        <v>502</v>
      </c>
      <c r="B21" t="s">
        <v>374</v>
      </c>
      <c r="C21">
        <v>0.57799999999999996</v>
      </c>
      <c r="D21">
        <v>21</v>
      </c>
    </row>
    <row r="22" spans="1:4">
      <c r="A22" t="s">
        <v>503</v>
      </c>
      <c r="B22" t="s">
        <v>425</v>
      </c>
      <c r="C22">
        <v>0.57099999999999995</v>
      </c>
      <c r="D22">
        <v>22</v>
      </c>
    </row>
    <row r="23" spans="1:4">
      <c r="A23" t="s">
        <v>504</v>
      </c>
      <c r="B23" t="s">
        <v>119</v>
      </c>
      <c r="C23">
        <v>0.56699999999999995</v>
      </c>
      <c r="D23">
        <v>23</v>
      </c>
    </row>
    <row r="24" spans="1:4">
      <c r="A24" t="s">
        <v>505</v>
      </c>
      <c r="B24" t="s">
        <v>411</v>
      </c>
      <c r="C24">
        <v>0.56200000000000006</v>
      </c>
      <c r="D24">
        <v>24</v>
      </c>
    </row>
    <row r="25" spans="1:4">
      <c r="A25" t="s">
        <v>506</v>
      </c>
      <c r="B25" t="s">
        <v>94</v>
      </c>
      <c r="C25">
        <v>0.54700000000000004</v>
      </c>
      <c r="D25">
        <v>25</v>
      </c>
    </row>
    <row r="26" spans="1:4">
      <c r="A26" t="s">
        <v>507</v>
      </c>
      <c r="B26" t="s">
        <v>309</v>
      </c>
      <c r="C26">
        <v>0.53900000000000003</v>
      </c>
      <c r="D26">
        <v>26</v>
      </c>
    </row>
    <row r="27" spans="1:4">
      <c r="A27" t="s">
        <v>508</v>
      </c>
      <c r="B27" t="s">
        <v>400</v>
      </c>
      <c r="C27">
        <v>0.53600000000000003</v>
      </c>
      <c r="D27">
        <v>27</v>
      </c>
    </row>
    <row r="28" spans="1:4">
      <c r="A28" t="s">
        <v>509</v>
      </c>
      <c r="B28" t="s">
        <v>451</v>
      </c>
      <c r="C28">
        <v>0.52500000000000002</v>
      </c>
      <c r="D28">
        <v>28</v>
      </c>
    </row>
    <row r="29" spans="1:4">
      <c r="A29" t="s">
        <v>510</v>
      </c>
      <c r="B29" t="s">
        <v>412</v>
      </c>
      <c r="C29">
        <v>0.5</v>
      </c>
      <c r="D29">
        <v>29</v>
      </c>
    </row>
    <row r="30" spans="1:4">
      <c r="A30" t="s">
        <v>511</v>
      </c>
      <c r="B30" t="s">
        <v>440</v>
      </c>
      <c r="C30">
        <v>0.498</v>
      </c>
      <c r="D30">
        <v>30</v>
      </c>
    </row>
    <row r="31" spans="1:4">
      <c r="A31" t="s">
        <v>512</v>
      </c>
      <c r="B31" t="s">
        <v>373</v>
      </c>
      <c r="C31">
        <v>0.495</v>
      </c>
      <c r="D31">
        <v>31</v>
      </c>
    </row>
    <row r="32" spans="1:4">
      <c r="A32" t="s">
        <v>513</v>
      </c>
      <c r="B32" t="s">
        <v>366</v>
      </c>
      <c r="C32">
        <v>0.49099999999999999</v>
      </c>
      <c r="D32">
        <v>32</v>
      </c>
    </row>
    <row r="33" spans="1:4">
      <c r="A33" t="s">
        <v>514</v>
      </c>
      <c r="B33" t="s">
        <v>376</v>
      </c>
      <c r="C33">
        <v>0.48299999999999998</v>
      </c>
      <c r="D33">
        <v>33</v>
      </c>
    </row>
    <row r="34" spans="1:4">
      <c r="A34" t="s">
        <v>519</v>
      </c>
      <c r="B34" t="s">
        <v>300</v>
      </c>
      <c r="C34">
        <v>0.41699999999999998</v>
      </c>
      <c r="D34">
        <v>34</v>
      </c>
    </row>
    <row r="35" spans="1:4">
      <c r="A35" t="s">
        <v>515</v>
      </c>
      <c r="B35" t="s">
        <v>327</v>
      </c>
      <c r="C35">
        <v>0.39800000000000002</v>
      </c>
      <c r="D35">
        <v>35</v>
      </c>
    </row>
    <row r="36" spans="1:4">
      <c r="A36" t="s">
        <v>520</v>
      </c>
      <c r="B36" t="s">
        <v>335</v>
      </c>
      <c r="C36">
        <v>0.35799999999999998</v>
      </c>
      <c r="D36">
        <v>36</v>
      </c>
    </row>
    <row r="37" spans="1:4">
      <c r="A37" t="s">
        <v>516</v>
      </c>
      <c r="B37" t="s">
        <v>333</v>
      </c>
      <c r="C37">
        <v>0.224</v>
      </c>
      <c r="D37">
        <v>37</v>
      </c>
    </row>
    <row r="38" spans="1:4">
      <c r="A38" t="s">
        <v>521</v>
      </c>
      <c r="B38" t="s">
        <v>428</v>
      </c>
      <c r="C38">
        <v>0.19800000000000001</v>
      </c>
      <c r="D38">
        <v>38</v>
      </c>
    </row>
  </sheetData>
  <sortState xmlns:xlrd2="http://schemas.microsoft.com/office/spreadsheetml/2017/richdata2" ref="A1:D40">
    <sortCondition descending="1"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graphs</vt:lpstr>
      <vt:lpstr>Sheet3</vt:lpstr>
      <vt:lpstr>UN</vt:lpstr>
      <vt:lpstr>Sheet7</vt:lpstr>
      <vt:lpstr>MAIN</vt:lpstr>
      <vt:lpstr>PPP</vt:lpstr>
      <vt:lpstr>Sheet4</vt:lpstr>
      <vt:lpstr>Sheet5</vt:lpstr>
      <vt:lpstr>Sheet2</vt:lpstr>
      <vt:lpstr>Sheet6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Gerard Kelly</cp:lastModifiedBy>
  <dcterms:created xsi:type="dcterms:W3CDTF">2025-03-17T10:55:16Z</dcterms:created>
  <dcterms:modified xsi:type="dcterms:W3CDTF">2025-04-10T04:02:40Z</dcterms:modified>
</cp:coreProperties>
</file>