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rardloh/Desktop/Waste Audit/"/>
    </mc:Choice>
  </mc:AlternateContent>
  <xr:revisionPtr revIDLastSave="0" documentId="13_ncr:1_{934FD94F-A131-F14C-8E36-1BFADF5A818C}" xr6:coauthVersionLast="47" xr6:coauthVersionMax="47" xr10:uidLastSave="{00000000-0000-0000-0000-000000000000}"/>
  <bookViews>
    <workbookView xWindow="1080" yWindow="500" windowWidth="27720" windowHeight="17500" tabRatio="845" activeTab="7" xr2:uid="{00000000-000D-0000-FFFF-FFFF00000000}"/>
  </bookViews>
  <sheets>
    <sheet name="Instructions" sheetId="1" state="hidden" r:id="rId1"/>
    <sheet name="1150 Depot Rd - Bin 6" sheetId="2" state="hidden" r:id="rId2"/>
    <sheet name="1150 Depot Rd - Bin 5" sheetId="3" state="hidden" r:id="rId3"/>
    <sheet name="1150 Depot Rd - Bin 4" sheetId="4" state="hidden" r:id="rId4"/>
    <sheet name="1150 Depot Rd - Bin 3" sheetId="5" state="hidden" r:id="rId5"/>
    <sheet name="1150 Depot Rd - Bin 2" sheetId="6" state="hidden" r:id="rId6"/>
    <sheet name="1150 Depot Rd - Bin 1" sheetId="7" state="hidden" r:id="rId7"/>
    <sheet name="Sheet" sheetId="8" r:id="rId8"/>
    <sheet name="References" sheetId="9" state="hidden" r:id="rId9"/>
  </sheets>
  <definedNames>
    <definedName name="_xlnm.Print_Area" localSheetId="6">'1150 Depot Rd - Bin 1'!$B$1:$G$40</definedName>
    <definedName name="_xlnm.Print_Area" localSheetId="5">'1150 Depot Rd - Bin 2'!$B$1:$G$40</definedName>
    <definedName name="_xlnm.Print_Area" localSheetId="4">'1150 Depot Rd - Bin 3'!$B$1:$G$40</definedName>
    <definedName name="_xlnm.Print_Area" localSheetId="3">'1150 Depot Rd - Bin 4'!$B$1:$G$40</definedName>
    <definedName name="_xlnm.Print_Area" localSheetId="2">'1150 Depot Rd - Bin 5'!$B$1:$G$40</definedName>
    <definedName name="_xlnm.Print_Area" localSheetId="1">'1150 Depot Rd - Bin 6'!$B$1:$G$40</definedName>
    <definedName name="_xlnm.Print_Area" localSheetId="7">Sheet!$B$1:$G$40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8" l="1"/>
  <c r="C33" i="8"/>
  <c r="F33" i="8" s="1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J9" i="8"/>
  <c r="K9" i="8" s="1"/>
  <c r="K18" i="8" s="1"/>
  <c r="D16" i="1"/>
  <c r="D15" i="1"/>
  <c r="E33" i="8" l="1"/>
  <c r="F20" i="8" s="1"/>
  <c r="F24" i="8" l="1"/>
  <c r="F16" i="8"/>
  <c r="F12" i="8"/>
  <c r="F23" i="8"/>
  <c r="F27" i="8"/>
  <c r="F26" i="8"/>
  <c r="F15" i="8"/>
  <c r="F19" i="8"/>
  <c r="F18" i="8"/>
  <c r="F22" i="8"/>
  <c r="F11" i="8"/>
  <c r="F10" i="8"/>
  <c r="F32" i="8"/>
  <c r="F29" i="8"/>
  <c r="F17" i="8"/>
  <c r="F21" i="8"/>
  <c r="F30" i="8"/>
  <c r="F14" i="8"/>
  <c r="F25" i="8"/>
  <c r="F31" i="8"/>
  <c r="K19" i="8"/>
  <c r="K20" i="8" s="1"/>
  <c r="F13" i="8"/>
  <c r="F2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Eugene Wong</author>
  </authors>
  <commentList>
    <comment ref="B10" authorId="0" shapeId="0" xr:uid="{00000000-0006-0000-0700-000001000000}">
      <text>
        <r>
          <rPr>
            <sz val="8"/>
            <color rgb="FF000000"/>
            <rFont val="Calibri"/>
            <family val="2"/>
          </rPr>
          <t>Office paper, computer paper, magazines, glossy paper, waxed paper, and other paper not fitting the categories of newsprint and corrugated.</t>
        </r>
      </text>
    </comment>
    <comment ref="B14" authorId="0" shapeId="0" xr:uid="{00000000-0006-0000-0700-000002000000}">
      <text>
        <r>
          <rPr>
            <sz val="8"/>
            <color rgb="FF000000"/>
            <rFont val="Calibri"/>
            <family val="2"/>
          </rPr>
          <t>Corrugated medium, corrugated boxes or cartons, and brown (kraft) paper (that is, corrugated) bags.</t>
        </r>
      </text>
    </comment>
    <comment ref="B19" authorId="0" shapeId="0" xr:uid="{00000000-0006-0000-0700-000003000000}">
      <text>
        <r>
          <rPr>
            <sz val="8"/>
            <color rgb="FF000000"/>
            <rFont val="Tahoma"/>
            <family val="2"/>
          </rPr>
          <t>includes P4 LDPE &amp; P5 PP</t>
        </r>
      </text>
    </comment>
    <comment ref="B20" authorId="0" shapeId="0" xr:uid="{00000000-0006-0000-0700-000004000000}">
      <text>
        <r>
          <rPr>
            <sz val="8"/>
            <color rgb="FF000000"/>
            <rFont val="Calibri"/>
            <family val="2"/>
          </rPr>
          <t>All food waste except bones.</t>
        </r>
      </text>
    </comment>
    <comment ref="B21" authorId="0" shapeId="0" xr:uid="{00000000-0006-0000-0700-000005000000}">
      <text>
        <r>
          <rPr>
            <sz val="8"/>
            <color rgb="FF000000"/>
            <rFont val="Calibri"/>
            <family val="2"/>
          </rPr>
          <t>Lumber, wood products, pallets, and furniture.</t>
        </r>
      </text>
    </comment>
    <comment ref="B22" authorId="0" shapeId="0" xr:uid="{00000000-0006-0000-0700-000006000000}">
      <text>
        <r>
          <rPr>
            <sz val="8"/>
            <color rgb="FF000000"/>
            <rFont val="Calibri"/>
            <family val="2"/>
          </rPr>
          <t>Textiles, rubber, leather, and other primarily burnable materials not included in the above component categories.</t>
        </r>
      </text>
    </comment>
    <comment ref="A23" authorId="0" shapeId="0" xr:uid="{00000000-0006-0000-0700-000007000000}">
      <text>
        <r>
          <rPr>
            <sz val="8"/>
            <color rgb="FF000000"/>
            <rFont val="Calibri"/>
            <family val="2"/>
          </rPr>
          <t>Iron, steel, tin cans, and bi-metal cans.</t>
        </r>
      </text>
    </comment>
    <comment ref="A25" authorId="0" shapeId="0" xr:uid="{00000000-0006-0000-0700-000008000000}">
      <text>
        <r>
          <rPr>
            <sz val="8"/>
            <color rgb="FF000000"/>
            <rFont val="Calibri"/>
            <family val="2"/>
          </rPr>
          <t>Aluminium, aluminium cans, and aluminium foil.</t>
        </r>
      </text>
    </comment>
    <comment ref="B31" authorId="0" shapeId="0" xr:uid="{00000000-0006-0000-0700-000009000000}">
      <text>
        <r>
          <rPr>
            <sz val="8"/>
            <color rgb="FF000000"/>
            <rFont val="Calibri"/>
            <family val="2"/>
          </rPr>
          <t>Branches, twigs, leaves, grass, and other plant material.</t>
        </r>
      </text>
    </comment>
    <comment ref="B32" authorId="0" shapeId="0" xr:uid="{00000000-0006-0000-0700-00000A000000}">
      <text>
        <r>
          <rPr>
            <sz val="8"/>
            <color rgb="FF000000"/>
            <rFont val="Calibri"/>
            <family val="2"/>
          </rPr>
          <t>Rock, sand, dirt, ceramics, plaster, non-ferrous non-aluminium metals (copper, brass, etc.), and bones.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<sst xmlns="http://schemas.openxmlformats.org/spreadsheetml/2006/main" count="96" uniqueCount="75">
  <si>
    <t>General Instructions</t>
  </si>
  <si>
    <t>Fill in all input cells (in yellow)</t>
  </si>
  <si>
    <t>Fill in the weights of the sorted wastes and total weight of waste in the table. One sheet for each sample.</t>
  </si>
  <si>
    <t>Take pictures of each of the sorted wastes and attach them with this worksheet</t>
  </si>
  <si>
    <t>MAIN INPUTS</t>
  </si>
  <si>
    <t>Total no. of 660L bin samples from all samples</t>
  </si>
  <si>
    <t>Customer's average monthly waste tonnage</t>
  </si>
  <si>
    <t>ton/month</t>
  </si>
  <si>
    <t>n, Sample size (in kg)</t>
  </si>
  <si>
    <t>kg</t>
  </si>
  <si>
    <t>N, Average waste data per week</t>
  </si>
  <si>
    <t>kg/week</t>
  </si>
  <si>
    <t>e, Precision level</t>
  </si>
  <si>
    <t>Formula based on Yamane's Formula</t>
  </si>
  <si>
    <t>Assumptions:</t>
  </si>
  <si>
    <t>- Assumes waste profile is replicated every week</t>
  </si>
  <si>
    <t>- Assumes maximum variability of 0.5</t>
  </si>
  <si>
    <t>- 95% confidence level</t>
  </si>
  <si>
    <t>Day / Date:</t>
  </si>
  <si>
    <t>Collection Company:</t>
  </si>
  <si>
    <t>Site:</t>
  </si>
  <si>
    <t>Vehicle Type:</t>
  </si>
  <si>
    <t>Weather:</t>
  </si>
  <si>
    <t>Route No.:</t>
  </si>
  <si>
    <t>Recorded By:</t>
  </si>
  <si>
    <t>Bin Number</t>
  </si>
  <si>
    <t>Remarks:</t>
  </si>
  <si>
    <t>Components</t>
  </si>
  <si>
    <t>Weight (in kg)</t>
  </si>
  <si>
    <t>% of total</t>
  </si>
  <si>
    <t>Gross</t>
  </si>
  <si>
    <t>Tare</t>
  </si>
  <si>
    <t>Net</t>
  </si>
  <si>
    <t xml:space="preserve">Bin </t>
  </si>
  <si>
    <t>Mixed Paper</t>
  </si>
  <si>
    <t>High Grade Paper</t>
  </si>
  <si>
    <t>Computer Printout</t>
  </si>
  <si>
    <t>Other Office Paper</t>
  </si>
  <si>
    <t>Newspaper</t>
  </si>
  <si>
    <t>Corrugated</t>
  </si>
  <si>
    <t>Plastic</t>
  </si>
  <si>
    <t>P1 PET Bottles</t>
  </si>
  <si>
    <t>P2 HDPE Bottles</t>
  </si>
  <si>
    <t>P4 Film</t>
  </si>
  <si>
    <t>P5 PP</t>
  </si>
  <si>
    <t>660L</t>
  </si>
  <si>
    <t>Other Plastic</t>
  </si>
  <si>
    <t>Container</t>
  </si>
  <si>
    <t>Difference</t>
  </si>
  <si>
    <t xml:space="preserve">Food Waste </t>
  </si>
  <si>
    <t>Food Waste</t>
  </si>
  <si>
    <t>Metal Pallet</t>
  </si>
  <si>
    <t>% Difference</t>
  </si>
  <si>
    <t>Wood</t>
  </si>
  <si>
    <t>Other Organics</t>
  </si>
  <si>
    <t>Ferrous</t>
  </si>
  <si>
    <t>Cans</t>
  </si>
  <si>
    <t>Other Ferrous</t>
  </si>
  <si>
    <t>Aluminium</t>
  </si>
  <si>
    <t>Foil</t>
  </si>
  <si>
    <t>Other Aluminium</t>
  </si>
  <si>
    <t>Glass</t>
  </si>
  <si>
    <t>Clear</t>
  </si>
  <si>
    <t>Brown</t>
  </si>
  <si>
    <t>Green</t>
  </si>
  <si>
    <t>Yard Waste</t>
  </si>
  <si>
    <t>Other Inorganics</t>
  </si>
  <si>
    <t>TOTAL</t>
  </si>
  <si>
    <t>FORMULA:</t>
  </si>
  <si>
    <t>N</t>
  </si>
  <si>
    <t>Population size</t>
  </si>
  <si>
    <t>e</t>
  </si>
  <si>
    <t>Level of precision</t>
  </si>
  <si>
    <t>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</si>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</sst>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FFFFFF"/>
      <name val="Calibri"/>
      <family val="2"/>
    </font>
    <font>
      <i/>
      <sz val="9"/>
      <color rgb="FF7F7F7F"/>
      <name val="Calibri"/>
      <family val="2"/>
    </font>
    <font>
      <sz val="8"/>
      <color rgb="FF000000"/>
      <name val="Calibri"/>
      <family val="2"/>
    </font>
    <font>
      <sz val="8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B"/>
        <bgColor rgb="FFFFFFFF"/>
      </patternFill>
    </fill>
    <fill>
      <patternFill patternType="solid">
        <fgColor rgb="FF4472C4"/>
        <bgColor rgb="FF000000"/>
      </patternFill>
    </fill>
    <fill>
      <patternFill patternType="solid">
        <fgColor rgb="FFE5DFEC"/>
        <bgColor rgb="FFFFFFFF"/>
      </patternFill>
    </fill>
    <fill>
      <patternFill patternType="solid">
        <fgColor rgb="FF604B79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0" fillId="0" borderId="0" xfId="0" applyNumberFormat="1"/>
    <xf numFmtId="2" fontId="0" fillId="0" borderId="0" xfId="0" applyNumberFormat="1"/>
    <xf numFmtId="43" fontId="0" fillId="0" borderId="0" xfId="0" applyNumberFormat="1"/>
    <xf numFmtId="0" fontId="3" fillId="0" borderId="0" xfId="0" quotePrefix="1" applyFont="1"/>
    <xf numFmtId="9" fontId="4" fillId="3" borderId="0" xfId="0" applyNumberFormat="1" applyFont="1" applyFill="1"/>
    <xf numFmtId="0" fontId="4" fillId="3" borderId="0" xfId="0" applyFont="1" applyFill="1"/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4" xfId="0" applyBorder="1"/>
    <xf numFmtId="4" fontId="0" fillId="4" borderId="4" xfId="0" applyNumberFormat="1" applyFill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4" fillId="5" borderId="4" xfId="0" applyFont="1" applyFill="1" applyBorder="1"/>
    <xf numFmtId="4" fontId="4" fillId="5" borderId="4" xfId="0" applyNumberFormat="1" applyFont="1" applyFill="1" applyBorder="1" applyAlignment="1">
      <alignment horizontal="center"/>
    </xf>
    <xf numFmtId="10" fontId="4" fillId="5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0" fillId="0" borderId="4" xfId="0" quotePrefix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5.6640625" style="3" customWidth="1"/>
    <col min="3" max="3" width="40" customWidth="1"/>
  </cols>
  <sheetData>
    <row r="1" spans="1:9" x14ac:dyDescent="0.2">
      <c r="A1" s="3"/>
      <c r="B1" s="6"/>
      <c r="C1" s="6"/>
      <c r="D1" s="6"/>
      <c r="E1" s="6"/>
      <c r="F1" s="6"/>
      <c r="G1" s="6"/>
      <c r="H1" s="6"/>
      <c r="I1" s="6"/>
    </row>
    <row r="2" spans="1:9" x14ac:dyDescent="0.2">
      <c r="I2" s="4"/>
    </row>
    <row r="3" spans="1:9" ht="19" customHeight="1" x14ac:dyDescent="0.25">
      <c r="C3" s="7" t="s">
        <v>0</v>
      </c>
    </row>
    <row r="4" spans="1:9" x14ac:dyDescent="0.2">
      <c r="B4" s="3">
        <v>1</v>
      </c>
      <c r="C4" t="s">
        <v>1</v>
      </c>
    </row>
    <row r="5" spans="1:9" x14ac:dyDescent="0.2">
      <c r="B5" s="3">
        <v>2</v>
      </c>
      <c r="C5" t="s">
        <v>2</v>
      </c>
    </row>
    <row r="6" spans="1:9" x14ac:dyDescent="0.2">
      <c r="B6" s="3">
        <v>3</v>
      </c>
      <c r="C6" t="s">
        <v>3</v>
      </c>
    </row>
    <row r="7" spans="1:9" x14ac:dyDescent="0.2">
      <c r="B7" s="5"/>
      <c r="C7" s="6"/>
      <c r="D7" s="6"/>
      <c r="E7" s="6"/>
      <c r="F7" s="6"/>
      <c r="G7" s="6"/>
      <c r="H7" s="6"/>
      <c r="I7" s="6"/>
    </row>
    <row r="10" spans="1:9" ht="19" customHeight="1" x14ac:dyDescent="0.25">
      <c r="C10" s="7" t="s">
        <v>4</v>
      </c>
    </row>
    <row r="11" spans="1:9" x14ac:dyDescent="0.2">
      <c r="C11" t="s">
        <v>5</v>
      </c>
      <c r="D11" s="2">
        <v>10</v>
      </c>
    </row>
    <row r="12" spans="1:9" x14ac:dyDescent="0.2">
      <c r="C12" t="s">
        <v>6</v>
      </c>
      <c r="D12" s="2">
        <v>1.5</v>
      </c>
      <c r="E12" t="s">
        <v>7</v>
      </c>
    </row>
    <row r="13" spans="1:9" x14ac:dyDescent="0.2">
      <c r="C13" t="s">
        <v>8</v>
      </c>
      <c r="D13">
        <v>90</v>
      </c>
      <c r="E13" t="s">
        <v>9</v>
      </c>
    </row>
    <row r="15" spans="1:9" x14ac:dyDescent="0.2">
      <c r="C15" t="s">
        <v>10</v>
      </c>
      <c r="D15" s="12">
        <f>D12*1000/52</f>
        <v>28.846153846153847</v>
      </c>
      <c r="E15" t="s">
        <v>11</v>
      </c>
    </row>
    <row r="16" spans="1:9" x14ac:dyDescent="0.2">
      <c r="C16" s="15" t="s">
        <v>12</v>
      </c>
      <c r="D16" s="14" t="e">
        <f>SQRT( (D15/D13 -1)/D15)</f>
        <v>#NUM!</v>
      </c>
    </row>
    <row r="18" spans="3:3" x14ac:dyDescent="0.2">
      <c r="C18" s="8" t="s">
        <v>13</v>
      </c>
    </row>
    <row r="26" spans="3:3" x14ac:dyDescent="0.2">
      <c r="C26" s="8" t="s">
        <v>14</v>
      </c>
    </row>
    <row r="27" spans="3:3" x14ac:dyDescent="0.2">
      <c r="C27" s="13" t="s">
        <v>15</v>
      </c>
    </row>
    <row r="28" spans="3:3" x14ac:dyDescent="0.2">
      <c r="C28" s="13" t="s">
        <v>16</v>
      </c>
    </row>
    <row r="29" spans="3:3" x14ac:dyDescent="0.2">
      <c r="C29" s="13" t="s">
        <v>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6640625" customWidth="1"/>
    <col min="2" max="2" width="23.5" customWidth="1"/>
    <col min="3" max="3" width="18.83203125" customWidth="1"/>
    <col min="4" max="4" width="17" customWidth="1"/>
    <col min="6" max="6" width="11.6640625" customWidth="1"/>
  </cols>
  <sheetData>
    <row r="1" spans="1:11" x14ac:dyDescent="0.2">
      <c r="A1" s="25" t="s">
        <v>18</v>
      </c>
      <c r="B1" s="33"/>
      <c r="C1" s="33"/>
      <c r="D1" s="25" t="s">
        <v>19</v>
      </c>
      <c r="E1" s="33"/>
      <c r="F1" s="33"/>
    </row>
    <row r="2" spans="1:11" x14ac:dyDescent="0.2">
      <c r="A2" s="25" t="s">
        <v>20</v>
      </c>
      <c r="B2" s="34"/>
      <c r="C2" s="34"/>
      <c r="D2" s="25" t="s">
        <v>21</v>
      </c>
      <c r="E2" s="33"/>
      <c r="F2" s="33"/>
    </row>
    <row r="3" spans="1:11" x14ac:dyDescent="0.2">
      <c r="A3" s="25" t="s">
        <v>22</v>
      </c>
      <c r="B3" s="33"/>
      <c r="C3" s="33"/>
      <c r="D3" s="25" t="s">
        <v>23</v>
      </c>
      <c r="E3" s="42"/>
      <c r="F3" s="33"/>
    </row>
    <row r="4" spans="1:11" x14ac:dyDescent="0.2">
      <c r="A4" s="26" t="s">
        <v>24</v>
      </c>
      <c r="B4" s="43"/>
      <c r="C4" s="44"/>
      <c r="D4" s="25" t="s">
        <v>25</v>
      </c>
      <c r="E4" s="42"/>
      <c r="F4" s="33"/>
    </row>
    <row r="5" spans="1:11" x14ac:dyDescent="0.2">
      <c r="A5" s="30" t="s">
        <v>26</v>
      </c>
      <c r="B5" s="32"/>
      <c r="C5" s="32"/>
      <c r="D5" s="32"/>
      <c r="E5" s="32"/>
      <c r="F5" s="32"/>
    </row>
    <row r="6" spans="1:11" x14ac:dyDescent="0.2">
      <c r="A6" s="31"/>
      <c r="B6" s="33"/>
      <c r="C6" s="33"/>
      <c r="D6" s="33"/>
      <c r="E6" s="33"/>
      <c r="F6" s="33"/>
    </row>
    <row r="8" spans="1:11" x14ac:dyDescent="0.2">
      <c r="B8" s="35" t="s">
        <v>27</v>
      </c>
      <c r="C8" s="37" t="s">
        <v>28</v>
      </c>
      <c r="D8" s="38"/>
      <c r="E8" s="39"/>
      <c r="F8" s="40" t="s">
        <v>29</v>
      </c>
      <c r="I8" t="s">
        <v>30</v>
      </c>
      <c r="J8" t="s">
        <v>31</v>
      </c>
      <c r="K8" t="s">
        <v>32</v>
      </c>
    </row>
    <row r="9" spans="1:11" x14ac:dyDescent="0.2">
      <c r="B9" s="36"/>
      <c r="C9" s="16" t="s">
        <v>30</v>
      </c>
      <c r="D9" s="16" t="s">
        <v>31</v>
      </c>
      <c r="E9" s="16" t="s">
        <v>32</v>
      </c>
      <c r="F9" s="41"/>
      <c r="H9" t="s">
        <v>33</v>
      </c>
      <c r="I9" s="27"/>
      <c r="J9" s="27">
        <f>$I$18</f>
        <v>36.5</v>
      </c>
      <c r="K9" s="27">
        <f>I9-J9</f>
        <v>-36.5</v>
      </c>
    </row>
    <row r="10" spans="1:11" x14ac:dyDescent="0.2">
      <c r="A10" s="17" t="s">
        <v>34</v>
      </c>
      <c r="B10" s="18" t="s">
        <v>34</v>
      </c>
      <c r="C10" s="19"/>
      <c r="D10" s="19"/>
      <c r="E10" s="20">
        <f t="shared" ref="E10:E33" si="0">C10-D10</f>
        <v>0</v>
      </c>
      <c r="F10" s="21" t="e">
        <f t="shared" ref="F10:F32" si="1">E10/E$33</f>
        <v>#DIV/0!</v>
      </c>
      <c r="I10" s="27"/>
      <c r="J10" s="27"/>
      <c r="K10" s="27"/>
    </row>
    <row r="11" spans="1:11" x14ac:dyDescent="0.2">
      <c r="A11" s="17" t="s">
        <v>35</v>
      </c>
      <c r="B11" s="18" t="s">
        <v>36</v>
      </c>
      <c r="C11" s="19"/>
      <c r="D11" s="19"/>
      <c r="E11" s="20">
        <f t="shared" si="0"/>
        <v>0</v>
      </c>
      <c r="F11" s="21" t="e">
        <f t="shared" si="1"/>
        <v>#DIV/0!</v>
      </c>
      <c r="I11" s="27"/>
      <c r="J11" s="27"/>
      <c r="K11" s="27"/>
    </row>
    <row r="12" spans="1:11" x14ac:dyDescent="0.2">
      <c r="A12" s="17" t="s">
        <v>35</v>
      </c>
      <c r="B12" s="18" t="s">
        <v>37</v>
      </c>
      <c r="C12" s="19"/>
      <c r="D12" s="19"/>
      <c r="E12" s="20">
        <f t="shared" si="0"/>
        <v>0</v>
      </c>
      <c r="F12" s="21" t="e">
        <f t="shared" si="1"/>
        <v>#DIV/0!</v>
      </c>
      <c r="I12" s="27"/>
      <c r="J12" s="27"/>
      <c r="K12" s="27"/>
    </row>
    <row r="13" spans="1:11" x14ac:dyDescent="0.2">
      <c r="A13" s="17" t="s">
        <v>38</v>
      </c>
      <c r="B13" s="18" t="s">
        <v>38</v>
      </c>
      <c r="C13" s="19"/>
      <c r="D13" s="19"/>
      <c r="E13" s="20">
        <f t="shared" si="0"/>
        <v>0</v>
      </c>
      <c r="F13" s="21" t="e">
        <f t="shared" si="1"/>
        <v>#DIV/0!</v>
      </c>
      <c r="I13" s="27"/>
      <c r="J13" s="27"/>
      <c r="K13" s="27"/>
    </row>
    <row r="14" spans="1:11" x14ac:dyDescent="0.2">
      <c r="A14" s="17" t="s">
        <v>39</v>
      </c>
      <c r="B14" s="18" t="s">
        <v>39</v>
      </c>
      <c r="C14" s="19"/>
      <c r="D14" s="19"/>
      <c r="E14" s="20">
        <f t="shared" si="0"/>
        <v>0</v>
      </c>
      <c r="F14" s="21" t="e">
        <f t="shared" si="1"/>
        <v>#DIV/0!</v>
      </c>
      <c r="I14" s="27"/>
      <c r="J14" s="27"/>
      <c r="K14" s="27"/>
    </row>
    <row r="15" spans="1:11" x14ac:dyDescent="0.2">
      <c r="A15" s="17" t="s">
        <v>40</v>
      </c>
      <c r="B15" s="18" t="s">
        <v>41</v>
      </c>
      <c r="C15" s="19"/>
      <c r="D15" s="19"/>
      <c r="E15" s="20">
        <f t="shared" si="0"/>
        <v>0</v>
      </c>
      <c r="F15" s="21" t="e">
        <f t="shared" si="1"/>
        <v>#DIV/0!</v>
      </c>
      <c r="I15" s="27"/>
      <c r="J15" s="27"/>
      <c r="K15" s="27"/>
    </row>
    <row r="16" spans="1:11" x14ac:dyDescent="0.2">
      <c r="A16" s="17" t="s">
        <v>40</v>
      </c>
      <c r="B16" s="18" t="s">
        <v>42</v>
      </c>
      <c r="C16" s="19"/>
      <c r="D16" s="19"/>
      <c r="E16" s="20">
        <f t="shared" si="0"/>
        <v>0</v>
      </c>
      <c r="F16" s="21" t="e">
        <f t="shared" si="1"/>
        <v>#DIV/0!</v>
      </c>
      <c r="H16" s="28"/>
      <c r="I16" s="27"/>
      <c r="J16" s="27"/>
      <c r="K16" s="27"/>
    </row>
    <row r="17" spans="1:12" x14ac:dyDescent="0.2">
      <c r="A17" s="17" t="s">
        <v>40</v>
      </c>
      <c r="B17" s="18" t="s">
        <v>43</v>
      </c>
      <c r="C17" s="19"/>
      <c r="D17" s="19"/>
      <c r="E17" s="20">
        <f t="shared" si="0"/>
        <v>0</v>
      </c>
      <c r="F17" s="21" t="e">
        <f t="shared" si="1"/>
        <v>#DIV/0!</v>
      </c>
    </row>
    <row r="18" spans="1:12" x14ac:dyDescent="0.2">
      <c r="A18" s="17" t="s">
        <v>40</v>
      </c>
      <c r="B18" s="18" t="s">
        <v>44</v>
      </c>
      <c r="C18" s="19"/>
      <c r="D18" s="19"/>
      <c r="E18" s="20">
        <f t="shared" si="0"/>
        <v>0</v>
      </c>
      <c r="F18" s="21" t="e">
        <f t="shared" si="1"/>
        <v>#DIV/0!</v>
      </c>
      <c r="H18" t="s">
        <v>45</v>
      </c>
      <c r="I18" s="27">
        <v>36.5</v>
      </c>
      <c r="K18" s="27">
        <f>K9</f>
        <v>-36.5</v>
      </c>
    </row>
    <row r="19" spans="1:12" x14ac:dyDescent="0.2">
      <c r="A19" s="17" t="s">
        <v>40</v>
      </c>
      <c r="B19" s="18" t="s">
        <v>46</v>
      </c>
      <c r="C19" s="19"/>
      <c r="D19" s="19"/>
      <c r="E19" s="20">
        <f t="shared" si="0"/>
        <v>0</v>
      </c>
      <c r="F19" s="21" t="e">
        <f t="shared" si="1"/>
        <v>#DIV/0!</v>
      </c>
      <c r="H19" t="s">
        <v>47</v>
      </c>
      <c r="I19" s="27">
        <v>0.52</v>
      </c>
      <c r="K19" s="27">
        <f>K18-E33</f>
        <v>-36.5</v>
      </c>
      <c r="L19" t="s">
        <v>48</v>
      </c>
    </row>
    <row r="20" spans="1:12" x14ac:dyDescent="0.2">
      <c r="A20" s="17" t="s">
        <v>49</v>
      </c>
      <c r="B20" s="18" t="s">
        <v>50</v>
      </c>
      <c r="C20" s="19"/>
      <c r="D20" s="19"/>
      <c r="E20" s="20">
        <f t="shared" si="0"/>
        <v>0</v>
      </c>
      <c r="F20" s="21" t="e">
        <f t="shared" si="1"/>
        <v>#DIV/0!</v>
      </c>
      <c r="H20" t="s">
        <v>51</v>
      </c>
      <c r="I20" s="27">
        <v>86.5</v>
      </c>
      <c r="K20" s="29">
        <f>K19/K18</f>
        <v>1</v>
      </c>
      <c r="L20" t="s">
        <v>52</v>
      </c>
    </row>
    <row r="21" spans="1:12" x14ac:dyDescent="0.2">
      <c r="A21" s="17" t="s">
        <v>53</v>
      </c>
      <c r="B21" s="18" t="s">
        <v>53</v>
      </c>
      <c r="C21" s="19"/>
      <c r="D21" s="19"/>
      <c r="E21" s="20">
        <f t="shared" si="0"/>
        <v>0</v>
      </c>
      <c r="F21" s="21" t="e">
        <f t="shared" si="1"/>
        <v>#DIV/0!</v>
      </c>
    </row>
    <row r="22" spans="1:12" x14ac:dyDescent="0.2">
      <c r="A22" s="17" t="s">
        <v>54</v>
      </c>
      <c r="B22" s="18" t="s">
        <v>54</v>
      </c>
      <c r="C22" s="19"/>
      <c r="D22" s="19"/>
      <c r="E22" s="20">
        <f t="shared" si="0"/>
        <v>0</v>
      </c>
      <c r="F22" s="21" t="e">
        <f t="shared" si="1"/>
        <v>#DIV/0!</v>
      </c>
    </row>
    <row r="23" spans="1:12" x14ac:dyDescent="0.2">
      <c r="A23" s="17" t="s">
        <v>55</v>
      </c>
      <c r="B23" s="18" t="s">
        <v>56</v>
      </c>
      <c r="C23" s="19"/>
      <c r="D23" s="19"/>
      <c r="E23" s="20">
        <f t="shared" si="0"/>
        <v>0</v>
      </c>
      <c r="F23" s="21" t="e">
        <f t="shared" si="1"/>
        <v>#DIV/0!</v>
      </c>
    </row>
    <row r="24" spans="1:12" x14ac:dyDescent="0.2">
      <c r="A24" s="17" t="s">
        <v>55</v>
      </c>
      <c r="B24" s="18" t="s">
        <v>57</v>
      </c>
      <c r="C24" s="19"/>
      <c r="D24" s="19"/>
      <c r="E24" s="20">
        <f t="shared" si="0"/>
        <v>0</v>
      </c>
      <c r="F24" s="21" t="e">
        <f t="shared" si="1"/>
        <v>#DIV/0!</v>
      </c>
    </row>
    <row r="25" spans="1:12" x14ac:dyDescent="0.2">
      <c r="A25" s="17" t="s">
        <v>58</v>
      </c>
      <c r="B25" s="18" t="s">
        <v>56</v>
      </c>
      <c r="C25" s="19"/>
      <c r="D25" s="19"/>
      <c r="E25" s="20">
        <f t="shared" si="0"/>
        <v>0</v>
      </c>
      <c r="F25" s="21" t="e">
        <f t="shared" si="1"/>
        <v>#DIV/0!</v>
      </c>
    </row>
    <row r="26" spans="1:12" x14ac:dyDescent="0.2">
      <c r="A26" s="17" t="s">
        <v>58</v>
      </c>
      <c r="B26" s="18" t="s">
        <v>59</v>
      </c>
      <c r="C26" s="19"/>
      <c r="D26" s="19"/>
      <c r="E26" s="20">
        <f t="shared" si="0"/>
        <v>0</v>
      </c>
      <c r="F26" s="21" t="e">
        <f t="shared" si="1"/>
        <v>#DIV/0!</v>
      </c>
    </row>
    <row r="27" spans="1:12" x14ac:dyDescent="0.2">
      <c r="A27" s="17" t="s">
        <v>58</v>
      </c>
      <c r="B27" s="18" t="s">
        <v>60</v>
      </c>
      <c r="C27" s="19"/>
      <c r="D27" s="19"/>
      <c r="E27" s="20">
        <f t="shared" si="0"/>
        <v>0</v>
      </c>
      <c r="F27" s="21" t="e">
        <f t="shared" si="1"/>
        <v>#DIV/0!</v>
      </c>
    </row>
    <row r="28" spans="1:12" x14ac:dyDescent="0.2">
      <c r="A28" s="17" t="s">
        <v>61</v>
      </c>
      <c r="B28" s="18" t="s">
        <v>62</v>
      </c>
      <c r="C28" s="19"/>
      <c r="D28" s="19"/>
      <c r="E28" s="20">
        <f t="shared" si="0"/>
        <v>0</v>
      </c>
      <c r="F28" s="21" t="e">
        <f t="shared" si="1"/>
        <v>#DIV/0!</v>
      </c>
    </row>
    <row r="29" spans="1:12" x14ac:dyDescent="0.2">
      <c r="A29" s="17" t="s">
        <v>61</v>
      </c>
      <c r="B29" s="18" t="s">
        <v>63</v>
      </c>
      <c r="C29" s="19"/>
      <c r="D29" s="19"/>
      <c r="E29" s="20">
        <f t="shared" si="0"/>
        <v>0</v>
      </c>
      <c r="F29" s="21" t="e">
        <f t="shared" si="1"/>
        <v>#DIV/0!</v>
      </c>
    </row>
    <row r="30" spans="1:12" x14ac:dyDescent="0.2">
      <c r="A30" s="17" t="s">
        <v>61</v>
      </c>
      <c r="B30" s="18" t="s">
        <v>64</v>
      </c>
      <c r="C30" s="19"/>
      <c r="D30" s="19"/>
      <c r="E30" s="20">
        <f t="shared" si="0"/>
        <v>0</v>
      </c>
      <c r="F30" s="21" t="e">
        <f t="shared" si="1"/>
        <v>#DIV/0!</v>
      </c>
    </row>
    <row r="31" spans="1:12" x14ac:dyDescent="0.2">
      <c r="A31" s="17" t="s">
        <v>65</v>
      </c>
      <c r="B31" s="18" t="s">
        <v>65</v>
      </c>
      <c r="C31" s="19"/>
      <c r="D31" s="19"/>
      <c r="E31" s="20">
        <f t="shared" si="0"/>
        <v>0</v>
      </c>
      <c r="F31" s="21" t="e">
        <f t="shared" si="1"/>
        <v>#DIV/0!</v>
      </c>
    </row>
    <row r="32" spans="1:12" x14ac:dyDescent="0.2">
      <c r="A32" s="17" t="s">
        <v>66</v>
      </c>
      <c r="B32" s="18" t="s">
        <v>66</v>
      </c>
      <c r="C32" s="19"/>
      <c r="D32" s="19"/>
      <c r="E32" s="20">
        <f t="shared" si="0"/>
        <v>0</v>
      </c>
      <c r="F32" s="21" t="e">
        <f t="shared" si="1"/>
        <v>#DIV/0!</v>
      </c>
    </row>
    <row r="33" spans="2:6" x14ac:dyDescent="0.2">
      <c r="B33" s="22" t="s">
        <v>67</v>
      </c>
      <c r="C33" s="23">
        <f>SUM(C10:C32)</f>
        <v>0</v>
      </c>
      <c r="D33" s="23">
        <f>SUM(D10:D32)</f>
        <v>0</v>
      </c>
      <c r="E33" s="23">
        <f t="shared" si="0"/>
        <v>0</v>
      </c>
      <c r="F33" s="24" t="e">
        <f>C33/C$33</f>
        <v>#DIV/0!</v>
      </c>
    </row>
  </sheetData>
  <mergeCells count="13">
    <mergeCell ref="B8:B9"/>
    <mergeCell ref="C8:E8"/>
    <mergeCell ref="F8:F9"/>
    <mergeCell ref="B3:C3"/>
    <mergeCell ref="E3:F3"/>
    <mergeCell ref="B4:C4"/>
    <mergeCell ref="E4:F4"/>
    <mergeCell ref="A5:A6"/>
    <mergeCell ref="B5:F6"/>
    <mergeCell ref="B1:C1"/>
    <mergeCell ref="E1:F1"/>
    <mergeCell ref="B2:C2"/>
    <mergeCell ref="E2:F2"/>
  </mergeCells>
  <pageMargins left="0.7" right="0.7" top="0.75" bottom="0.75" header="0.3" footer="0.3"/>
  <pageSetup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5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10.5" customWidth="1"/>
    <col min="14" max="14" width="18.5" customWidth="1"/>
    <col min="15" max="15" width="19.6640625" customWidth="1"/>
  </cols>
  <sheetData>
    <row r="1" spans="2:14" x14ac:dyDescent="0.2">
      <c r="B1" s="1" t="s">
        <v>68</v>
      </c>
      <c r="C1" s="1"/>
      <c r="N1" s="12"/>
    </row>
    <row r="2" spans="2:14" x14ac:dyDescent="0.2">
      <c r="B2" s="9" t="s">
        <v>69</v>
      </c>
      <c r="C2" s="8" t="s">
        <v>70</v>
      </c>
      <c r="K2" s="11"/>
    </row>
    <row r="3" spans="2:14" x14ac:dyDescent="0.2">
      <c r="B3" s="9" t="s">
        <v>71</v>
      </c>
      <c r="C3" s="8" t="s">
        <v>72</v>
      </c>
      <c r="K3" s="10"/>
    </row>
    <row r="4" spans="2:14" x14ac:dyDescent="0.2">
      <c r="B4" s="9" t="s">
        <v>73</v>
      </c>
      <c r="C4" s="8" t="s">
        <v>74</v>
      </c>
    </row>
    <row r="5" spans="2:14" x14ac:dyDescent="0.2">
      <c r="B5" s="8"/>
      <c r="C5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Instructions</vt:lpstr>
      <vt:lpstr>1150 Depot Rd - Bin 6</vt:lpstr>
      <vt:lpstr>1150 Depot Rd - Bin 5</vt:lpstr>
      <vt:lpstr>1150 Depot Rd - Bin 4</vt:lpstr>
      <vt:lpstr>1150 Depot Rd - Bin 3</vt:lpstr>
      <vt:lpstr>1150 Depot Rd - Bin 2</vt:lpstr>
      <vt:lpstr>1150 Depot Rd - Bin 1</vt:lpstr>
      <vt:lpstr>Sheet</vt:lpstr>
      <vt:lpstr>References</vt:lpstr>
      <vt:lpstr>'1150 Depot Rd - Bin 1'!Print_Area</vt:lpstr>
      <vt:lpstr>'1150 Depot Rd - Bin 2'!Print_Area</vt:lpstr>
      <vt:lpstr>'1150 Depot Rd - Bin 3'!Print_Area</vt:lpstr>
      <vt:lpstr>'1150 Depot Rd - Bin 4'!Print_Area</vt:lpstr>
      <vt:lpstr>'1150 Depot Rd - Bin 5'!Print_Area</vt:lpstr>
      <vt:lpstr>'1150 Depot Rd - Bin 6'!Print_Area</vt:lpstr>
      <vt:lpstr>Sheet!Print_Area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2021-10-25T09:00:46Z</dcterms:created>
  <dcterms:modified xsi:type="dcterms:W3CDTF">2023-05-26T03:32:32Z</dcterms:modified>
  <cp:category/>
</cp:coreProperties>
</file>