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858230\Downloads\"/>
    </mc:Choice>
  </mc:AlternateContent>
  <bookViews>
    <workbookView xWindow="0" yWindow="0" windowWidth="28800" windowHeight="12615" activeTab="1"/>
  </bookViews>
  <sheets>
    <sheet name="Ej 1" sheetId="1" r:id="rId1"/>
    <sheet name="Ej 2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3" l="1"/>
  <c r="M40" i="3"/>
  <c r="M41" i="3"/>
  <c r="M42" i="3"/>
  <c r="M43" i="3"/>
  <c r="M44" i="3"/>
  <c r="M39" i="3"/>
  <c r="N39" i="3" s="1"/>
  <c r="O39" i="3" s="1"/>
  <c r="N40" i="3"/>
  <c r="O40" i="3" s="1"/>
  <c r="N44" i="3"/>
  <c r="O44" i="3" s="1"/>
  <c r="I50" i="3"/>
  <c r="N43" i="3"/>
  <c r="O43" i="3" s="1"/>
  <c r="N42" i="3"/>
  <c r="O42" i="3" s="1"/>
  <c r="N41" i="3"/>
  <c r="O41" i="3" s="1"/>
  <c r="O35" i="3"/>
  <c r="O29" i="3"/>
  <c r="O30" i="3"/>
  <c r="O31" i="3"/>
  <c r="O32" i="3"/>
  <c r="O33" i="3"/>
  <c r="O28" i="3"/>
  <c r="N29" i="3"/>
  <c r="N30" i="3"/>
  <c r="N31" i="3"/>
  <c r="N32" i="3"/>
  <c r="N33" i="3"/>
  <c r="N28" i="3"/>
  <c r="M29" i="3"/>
  <c r="M30" i="3"/>
  <c r="M31" i="3"/>
  <c r="M32" i="3"/>
  <c r="M33" i="3"/>
  <c r="M28" i="3"/>
  <c r="F2" i="3"/>
  <c r="G2" i="3" s="1"/>
  <c r="I2" i="3" l="1"/>
  <c r="E3" i="3"/>
  <c r="D3" i="3"/>
  <c r="F23" i="1"/>
  <c r="F3" i="3" l="1"/>
  <c r="G3" i="3" s="1"/>
  <c r="I3" i="3" s="1"/>
  <c r="D4" i="3"/>
  <c r="K13" i="1"/>
  <c r="K14" i="1"/>
  <c r="K15" i="1"/>
  <c r="K16" i="1"/>
  <c r="K17" i="1"/>
  <c r="K18" i="1"/>
  <c r="K19" i="1"/>
  <c r="K20" i="1"/>
  <c r="K12" i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2" i="1"/>
  <c r="H12" i="1" s="1"/>
  <c r="I12" i="1" s="1"/>
  <c r="E3" i="1"/>
  <c r="E4" i="1"/>
  <c r="E5" i="1"/>
  <c r="E6" i="1"/>
  <c r="E7" i="1"/>
  <c r="E2" i="1"/>
  <c r="D3" i="1"/>
  <c r="D4" i="1"/>
  <c r="D5" i="1"/>
  <c r="D6" i="1"/>
  <c r="G6" i="1" s="1"/>
  <c r="D7" i="1"/>
  <c r="G7" i="1" s="1"/>
  <c r="D2" i="1"/>
  <c r="L3" i="1"/>
  <c r="L4" i="1"/>
  <c r="L5" i="1"/>
  <c r="L6" i="1"/>
  <c r="L7" i="1"/>
  <c r="L2" i="1"/>
  <c r="M3" i="1"/>
  <c r="M4" i="1"/>
  <c r="M5" i="1"/>
  <c r="M6" i="1"/>
  <c r="M7" i="1"/>
  <c r="M2" i="1"/>
  <c r="E4" i="3" l="1"/>
  <c r="F2" i="1"/>
  <c r="F4" i="1"/>
  <c r="I18" i="1"/>
  <c r="F20" i="1" s="1"/>
  <c r="F5" i="1"/>
  <c r="G2" i="1"/>
  <c r="F3" i="1"/>
  <c r="G5" i="1"/>
  <c r="G4" i="1"/>
  <c r="F7" i="1"/>
  <c r="F6" i="1"/>
  <c r="G3" i="1"/>
  <c r="L8" i="1"/>
  <c r="E5" i="3" l="1"/>
  <c r="F4" i="3"/>
  <c r="G4" i="3" s="1"/>
  <c r="C9" i="1"/>
  <c r="C10" i="1" s="1"/>
  <c r="I4" i="3" l="1"/>
  <c r="D5" i="3"/>
  <c r="F5" i="3" l="1"/>
  <c r="G5" i="3" s="1"/>
  <c r="I5" i="3" l="1"/>
  <c r="E6" i="3"/>
  <c r="D6" i="3"/>
  <c r="F6" i="3" l="1"/>
  <c r="G6" i="3" s="1"/>
  <c r="E7" i="3" s="1"/>
  <c r="D7" i="3" l="1"/>
  <c r="I6" i="3"/>
  <c r="F7" i="3" l="1"/>
  <c r="G7" i="3" s="1"/>
  <c r="I7" i="3" l="1"/>
  <c r="E8" i="3"/>
  <c r="D8" i="3"/>
  <c r="F8" i="3" l="1"/>
  <c r="G8" i="3" s="1"/>
  <c r="I8" i="3" s="1"/>
  <c r="E9" i="3" l="1"/>
  <c r="D9" i="3"/>
  <c r="F9" i="3" l="1"/>
  <c r="G9" i="3" s="1"/>
  <c r="I9" i="3" s="1"/>
  <c r="E10" i="3"/>
  <c r="D10" i="3" l="1"/>
  <c r="D11" i="3" l="1"/>
  <c r="F10" i="3"/>
  <c r="G10" i="3" s="1"/>
  <c r="I10" i="3" l="1"/>
  <c r="E11" i="3"/>
  <c r="F11" i="3" l="1"/>
  <c r="G11" i="3" s="1"/>
  <c r="I11" i="3" l="1"/>
  <c r="D12" i="3"/>
  <c r="E12" i="3"/>
  <c r="F12" i="3" l="1"/>
  <c r="G12" i="3" s="1"/>
  <c r="I12" i="3" s="1"/>
  <c r="D13" i="3" l="1"/>
  <c r="E13" i="3"/>
  <c r="F13" i="3" l="1"/>
  <c r="G13" i="3" s="1"/>
  <c r="E14" i="3" s="1"/>
  <c r="D14" i="3" l="1"/>
  <c r="F14" i="3" s="1"/>
  <c r="G14" i="3" s="1"/>
  <c r="I13" i="3"/>
  <c r="I14" i="3" l="1"/>
  <c r="E15" i="3"/>
  <c r="D15" i="3"/>
  <c r="F15" i="3" l="1"/>
  <c r="G15" i="3" s="1"/>
  <c r="D16" i="3" l="1"/>
  <c r="I15" i="3"/>
  <c r="E16" i="3"/>
  <c r="F16" i="3" l="1"/>
  <c r="G16" i="3" s="1"/>
  <c r="E17" i="3"/>
  <c r="D17" i="3" l="1"/>
  <c r="F17" i="3" s="1"/>
  <c r="G17" i="3" s="1"/>
  <c r="I16" i="3"/>
  <c r="D18" i="3" l="1"/>
  <c r="I17" i="3"/>
  <c r="E18" i="3"/>
  <c r="F18" i="3" l="1"/>
  <c r="G18" i="3" s="1"/>
  <c r="D19" i="3" l="1"/>
  <c r="I18" i="3"/>
  <c r="E19" i="3"/>
  <c r="F19" i="3" l="1"/>
  <c r="G19" i="3" s="1"/>
  <c r="I19" i="3" s="1"/>
  <c r="D20" i="3" l="1"/>
  <c r="E20" i="3"/>
  <c r="F20" i="3" s="1"/>
  <c r="G20" i="3" s="1"/>
  <c r="E21" i="3" l="1"/>
  <c r="F21" i="3" s="1"/>
  <c r="G21" i="3" s="1"/>
  <c r="I20" i="3"/>
  <c r="D21" i="3"/>
  <c r="E22" i="3" l="1"/>
  <c r="F22" i="3" s="1"/>
  <c r="G22" i="3" s="1"/>
  <c r="I21" i="3"/>
  <c r="D22" i="3"/>
  <c r="E23" i="3" l="1"/>
  <c r="F23" i="3" s="1"/>
  <c r="G23" i="3" s="1"/>
  <c r="I22" i="3"/>
  <c r="D23" i="3"/>
  <c r="E24" i="3" l="1"/>
  <c r="I23" i="3"/>
  <c r="D24" i="3"/>
  <c r="F24" i="3" l="1"/>
  <c r="G24" i="3" s="1"/>
  <c r="E25" i="3" l="1"/>
  <c r="I24" i="3"/>
  <c r="D25" i="3"/>
  <c r="F25" i="3" l="1"/>
  <c r="G25" i="3" s="1"/>
  <c r="E26" i="3" l="1"/>
  <c r="I25" i="3"/>
  <c r="D26" i="3"/>
  <c r="F26" i="3" s="1"/>
  <c r="G26" i="3" s="1"/>
  <c r="D27" i="3" l="1"/>
  <c r="I26" i="3"/>
  <c r="E27" i="3"/>
  <c r="F27" i="3" l="1"/>
  <c r="G27" i="3" s="1"/>
  <c r="E28" i="3"/>
  <c r="D28" i="3" l="1"/>
  <c r="F28" i="3" s="1"/>
  <c r="G28" i="3" s="1"/>
  <c r="I27" i="3"/>
  <c r="D29" i="3" l="1"/>
  <c r="I28" i="3"/>
  <c r="E29" i="3"/>
  <c r="F29" i="3" l="1"/>
  <c r="G29" i="3" s="1"/>
  <c r="E30" i="3"/>
  <c r="D30" i="3" l="1"/>
  <c r="F30" i="3" s="1"/>
  <c r="G30" i="3" s="1"/>
  <c r="I29" i="3"/>
  <c r="D31" i="3" l="1"/>
  <c r="I30" i="3"/>
  <c r="E31" i="3"/>
  <c r="F31" i="3" l="1"/>
  <c r="G31" i="3" s="1"/>
  <c r="D32" i="3"/>
  <c r="E32" i="3" l="1"/>
  <c r="F32" i="3" s="1"/>
  <c r="G32" i="3" s="1"/>
  <c r="I31" i="3"/>
  <c r="E33" i="3" l="1"/>
  <c r="I32" i="3"/>
  <c r="D33" i="3"/>
  <c r="F33" i="3" l="1"/>
  <c r="G33" i="3" s="1"/>
  <c r="E34" i="3" l="1"/>
  <c r="I33" i="3"/>
  <c r="D34" i="3"/>
  <c r="F34" i="3" l="1"/>
  <c r="G34" i="3" s="1"/>
  <c r="D35" i="3"/>
  <c r="E35" i="3" l="1"/>
  <c r="F35" i="3" s="1"/>
  <c r="G35" i="3" s="1"/>
  <c r="I34" i="3"/>
  <c r="E36" i="3" l="1"/>
  <c r="I35" i="3"/>
  <c r="D36" i="3"/>
  <c r="F36" i="3" l="1"/>
  <c r="G36" i="3" s="1"/>
  <c r="D37" i="3"/>
  <c r="E37" i="3" l="1"/>
  <c r="F37" i="3" s="1"/>
  <c r="G37" i="3" s="1"/>
  <c r="I36" i="3"/>
  <c r="E38" i="3" l="1"/>
  <c r="I37" i="3"/>
  <c r="D38" i="3"/>
  <c r="F38" i="3" l="1"/>
  <c r="G38" i="3" s="1"/>
  <c r="D39" i="3"/>
  <c r="E39" i="3" l="1"/>
  <c r="F39" i="3" s="1"/>
  <c r="G39" i="3" s="1"/>
  <c r="I38" i="3"/>
  <c r="E40" i="3" l="1"/>
  <c r="I39" i="3"/>
  <c r="D40" i="3"/>
  <c r="F40" i="3" l="1"/>
  <c r="G40" i="3" s="1"/>
  <c r="D41" i="3"/>
  <c r="E41" i="3" l="1"/>
  <c r="F41" i="3" s="1"/>
  <c r="G41" i="3" s="1"/>
  <c r="I40" i="3"/>
  <c r="E42" i="3" l="1"/>
  <c r="I41" i="3"/>
  <c r="D42" i="3"/>
  <c r="F42" i="3" l="1"/>
  <c r="G42" i="3" s="1"/>
  <c r="D43" i="3"/>
  <c r="E43" i="3" l="1"/>
  <c r="F43" i="3" s="1"/>
  <c r="G43" i="3" s="1"/>
  <c r="I42" i="3"/>
  <c r="E44" i="3" l="1"/>
  <c r="I43" i="3"/>
  <c r="D44" i="3"/>
  <c r="F44" i="3" l="1"/>
  <c r="G44" i="3" s="1"/>
  <c r="E45" i="3" l="1"/>
  <c r="I44" i="3"/>
  <c r="D45" i="3"/>
  <c r="F45" i="3" l="1"/>
  <c r="G45" i="3" s="1"/>
  <c r="E46" i="3"/>
  <c r="D46" i="3" l="1"/>
  <c r="I45" i="3"/>
  <c r="F46" i="3" l="1"/>
  <c r="G46" i="3" s="1"/>
  <c r="E47" i="3" l="1"/>
  <c r="I46" i="3"/>
  <c r="D47" i="3"/>
  <c r="F47" i="3" l="1"/>
  <c r="G47" i="3" s="1"/>
  <c r="E48" i="3" l="1"/>
  <c r="I47" i="3"/>
  <c r="D48" i="3"/>
  <c r="F48" i="3" l="1"/>
  <c r="G48" i="3" s="1"/>
  <c r="E49" i="3" l="1"/>
  <c r="I48" i="3"/>
  <c r="D49" i="3"/>
  <c r="F49" i="3" s="1"/>
  <c r="G49" i="3" s="1"/>
  <c r="I49" i="3" l="1"/>
  <c r="D50" i="3"/>
  <c r="E50" i="3"/>
  <c r="F50" i="3" s="1"/>
  <c r="G50" i="3" s="1"/>
</calcChain>
</file>

<file path=xl/sharedStrings.xml><?xml version="1.0" encoding="utf-8"?>
<sst xmlns="http://schemas.openxmlformats.org/spreadsheetml/2006/main" count="72" uniqueCount="42">
  <si>
    <t>X</t>
  </si>
  <si>
    <t>Y</t>
  </si>
  <si>
    <t>Standard 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</si>
  <si>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</si>
  <si>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</si>
  <si>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</si>
  <si>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</si>
  <si>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</si>
  <si>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</si>
  <si>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</si>
  <si>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</si>
  <si>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</si>
  <si>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</si>
  <si>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</si>
  <si>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</si>
  <si>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 x</t>
  </si>
  <si>
    <t>Mean y</t>
  </si>
  <si>
    <t>Xi</t>
  </si>
  <si>
    <t>Yi</t>
  </si>
  <si>
    <t>num</t>
  </si>
  <si>
    <t>den</t>
  </si>
  <si>
    <t xml:space="preserve">B0 </t>
  </si>
  <si>
    <t>B1</t>
  </si>
  <si>
    <t>y = 0.342857.x + 1.466667</t>
  </si>
  <si>
    <t>Prediccion</t>
  </si>
  <si>
    <t>x</t>
  </si>
  <si>
    <t>y</t>
  </si>
  <si>
    <t>Pred - Y</t>
  </si>
  <si>
    <t>(Pred - y)2</t>
  </si>
  <si>
    <t>RMSE</t>
  </si>
  <si>
    <t>coef corr</t>
  </si>
  <si>
    <t>stdev(x)</t>
  </si>
  <si>
    <t>stdev(y)</t>
  </si>
  <si>
    <t>B0</t>
  </si>
  <si>
    <t>error</t>
  </si>
  <si>
    <t>alpha</t>
  </si>
  <si>
    <t>prediccion</t>
  </si>
  <si>
    <t>iteracion</t>
  </si>
  <si>
    <t>erro pos</t>
  </si>
  <si>
    <t>Pi</t>
  </si>
  <si>
    <t>Pi -Yi</t>
  </si>
  <si>
    <t>(Pi -Yi)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</si>
</sst>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1" xfId="0" applyBorder="1"/>
    <xf numFmtId="0" fontId="2" fillId="4" borderId="1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25371828521436E-2"/>
          <c:y val="0.18127211921090505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 1'!$C$1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'Ej 1'!$C$2:$C$7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4-43AA-81AD-A158E2A52F86}"/>
            </c:ext>
          </c:extLst>
        </c:ser>
        <c:ser>
          <c:idx val="1"/>
          <c:order val="1"/>
          <c:tx>
            <c:strRef>
              <c:f>'Ej 1'!$G$11</c:f>
              <c:strCache>
                <c:ptCount val="1"/>
                <c:pt idx="0">
                  <c:v>Prediccion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 1'!$E$12:$E$17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'Ej 1'!$G$12:$G$17</c:f>
              <c:numCache>
                <c:formatCode>General</c:formatCode>
                <c:ptCount val="6"/>
                <c:pt idx="0">
                  <c:v>1.8095239999999999</c:v>
                </c:pt>
                <c:pt idx="1">
                  <c:v>2.4952380000000001</c:v>
                </c:pt>
                <c:pt idx="2">
                  <c:v>2.1523810000000001</c:v>
                </c:pt>
                <c:pt idx="3">
                  <c:v>2.838095</c:v>
                </c:pt>
                <c:pt idx="4">
                  <c:v>3.523809</c:v>
                </c:pt>
                <c:pt idx="5">
                  <c:v>3.180952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64-43AA-81AD-A158E2A5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07912"/>
        <c:axId val="346849496"/>
      </c:scatterChart>
      <c:valAx>
        <c:axId val="33540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849496"/>
        <c:crosses val="autoZero"/>
        <c:crossBetween val="midCat"/>
      </c:valAx>
      <c:valAx>
        <c:axId val="3468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40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</a:t>
            </a:r>
            <a:r>
              <a:rPr lang="es-ES" baseline="0"/>
              <a:t> de 24 iteraciones</a:t>
            </a:r>
            <a:endParaRPr lang="es-ES"/>
          </a:p>
        </c:rich>
      </c:tx>
      <c:layout>
        <c:manualLayout>
          <c:xMode val="edge"/>
          <c:yMode val="edge"/>
          <c:x val="0.36801377952755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 2'!$I$2:$I$26</c:f>
              <c:numCache>
                <c:formatCode>General</c:formatCode>
                <c:ptCount val="25"/>
                <c:pt idx="0">
                  <c:v>1</c:v>
                </c:pt>
                <c:pt idx="1">
                  <c:v>1.96</c:v>
                </c:pt>
                <c:pt idx="2">
                  <c:v>2.8327999999999998</c:v>
                </c:pt>
                <c:pt idx="3">
                  <c:v>2.440248</c:v>
                </c:pt>
                <c:pt idx="4">
                  <c:v>0.57927399999999984</c:v>
                </c:pt>
                <c:pt idx="5">
                  <c:v>3.6227649799999999</c:v>
                </c:pt>
                <c:pt idx="6">
                  <c:v>0.43668852120000001</c:v>
                </c:pt>
                <c:pt idx="7">
                  <c:v>0.54129976235199995</c:v>
                </c:pt>
                <c:pt idx="8">
                  <c:v>1.94673627319936</c:v>
                </c:pt>
                <c:pt idx="9">
                  <c:v>0.85239703444629766</c:v>
                </c:pt>
                <c:pt idx="10">
                  <c:v>1.3577046492583715</c:v>
                </c:pt>
                <c:pt idx="11">
                  <c:v>2.5957808859361227</c:v>
                </c:pt>
                <c:pt idx="12">
                  <c:v>0.24457329265554295</c:v>
                </c:pt>
                <c:pt idx="13">
                  <c:v>7.2942642417915149E-2</c:v>
                </c:pt>
                <c:pt idx="14">
                  <c:v>1.6512062496409194</c:v>
                </c:pt>
                <c:pt idx="15">
                  <c:v>0.33148194424364474</c:v>
                </c:pt>
                <c:pt idx="16">
                  <c:v>1.9885525347324955</c:v>
                </c:pt>
                <c:pt idx="17">
                  <c:v>2.2597400252619386</c:v>
                </c:pt>
                <c:pt idx="18">
                  <c:v>0.17426811231986405</c:v>
                </c:pt>
                <c:pt idx="19">
                  <c:v>8.3732858985944958E-2</c:v>
                </c:pt>
                <c:pt idx="20">
                  <c:v>1.5493862456727769</c:v>
                </c:pt>
                <c:pt idx="21">
                  <c:v>0.16044984604197188</c:v>
                </c:pt>
                <c:pt idx="22">
                  <c:v>2.1911297028156875</c:v>
                </c:pt>
                <c:pt idx="23">
                  <c:v>2.1502720425724378</c:v>
                </c:pt>
                <c:pt idx="24">
                  <c:v>0.14399074140337453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65496"/>
        <c:axId val="421665104"/>
      </c:lineChart>
      <c:catAx>
        <c:axId val="4216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665104"/>
        <c:crosses val="autoZero"/>
        <c:auto val="1"/>
        <c:lblAlgn val="ctr"/>
        <c:lblOffset val="100"/>
        <c:noMultiLvlLbl val="0"/>
      </c:catAx>
      <c:valAx>
        <c:axId val="4216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66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90487</xdr:rowOff>
    </xdr:from>
    <xdr:to>
      <xdr:col>20</xdr:col>
      <xdr:colOff>552450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36E9CE-CA25-4307-B92D-30CD241B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147636</xdr:rowOff>
    </xdr:from>
    <xdr:to>
      <xdr:col>19</xdr:col>
      <xdr:colOff>581025</xdr:colOff>
      <xdr:row>23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workbookViewId="0">
      <selection activeCell="N35" sqref="N35"/>
    </sheetView>
  </sheetViews>
  <sheetFormatPr baseColWidth="10" defaultColWidth="9.140625" defaultRowHeight="15" x14ac:dyDescent="0.25"/>
  <cols>
    <col min="7" max="7" width="10.28515625" bestFit="1" customWidth="1"/>
    <col min="8" max="9" width="10.28515625" customWidth="1"/>
  </cols>
  <sheetData>
    <row r="1" spans="2:15" x14ac:dyDescent="0.25">
      <c r="B1" s="1" t="s">
        <v>0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/>
      <c r="I1" s="1"/>
      <c r="J1" s="1"/>
      <c r="L1" s="1"/>
      <c r="M1" s="1"/>
      <c r="N1" t="s">
        <v>15</v>
      </c>
      <c r="O1" t="s">
        <v>16</v>
      </c>
    </row>
    <row r="2" spans="2:15" x14ac:dyDescent="0.25">
      <c r="B2" s="1">
        <v>1</v>
      </c>
      <c r="C2" s="1">
        <v>1</v>
      </c>
      <c r="D2" s="1">
        <f>B2-$N$2</f>
        <v>-2.5</v>
      </c>
      <c r="E2" s="1">
        <f>C2-$O$2</f>
        <v>-1.6666666666666701</v>
      </c>
      <c r="F2" s="1">
        <f>D2*E2</f>
        <v>4.166666666666675</v>
      </c>
      <c r="G2" s="1">
        <f>D2*D2</f>
        <v>6.25</v>
      </c>
      <c r="H2" s="1"/>
      <c r="I2" s="1"/>
      <c r="J2" s="1"/>
      <c r="L2" s="1">
        <f>B2-$N$2</f>
        <v>-2.5</v>
      </c>
      <c r="M2" s="7">
        <f t="shared" ref="M2:M7" si="0">(B2-$N$2)*(C2-$O$2)</f>
        <v>4.166666666666675</v>
      </c>
      <c r="N2">
        <v>3.5</v>
      </c>
      <c r="O2">
        <v>2.6666666666666701</v>
      </c>
    </row>
    <row r="3" spans="2:15" x14ac:dyDescent="0.25">
      <c r="B3" s="1">
        <v>3</v>
      </c>
      <c r="C3" s="1">
        <v>2</v>
      </c>
      <c r="D3" s="1">
        <f t="shared" ref="D3:D7" si="1">B3-$N$2</f>
        <v>-0.5</v>
      </c>
      <c r="E3" s="1">
        <f t="shared" ref="E3:E7" si="2">C3-$O$2</f>
        <v>-0.66666666666667007</v>
      </c>
      <c r="F3" s="1">
        <f t="shared" ref="F3:F7" si="3">D3*E3</f>
        <v>0.33333333333333504</v>
      </c>
      <c r="G3" s="1">
        <f t="shared" ref="G3:G7" si="4">D3*D3</f>
        <v>0.25</v>
      </c>
      <c r="H3" s="1"/>
      <c r="I3" s="1"/>
      <c r="J3" s="1"/>
      <c r="L3" s="1">
        <f t="shared" ref="L3:L7" si="5">B3-$N$2</f>
        <v>-0.5</v>
      </c>
      <c r="M3" s="7">
        <f t="shared" si="0"/>
        <v>0.33333333333333504</v>
      </c>
    </row>
    <row r="4" spans="2:15" x14ac:dyDescent="0.25">
      <c r="B4" s="1">
        <v>2</v>
      </c>
      <c r="C4" s="1">
        <v>3</v>
      </c>
      <c r="D4" s="1">
        <f t="shared" si="1"/>
        <v>-1.5</v>
      </c>
      <c r="E4" s="1">
        <f t="shared" si="2"/>
        <v>0.33333333333332993</v>
      </c>
      <c r="F4" s="1">
        <f t="shared" si="3"/>
        <v>-0.49999999999999489</v>
      </c>
      <c r="G4" s="1">
        <f t="shared" si="4"/>
        <v>2.25</v>
      </c>
      <c r="H4" s="1"/>
      <c r="I4" s="1"/>
      <c r="J4" s="1"/>
      <c r="L4" s="1">
        <f t="shared" si="5"/>
        <v>-1.5</v>
      </c>
      <c r="M4" s="7">
        <f t="shared" si="0"/>
        <v>-0.49999999999999489</v>
      </c>
    </row>
    <row r="5" spans="2:15" x14ac:dyDescent="0.25">
      <c r="B5" s="1">
        <v>4</v>
      </c>
      <c r="C5" s="1">
        <v>3</v>
      </c>
      <c r="D5" s="1">
        <f t="shared" si="1"/>
        <v>0.5</v>
      </c>
      <c r="E5" s="1">
        <f t="shared" si="2"/>
        <v>0.33333333333332993</v>
      </c>
      <c r="F5" s="1">
        <f t="shared" si="3"/>
        <v>0.16666666666666496</v>
      </c>
      <c r="G5" s="1">
        <f t="shared" si="4"/>
        <v>0.25</v>
      </c>
      <c r="H5" s="1"/>
      <c r="I5" s="1"/>
      <c r="J5" s="1"/>
      <c r="L5" s="1">
        <f t="shared" si="5"/>
        <v>0.5</v>
      </c>
      <c r="M5" s="7">
        <f t="shared" si="0"/>
        <v>0.16666666666666496</v>
      </c>
    </row>
    <row r="6" spans="2:15" x14ac:dyDescent="0.25">
      <c r="B6" s="1">
        <v>6</v>
      </c>
      <c r="C6" s="1">
        <v>2</v>
      </c>
      <c r="D6" s="1">
        <f t="shared" si="1"/>
        <v>2.5</v>
      </c>
      <c r="E6" s="1">
        <f t="shared" si="2"/>
        <v>-0.66666666666667007</v>
      </c>
      <c r="F6" s="1">
        <f t="shared" si="3"/>
        <v>-1.6666666666666752</v>
      </c>
      <c r="G6" s="1">
        <f t="shared" si="4"/>
        <v>6.25</v>
      </c>
      <c r="H6" s="1"/>
      <c r="I6" s="1"/>
      <c r="J6" s="1"/>
      <c r="L6" s="1">
        <f t="shared" si="5"/>
        <v>2.5</v>
      </c>
      <c r="M6" s="7">
        <f t="shared" si="0"/>
        <v>-1.6666666666666752</v>
      </c>
    </row>
    <row r="7" spans="2:15" x14ac:dyDescent="0.25">
      <c r="B7" s="1">
        <v>5</v>
      </c>
      <c r="C7" s="1">
        <v>5</v>
      </c>
      <c r="D7" s="1">
        <f t="shared" si="1"/>
        <v>1.5</v>
      </c>
      <c r="E7" s="1">
        <f t="shared" si="2"/>
        <v>2.3333333333333299</v>
      </c>
      <c r="F7" s="1">
        <f t="shared" si="3"/>
        <v>3.4999999999999947</v>
      </c>
      <c r="G7" s="1">
        <f t="shared" si="4"/>
        <v>2.25</v>
      </c>
      <c r="H7" s="1"/>
      <c r="I7" s="1"/>
      <c r="J7" s="1"/>
      <c r="L7" s="1">
        <f t="shared" si="5"/>
        <v>1.5</v>
      </c>
      <c r="M7" s="7">
        <f t="shared" si="0"/>
        <v>3.4999999999999947</v>
      </c>
    </row>
    <row r="8" spans="2:15" ht="15.75" thickBot="1" x14ac:dyDescent="0.3">
      <c r="L8" s="1">
        <f>SUM(L2:L7)</f>
        <v>0</v>
      </c>
    </row>
    <row r="9" spans="2:15" x14ac:dyDescent="0.25">
      <c r="B9" s="16" t="s">
        <v>22</v>
      </c>
      <c r="C9" s="17">
        <f>SUM(F2:F7)/SUM(G2:G7)</f>
        <v>0.34285714285714286</v>
      </c>
      <c r="D9" s="8"/>
      <c r="E9" s="8"/>
      <c r="F9" s="8"/>
      <c r="G9" s="8"/>
      <c r="H9" s="8"/>
      <c r="I9" s="8"/>
      <c r="J9" s="8"/>
    </row>
    <row r="10" spans="2:15" ht="15.75" thickBot="1" x14ac:dyDescent="0.3">
      <c r="B10" s="12" t="s">
        <v>21</v>
      </c>
      <c r="C10" s="13">
        <f>O2-C9*N2</f>
        <v>1.4666666666666701</v>
      </c>
    </row>
    <row r="11" spans="2:15" x14ac:dyDescent="0.25">
      <c r="B11" t="s">
        <v>23</v>
      </c>
      <c r="E11" s="1" t="s">
        <v>0</v>
      </c>
      <c r="F11" s="1" t="s">
        <v>1</v>
      </c>
      <c r="G11" s="1" t="s">
        <v>24</v>
      </c>
      <c r="H11" s="1" t="s">
        <v>27</v>
      </c>
      <c r="I11" s="1" t="s">
        <v>28</v>
      </c>
      <c r="J11" s="1" t="s">
        <v>25</v>
      </c>
      <c r="K11" s="1" t="s">
        <v>26</v>
      </c>
    </row>
    <row r="12" spans="2:15" x14ac:dyDescent="0.25">
      <c r="E12" s="1">
        <v>1</v>
      </c>
      <c r="F12" s="1">
        <v>1</v>
      </c>
      <c r="G12" s="1">
        <f>0.342857*E12+1.466667</f>
        <v>1.8095239999999999</v>
      </c>
      <c r="H12" s="1">
        <f>G12-F12</f>
        <v>0.80952399999999991</v>
      </c>
      <c r="I12" s="1">
        <f>H12*H12</f>
        <v>0.65532910657599985</v>
      </c>
      <c r="J12">
        <v>0</v>
      </c>
      <c r="K12">
        <f>0.342857*J12+1.466667</f>
        <v>1.4666669999999999</v>
      </c>
    </row>
    <row r="13" spans="2:15" x14ac:dyDescent="0.25">
      <c r="E13" s="1">
        <v>3</v>
      </c>
      <c r="F13" s="1">
        <v>2</v>
      </c>
      <c r="G13" s="1">
        <f t="shared" ref="G13:G17" si="6">0.342857*E13+1.466667</f>
        <v>2.4952380000000001</v>
      </c>
      <c r="H13" s="1">
        <f t="shared" ref="H13:H17" si="7">G13-F13</f>
        <v>0.49523800000000007</v>
      </c>
      <c r="I13" s="1">
        <f t="shared" ref="I13:I17" si="8">H13*H13</f>
        <v>0.24526067664400006</v>
      </c>
      <c r="J13">
        <v>0.1</v>
      </c>
      <c r="K13">
        <f t="shared" ref="K13:K20" si="9">0.342857*J13+1.466667</f>
        <v>1.5009527</v>
      </c>
    </row>
    <row r="14" spans="2:15" x14ac:dyDescent="0.25">
      <c r="E14" s="1">
        <v>2</v>
      </c>
      <c r="F14" s="1">
        <v>3</v>
      </c>
      <c r="G14" s="1">
        <f t="shared" si="6"/>
        <v>2.1523810000000001</v>
      </c>
      <c r="H14" s="1">
        <f t="shared" si="7"/>
        <v>-0.8476189999999999</v>
      </c>
      <c r="I14" s="1">
        <f t="shared" si="8"/>
        <v>0.7184579691609998</v>
      </c>
      <c r="J14">
        <v>0.2</v>
      </c>
      <c r="K14">
        <f t="shared" si="9"/>
        <v>1.5352383999999999</v>
      </c>
    </row>
    <row r="15" spans="2:15" x14ac:dyDescent="0.25">
      <c r="E15" s="1">
        <v>4</v>
      </c>
      <c r="F15" s="1">
        <v>3</v>
      </c>
      <c r="G15" s="1">
        <f t="shared" si="6"/>
        <v>2.838095</v>
      </c>
      <c r="H15" s="1">
        <f t="shared" si="7"/>
        <v>-0.16190499999999997</v>
      </c>
      <c r="I15" s="1">
        <f t="shared" si="8"/>
        <v>2.6213229024999989E-2</v>
      </c>
      <c r="J15">
        <v>0.3</v>
      </c>
      <c r="K15">
        <f t="shared" si="9"/>
        <v>1.5695241</v>
      </c>
    </row>
    <row r="16" spans="2:15" x14ac:dyDescent="0.25">
      <c r="E16" s="1">
        <v>6</v>
      </c>
      <c r="F16" s="1">
        <v>2</v>
      </c>
      <c r="G16" s="1">
        <f t="shared" si="6"/>
        <v>3.523809</v>
      </c>
      <c r="H16" s="1">
        <f t="shared" si="7"/>
        <v>1.523809</v>
      </c>
      <c r="I16" s="1">
        <f t="shared" si="8"/>
        <v>2.321993868481</v>
      </c>
      <c r="J16">
        <v>0.4</v>
      </c>
      <c r="K16">
        <f t="shared" si="9"/>
        <v>1.6038098000000001</v>
      </c>
    </row>
    <row r="17" spans="2:11" x14ac:dyDescent="0.25">
      <c r="E17" s="1">
        <v>5</v>
      </c>
      <c r="F17" s="1">
        <v>5</v>
      </c>
      <c r="G17" s="1">
        <f t="shared" si="6"/>
        <v>3.180952</v>
      </c>
      <c r="H17" s="1">
        <f t="shared" si="7"/>
        <v>-1.819048</v>
      </c>
      <c r="I17" s="1">
        <f t="shared" si="8"/>
        <v>3.3089356263040002</v>
      </c>
      <c r="J17">
        <v>0.5</v>
      </c>
      <c r="K17">
        <f t="shared" si="9"/>
        <v>1.6380954999999999</v>
      </c>
    </row>
    <row r="18" spans="2:11" x14ac:dyDescent="0.25">
      <c r="I18" s="1">
        <f>SUM(I12:I17)</f>
        <v>7.2761904761909992</v>
      </c>
      <c r="J18">
        <v>0.6</v>
      </c>
      <c r="K18">
        <f t="shared" si="9"/>
        <v>1.6723812</v>
      </c>
    </row>
    <row r="19" spans="2:11" ht="15.75" thickBot="1" x14ac:dyDescent="0.3">
      <c r="J19">
        <v>0.7</v>
      </c>
      <c r="K19">
        <f t="shared" si="9"/>
        <v>1.7066668999999999</v>
      </c>
    </row>
    <row r="20" spans="2:11" ht="15.75" thickBot="1" x14ac:dyDescent="0.3">
      <c r="E20" s="9" t="s">
        <v>29</v>
      </c>
      <c r="F20" s="10">
        <f>SQRT(I18/6)</f>
        <v>1.1012258681571641</v>
      </c>
      <c r="J20">
        <v>0.8</v>
      </c>
      <c r="K20">
        <f t="shared" si="9"/>
        <v>1.7409526</v>
      </c>
    </row>
    <row r="21" spans="2:11" ht="15.75" thickBot="1" x14ac:dyDescent="0.3">
      <c r="E21" s="18"/>
      <c r="F21" s="19"/>
    </row>
    <row r="22" spans="2:11" ht="15.75" thickBot="1" x14ac:dyDescent="0.3">
      <c r="B22" s="20"/>
      <c r="C22" s="21"/>
      <c r="D22" s="21"/>
      <c r="E22" s="21"/>
      <c r="F22" s="21"/>
      <c r="G22" s="22"/>
    </row>
    <row r="23" spans="2:11" ht="15.75" thickBot="1" x14ac:dyDescent="0.3">
      <c r="B23" s="23" t="s">
        <v>30</v>
      </c>
      <c r="C23" s="24">
        <v>0.46947647786157098</v>
      </c>
      <c r="D23" s="24"/>
      <c r="E23" s="14" t="s">
        <v>22</v>
      </c>
      <c r="F23" s="15">
        <f>C23*C25/C24</f>
        <v>0.34285714285714386</v>
      </c>
      <c r="G23" s="25"/>
    </row>
    <row r="24" spans="2:11" x14ac:dyDescent="0.25">
      <c r="B24" s="23" t="s">
        <v>31</v>
      </c>
      <c r="C24" s="24">
        <v>1.87082869338697</v>
      </c>
      <c r="D24" s="24"/>
      <c r="E24" s="24"/>
      <c r="F24" s="24"/>
      <c r="G24" s="25"/>
    </row>
    <row r="25" spans="2:11" x14ac:dyDescent="0.25">
      <c r="B25" s="23" t="s">
        <v>32</v>
      </c>
      <c r="C25" s="24">
        <v>1.3662601021279499</v>
      </c>
      <c r="D25" s="24"/>
      <c r="E25" s="24"/>
      <c r="F25" s="24"/>
      <c r="G25" s="25"/>
    </row>
    <row r="26" spans="2:11" ht="15.75" thickBot="1" x14ac:dyDescent="0.3">
      <c r="B26" s="26"/>
      <c r="C26" s="27"/>
      <c r="D26" s="27"/>
      <c r="E26" s="27"/>
      <c r="F26" s="27"/>
      <c r="G26" s="11"/>
    </row>
    <row r="29" spans="2:11" ht="15.75" thickBot="1" x14ac:dyDescent="0.3"/>
    <row r="30" spans="2:11" x14ac:dyDescent="0.25">
      <c r="B30" s="4" t="s">
        <v>0</v>
      </c>
      <c r="C30" s="5"/>
      <c r="D30" s="4" t="s">
        <v>1</v>
      </c>
      <c r="E30" s="4"/>
    </row>
    <row r="31" spans="2:11" x14ac:dyDescent="0.25">
      <c r="B31" s="2"/>
      <c r="C31" s="2"/>
      <c r="D31" s="2"/>
      <c r="E31" s="2"/>
    </row>
    <row r="32" spans="2:11" x14ac:dyDescent="0.25">
      <c r="B32" s="2" t="s">
        <v>3</v>
      </c>
      <c r="C32" s="2">
        <v>3.5</v>
      </c>
      <c r="D32" s="2" t="s">
        <v>3</v>
      </c>
      <c r="E32" s="2">
        <v>2.6666666666666701</v>
      </c>
    </row>
    <row r="33" spans="2:5" x14ac:dyDescent="0.25">
      <c r="B33" s="2" t="s">
        <v>2</v>
      </c>
      <c r="C33" s="2">
        <v>0.76376261582597338</v>
      </c>
      <c r="D33" s="2" t="s">
        <v>2</v>
      </c>
      <c r="E33" s="2">
        <v>0.55777335102271708</v>
      </c>
    </row>
    <row r="34" spans="2:5" x14ac:dyDescent="0.25">
      <c r="B34" s="2" t="s">
        <v>4</v>
      </c>
      <c r="C34" s="2">
        <v>3.5</v>
      </c>
      <c r="D34" s="2" t="s">
        <v>4</v>
      </c>
      <c r="E34" s="2">
        <v>2.5</v>
      </c>
    </row>
    <row r="35" spans="2:5" x14ac:dyDescent="0.25">
      <c r="B35" s="2" t="s">
        <v>5</v>
      </c>
      <c r="C35" s="2" t="e">
        <v>#N/A</v>
      </c>
      <c r="D35" s="2" t="s">
        <v>5</v>
      </c>
      <c r="E35" s="2">
        <v>2</v>
      </c>
    </row>
    <row r="36" spans="2:5" x14ac:dyDescent="0.25">
      <c r="B36" s="2" t="s">
        <v>6</v>
      </c>
      <c r="C36" s="2">
        <v>1.87082869338697</v>
      </c>
      <c r="D36" s="2" t="s">
        <v>6</v>
      </c>
      <c r="E36" s="2">
        <v>1.3662601021279499</v>
      </c>
    </row>
    <row r="37" spans="2:5" x14ac:dyDescent="0.25">
      <c r="B37" s="2" t="s">
        <v>7</v>
      </c>
      <c r="C37" s="2">
        <v>3.5</v>
      </c>
      <c r="D37" s="2" t="s">
        <v>7</v>
      </c>
      <c r="E37" s="2">
        <v>1.8666666666666671</v>
      </c>
    </row>
    <row r="38" spans="2:5" x14ac:dyDescent="0.25">
      <c r="B38" s="2" t="s">
        <v>8</v>
      </c>
      <c r="C38" s="2">
        <v>-1.2000000000000002</v>
      </c>
      <c r="D38" s="2" t="s">
        <v>8</v>
      </c>
      <c r="E38" s="2">
        <v>1.3392857142857162</v>
      </c>
    </row>
    <row r="39" spans="2:5" x14ac:dyDescent="0.25">
      <c r="B39" s="2" t="s">
        <v>9</v>
      </c>
      <c r="C39" s="2">
        <v>0</v>
      </c>
      <c r="D39" s="2" t="s">
        <v>9</v>
      </c>
      <c r="E39" s="2">
        <v>0.88876613786384329</v>
      </c>
    </row>
    <row r="40" spans="2:5" x14ac:dyDescent="0.25">
      <c r="B40" s="2" t="s">
        <v>10</v>
      </c>
      <c r="C40" s="2">
        <v>5</v>
      </c>
      <c r="D40" s="2" t="s">
        <v>10</v>
      </c>
      <c r="E40" s="2">
        <v>4</v>
      </c>
    </row>
    <row r="41" spans="2:5" x14ac:dyDescent="0.25">
      <c r="B41" s="2" t="s">
        <v>11</v>
      </c>
      <c r="C41" s="2">
        <v>1</v>
      </c>
      <c r="D41" s="2" t="s">
        <v>11</v>
      </c>
      <c r="E41" s="2">
        <v>1</v>
      </c>
    </row>
    <row r="42" spans="2:5" x14ac:dyDescent="0.25">
      <c r="B42" s="2" t="s">
        <v>12</v>
      </c>
      <c r="C42" s="2">
        <v>6</v>
      </c>
      <c r="D42" s="2" t="s">
        <v>12</v>
      </c>
      <c r="E42" s="2">
        <v>5</v>
      </c>
    </row>
    <row r="43" spans="2:5" x14ac:dyDescent="0.25">
      <c r="B43" s="2" t="s">
        <v>13</v>
      </c>
      <c r="C43" s="2">
        <v>21</v>
      </c>
      <c r="D43" s="2" t="s">
        <v>13</v>
      </c>
      <c r="E43" s="2">
        <v>16</v>
      </c>
    </row>
    <row r="44" spans="2:5" ht="15.75" thickBot="1" x14ac:dyDescent="0.3">
      <c r="B44" s="3" t="s">
        <v>14</v>
      </c>
      <c r="C44" s="3">
        <v>6</v>
      </c>
      <c r="D44" s="3" t="s">
        <v>14</v>
      </c>
      <c r="E44" s="3">
        <v>6</v>
      </c>
    </row>
    <row r="45" spans="2:5" x14ac:dyDescent="0.25">
      <c r="C45" s="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pane ySplit="1" topLeftCell="A2" activePane="bottomLeft" state="frozen"/>
      <selection pane="bottomLeft" activeCell="O46" sqref="O46"/>
    </sheetView>
  </sheetViews>
  <sheetFormatPr baseColWidth="10" defaultColWidth="9.140625" defaultRowHeight="15" x14ac:dyDescent="0.25"/>
  <cols>
    <col min="1" max="1" width="8.85546875" style="1" bestFit="1" customWidth="1"/>
    <col min="2" max="5" width="9.140625" style="1"/>
    <col min="6" max="6" width="10.28515625" style="1" bestFit="1" customWidth="1"/>
    <col min="7" max="8" width="9.140625" style="1"/>
    <col min="9" max="9" width="11.85546875" bestFit="1" customWidth="1"/>
    <col min="15" max="15" width="12" bestFit="1" customWidth="1"/>
  </cols>
  <sheetData>
    <row r="1" spans="1:9" x14ac:dyDescent="0.25">
      <c r="A1" s="28" t="s">
        <v>37</v>
      </c>
      <c r="B1" s="28" t="s">
        <v>0</v>
      </c>
      <c r="C1" s="28" t="s">
        <v>1</v>
      </c>
      <c r="D1" s="28" t="s">
        <v>33</v>
      </c>
      <c r="E1" s="28" t="s">
        <v>22</v>
      </c>
      <c r="F1" s="28" t="s">
        <v>36</v>
      </c>
      <c r="G1" s="28" t="s">
        <v>34</v>
      </c>
      <c r="H1" s="28" t="s">
        <v>35</v>
      </c>
      <c r="I1" s="31" t="s">
        <v>38</v>
      </c>
    </row>
    <row r="2" spans="1:9" x14ac:dyDescent="0.2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f>E2*B2+D2</f>
        <v>0</v>
      </c>
      <c r="G2" s="1">
        <f>F2-C2</f>
        <v>-1</v>
      </c>
      <c r="H2" s="1">
        <v>0.01</v>
      </c>
      <c r="I2">
        <f>ABS(G2)</f>
        <v>1</v>
      </c>
    </row>
    <row r="3" spans="1:9" x14ac:dyDescent="0.25">
      <c r="A3" s="1">
        <v>2</v>
      </c>
      <c r="B3" s="1">
        <v>3</v>
      </c>
      <c r="C3" s="1">
        <v>2</v>
      </c>
      <c r="D3" s="1">
        <f>D2-$H$2*G2</f>
        <v>0.01</v>
      </c>
      <c r="E3" s="1">
        <f>E2-$H$2*G2*B2</f>
        <v>0.01</v>
      </c>
      <c r="F3" s="1">
        <f>E3*B3+D3</f>
        <v>0.04</v>
      </c>
      <c r="G3" s="1">
        <f>F3-C3</f>
        <v>-1.96</v>
      </c>
      <c r="I3">
        <f t="shared" ref="I3:I50" si="0">ABS(G3)</f>
        <v>1.96</v>
      </c>
    </row>
    <row r="4" spans="1:9" x14ac:dyDescent="0.25">
      <c r="A4" s="1">
        <v>3</v>
      </c>
      <c r="B4" s="1">
        <v>2</v>
      </c>
      <c r="C4" s="1">
        <v>3</v>
      </c>
      <c r="D4" s="1">
        <f>D3-$H$2*G3</f>
        <v>2.9600000000000001E-2</v>
      </c>
      <c r="E4" s="1">
        <f>E3-$H$2*G3*B3</f>
        <v>6.88E-2</v>
      </c>
      <c r="F4" s="1">
        <f t="shared" ref="F4" si="1">E4*B4+D4</f>
        <v>0.16720000000000002</v>
      </c>
      <c r="G4" s="1">
        <f t="shared" ref="G4" si="2">F4-C4</f>
        <v>-2.8327999999999998</v>
      </c>
      <c r="I4">
        <f t="shared" si="0"/>
        <v>2.8327999999999998</v>
      </c>
    </row>
    <row r="5" spans="1:9" x14ac:dyDescent="0.25">
      <c r="A5" s="1">
        <v>4</v>
      </c>
      <c r="B5" s="1">
        <v>4</v>
      </c>
      <c r="C5" s="1">
        <v>3</v>
      </c>
      <c r="D5" s="1">
        <f t="shared" ref="D5:D6" si="3">D4-$H$2*G4</f>
        <v>5.7928E-2</v>
      </c>
      <c r="E5" s="1">
        <f t="shared" ref="E5:E6" si="4">E4-$H$2*G4*B4</f>
        <v>0.12545600000000001</v>
      </c>
      <c r="F5" s="1">
        <f t="shared" ref="F5:F6" si="5">E5*B5+D5</f>
        <v>0.55975200000000003</v>
      </c>
      <c r="G5" s="1">
        <f t="shared" ref="G5:G6" si="6">F5-C5</f>
        <v>-2.440248</v>
      </c>
      <c r="I5">
        <f t="shared" si="0"/>
        <v>2.440248</v>
      </c>
    </row>
    <row r="6" spans="1:9" x14ac:dyDescent="0.25">
      <c r="A6" s="1">
        <v>5</v>
      </c>
      <c r="B6" s="1">
        <v>6</v>
      </c>
      <c r="C6" s="1">
        <v>2</v>
      </c>
      <c r="D6" s="1">
        <f t="shared" si="3"/>
        <v>8.2330479999999998E-2</v>
      </c>
      <c r="E6" s="1">
        <f t="shared" si="4"/>
        <v>0.22306592000000003</v>
      </c>
      <c r="F6" s="1">
        <f t="shared" si="5"/>
        <v>1.4207260000000002</v>
      </c>
      <c r="G6" s="1">
        <f t="shared" si="6"/>
        <v>-0.57927399999999984</v>
      </c>
      <c r="I6">
        <f t="shared" si="0"/>
        <v>0.57927399999999984</v>
      </c>
    </row>
    <row r="7" spans="1:9" x14ac:dyDescent="0.25">
      <c r="A7" s="1">
        <v>6</v>
      </c>
      <c r="B7" s="1">
        <v>5</v>
      </c>
      <c r="C7" s="1">
        <v>5</v>
      </c>
      <c r="D7" s="1">
        <f t="shared" ref="D7" si="7">D6-$H$2*G6</f>
        <v>8.8123220000000002E-2</v>
      </c>
      <c r="E7" s="1">
        <f t="shared" ref="E7" si="8">E6-$H$2*G6*B6</f>
        <v>0.25782236000000003</v>
      </c>
      <c r="F7" s="1">
        <f t="shared" ref="F7" si="9">E7*B7+D7</f>
        <v>1.3772350200000001</v>
      </c>
      <c r="G7" s="1">
        <f t="shared" ref="G7" si="10">F7-C7</f>
        <v>-3.6227649799999999</v>
      </c>
      <c r="I7">
        <f t="shared" si="0"/>
        <v>3.6227649799999999</v>
      </c>
    </row>
    <row r="8" spans="1:9" x14ac:dyDescent="0.25">
      <c r="A8" s="1">
        <v>7</v>
      </c>
      <c r="B8" s="1">
        <v>1</v>
      </c>
      <c r="C8" s="1">
        <v>1</v>
      </c>
      <c r="D8" s="1">
        <f t="shared" ref="D8:D19" si="11">D7-$H$2*G7</f>
        <v>0.1243508698</v>
      </c>
      <c r="E8" s="1">
        <f t="shared" ref="E8:E19" si="12">E7-$H$2*G7*B7</f>
        <v>0.438960609</v>
      </c>
      <c r="F8" s="1">
        <f t="shared" ref="F8:F19" si="13">E8*B8+D8</f>
        <v>0.56331147879999999</v>
      </c>
      <c r="G8" s="1">
        <f t="shared" ref="G8:G19" si="14">F8-C8</f>
        <v>-0.43668852120000001</v>
      </c>
      <c r="I8">
        <f t="shared" si="0"/>
        <v>0.43668852120000001</v>
      </c>
    </row>
    <row r="9" spans="1:9" x14ac:dyDescent="0.25">
      <c r="A9" s="1">
        <v>8</v>
      </c>
      <c r="B9" s="1">
        <v>3</v>
      </c>
      <c r="C9" s="1">
        <v>2</v>
      </c>
      <c r="D9" s="1">
        <f t="shared" si="11"/>
        <v>0.128717755012</v>
      </c>
      <c r="E9" s="1">
        <f t="shared" si="12"/>
        <v>0.44332749421200002</v>
      </c>
      <c r="F9" s="1">
        <f t="shared" si="13"/>
        <v>1.4587002376480001</v>
      </c>
      <c r="G9" s="1">
        <f t="shared" si="14"/>
        <v>-0.54129976235199995</v>
      </c>
      <c r="I9">
        <f t="shared" si="0"/>
        <v>0.54129976235199995</v>
      </c>
    </row>
    <row r="10" spans="1:9" x14ac:dyDescent="0.25">
      <c r="A10" s="1">
        <v>9</v>
      </c>
      <c r="B10" s="1">
        <v>2</v>
      </c>
      <c r="C10" s="1">
        <v>3</v>
      </c>
      <c r="D10" s="1">
        <f t="shared" si="11"/>
        <v>0.13413075263551999</v>
      </c>
      <c r="E10" s="1">
        <f t="shared" si="12"/>
        <v>0.45956648708256004</v>
      </c>
      <c r="F10" s="1">
        <f t="shared" si="13"/>
        <v>1.05326372680064</v>
      </c>
      <c r="G10" s="1">
        <f t="shared" si="14"/>
        <v>-1.94673627319936</v>
      </c>
      <c r="I10">
        <f t="shared" si="0"/>
        <v>1.94673627319936</v>
      </c>
    </row>
    <row r="11" spans="1:9" x14ac:dyDescent="0.25">
      <c r="A11" s="1">
        <v>10</v>
      </c>
      <c r="B11" s="1">
        <v>4</v>
      </c>
      <c r="C11" s="1">
        <v>3</v>
      </c>
      <c r="D11" s="1">
        <f t="shared" si="11"/>
        <v>0.15359811536751358</v>
      </c>
      <c r="E11" s="1">
        <f t="shared" si="12"/>
        <v>0.49850121254654722</v>
      </c>
      <c r="F11" s="1">
        <f t="shared" si="13"/>
        <v>2.1476029655537023</v>
      </c>
      <c r="G11" s="1">
        <f t="shared" si="14"/>
        <v>-0.85239703444629766</v>
      </c>
      <c r="I11">
        <f t="shared" si="0"/>
        <v>0.85239703444629766</v>
      </c>
    </row>
    <row r="12" spans="1:9" x14ac:dyDescent="0.25">
      <c r="A12" s="1">
        <v>11</v>
      </c>
      <c r="B12" s="1">
        <v>6</v>
      </c>
      <c r="C12" s="1">
        <v>2</v>
      </c>
      <c r="D12" s="1">
        <f t="shared" si="11"/>
        <v>0.16212208571197656</v>
      </c>
      <c r="E12" s="1">
        <f t="shared" si="12"/>
        <v>0.53259709392439913</v>
      </c>
      <c r="F12" s="1">
        <f t="shared" si="13"/>
        <v>3.3577046492583715</v>
      </c>
      <c r="G12" s="1">
        <f t="shared" si="14"/>
        <v>1.3577046492583715</v>
      </c>
      <c r="I12">
        <f t="shared" si="0"/>
        <v>1.3577046492583715</v>
      </c>
    </row>
    <row r="13" spans="1:9" x14ac:dyDescent="0.25">
      <c r="A13" s="1">
        <v>12</v>
      </c>
      <c r="B13" s="1">
        <v>5</v>
      </c>
      <c r="C13" s="1">
        <v>5</v>
      </c>
      <c r="D13" s="1">
        <f t="shared" si="11"/>
        <v>0.14854503921939285</v>
      </c>
      <c r="E13" s="1">
        <f t="shared" si="12"/>
        <v>0.45113481496889685</v>
      </c>
      <c r="F13" s="1">
        <f t="shared" si="13"/>
        <v>2.4042191140638773</v>
      </c>
      <c r="G13" s="1">
        <f t="shared" si="14"/>
        <v>-2.5957808859361227</v>
      </c>
      <c r="I13">
        <f t="shared" si="0"/>
        <v>2.5957808859361227</v>
      </c>
    </row>
    <row r="14" spans="1:9" x14ac:dyDescent="0.25">
      <c r="A14" s="1">
        <v>13</v>
      </c>
      <c r="B14" s="1">
        <v>1</v>
      </c>
      <c r="C14" s="1">
        <v>1</v>
      </c>
      <c r="D14" s="1">
        <f t="shared" si="11"/>
        <v>0.17450284807875407</v>
      </c>
      <c r="E14" s="1">
        <f t="shared" si="12"/>
        <v>0.580923859265703</v>
      </c>
      <c r="F14" s="1">
        <f t="shared" si="13"/>
        <v>0.75542670734445705</v>
      </c>
      <c r="G14" s="1">
        <f t="shared" si="14"/>
        <v>-0.24457329265554295</v>
      </c>
      <c r="I14">
        <f t="shared" si="0"/>
        <v>0.24457329265554295</v>
      </c>
    </row>
    <row r="15" spans="1:9" x14ac:dyDescent="0.25">
      <c r="A15" s="1">
        <v>14</v>
      </c>
      <c r="B15" s="1">
        <v>3</v>
      </c>
      <c r="C15" s="1">
        <v>2</v>
      </c>
      <c r="D15" s="1">
        <f t="shared" si="11"/>
        <v>0.1769485810053095</v>
      </c>
      <c r="E15" s="1">
        <f t="shared" si="12"/>
        <v>0.58336959219225848</v>
      </c>
      <c r="F15" s="1">
        <f t="shared" si="13"/>
        <v>1.9270573575820849</v>
      </c>
      <c r="G15" s="1">
        <f t="shared" si="14"/>
        <v>-7.2942642417915149E-2</v>
      </c>
      <c r="I15">
        <f t="shared" si="0"/>
        <v>7.2942642417915149E-2</v>
      </c>
    </row>
    <row r="16" spans="1:9" x14ac:dyDescent="0.25">
      <c r="A16" s="1">
        <v>15</v>
      </c>
      <c r="B16" s="1">
        <v>2</v>
      </c>
      <c r="C16" s="1">
        <v>3</v>
      </c>
      <c r="D16" s="1">
        <f t="shared" si="11"/>
        <v>0.17767800742948864</v>
      </c>
      <c r="E16" s="1">
        <f t="shared" si="12"/>
        <v>0.58555787146479599</v>
      </c>
      <c r="F16" s="1">
        <f t="shared" si="13"/>
        <v>1.3487937503590806</v>
      </c>
      <c r="G16" s="1">
        <f t="shared" si="14"/>
        <v>-1.6512062496409194</v>
      </c>
      <c r="I16">
        <f t="shared" si="0"/>
        <v>1.6512062496409194</v>
      </c>
    </row>
    <row r="17" spans="1:15" x14ac:dyDescent="0.25">
      <c r="A17" s="1">
        <v>16</v>
      </c>
      <c r="B17" s="1">
        <v>4</v>
      </c>
      <c r="C17" s="1">
        <v>3</v>
      </c>
      <c r="D17" s="1">
        <f t="shared" si="11"/>
        <v>0.19419006992589782</v>
      </c>
      <c r="E17" s="1">
        <f t="shared" si="12"/>
        <v>0.61858199645761436</v>
      </c>
      <c r="F17" s="1">
        <f t="shared" si="13"/>
        <v>2.6685180557563553</v>
      </c>
      <c r="G17" s="1">
        <f t="shared" si="14"/>
        <v>-0.33148194424364474</v>
      </c>
      <c r="I17">
        <f t="shared" si="0"/>
        <v>0.33148194424364474</v>
      </c>
    </row>
    <row r="18" spans="1:15" x14ac:dyDescent="0.25">
      <c r="A18" s="1">
        <v>17</v>
      </c>
      <c r="B18" s="1">
        <v>6</v>
      </c>
      <c r="C18" s="1">
        <v>2</v>
      </c>
      <c r="D18" s="1">
        <f t="shared" si="11"/>
        <v>0.19750488936833427</v>
      </c>
      <c r="E18" s="1">
        <f t="shared" si="12"/>
        <v>0.63184127422736014</v>
      </c>
      <c r="F18" s="1">
        <f t="shared" si="13"/>
        <v>3.9885525347324955</v>
      </c>
      <c r="G18" s="1">
        <f t="shared" si="14"/>
        <v>1.9885525347324955</v>
      </c>
      <c r="I18">
        <f t="shared" si="0"/>
        <v>1.9885525347324955</v>
      </c>
    </row>
    <row r="19" spans="1:15" x14ac:dyDescent="0.25">
      <c r="A19" s="29">
        <v>18</v>
      </c>
      <c r="B19" s="30">
        <v>5</v>
      </c>
      <c r="C19" s="30">
        <v>5</v>
      </c>
      <c r="D19" s="30">
        <f t="shared" si="11"/>
        <v>0.17761936402100931</v>
      </c>
      <c r="E19" s="30">
        <f t="shared" si="12"/>
        <v>0.51252812214341037</v>
      </c>
      <c r="F19" s="30">
        <f t="shared" si="13"/>
        <v>2.7402599747380614</v>
      </c>
      <c r="G19" s="30">
        <f t="shared" si="14"/>
        <v>-2.2597400252619386</v>
      </c>
      <c r="I19">
        <f t="shared" si="0"/>
        <v>2.2597400252619386</v>
      </c>
    </row>
    <row r="20" spans="1:15" x14ac:dyDescent="0.25">
      <c r="A20" s="1">
        <v>19</v>
      </c>
      <c r="B20" s="1">
        <v>1</v>
      </c>
      <c r="C20" s="1">
        <v>1</v>
      </c>
      <c r="D20" s="1">
        <f t="shared" ref="D20:D25" si="15">D19-$H$2*G19</f>
        <v>0.20021676427362869</v>
      </c>
      <c r="E20" s="1">
        <f t="shared" ref="E20:E25" si="16">E19-$H$2*G19*B19</f>
        <v>0.62551512340650728</v>
      </c>
      <c r="F20" s="1">
        <f t="shared" ref="F20:F25" si="17">E20*B20+D20</f>
        <v>0.82573188768013595</v>
      </c>
      <c r="G20" s="1">
        <f t="shared" ref="G20:G25" si="18">F20-C20</f>
        <v>-0.17426811231986405</v>
      </c>
      <c r="I20">
        <f t="shared" si="0"/>
        <v>0.17426811231986405</v>
      </c>
    </row>
    <row r="21" spans="1:15" x14ac:dyDescent="0.25">
      <c r="A21" s="1">
        <v>20</v>
      </c>
      <c r="B21" s="1">
        <v>3</v>
      </c>
      <c r="C21" s="1">
        <v>2</v>
      </c>
      <c r="D21" s="1">
        <f t="shared" si="15"/>
        <v>0.20195944539682734</v>
      </c>
      <c r="E21" s="1">
        <f t="shared" si="16"/>
        <v>0.62725780452970592</v>
      </c>
      <c r="F21" s="1">
        <f t="shared" si="17"/>
        <v>2.083732858985945</v>
      </c>
      <c r="G21" s="1">
        <f t="shared" si="18"/>
        <v>8.3732858985944958E-2</v>
      </c>
      <c r="I21">
        <f t="shared" si="0"/>
        <v>8.3732858985944958E-2</v>
      </c>
    </row>
    <row r="22" spans="1:15" x14ac:dyDescent="0.25">
      <c r="A22" s="1">
        <v>21</v>
      </c>
      <c r="B22" s="1">
        <v>2</v>
      </c>
      <c r="C22" s="1">
        <v>3</v>
      </c>
      <c r="D22" s="1">
        <f t="shared" si="15"/>
        <v>0.2011221168069679</v>
      </c>
      <c r="E22" s="1">
        <f t="shared" si="16"/>
        <v>0.62474581876012758</v>
      </c>
      <c r="F22" s="1">
        <f t="shared" si="17"/>
        <v>1.4506137543272231</v>
      </c>
      <c r="G22" s="1">
        <f t="shared" si="18"/>
        <v>-1.5493862456727769</v>
      </c>
      <c r="I22">
        <f t="shared" si="0"/>
        <v>1.5493862456727769</v>
      </c>
    </row>
    <row r="23" spans="1:15" x14ac:dyDescent="0.25">
      <c r="A23" s="1">
        <v>22</v>
      </c>
      <c r="B23" s="1">
        <v>4</v>
      </c>
      <c r="C23" s="1">
        <v>3</v>
      </c>
      <c r="D23" s="1">
        <f t="shared" si="15"/>
        <v>0.21661597926369566</v>
      </c>
      <c r="E23" s="1">
        <f t="shared" si="16"/>
        <v>0.65573354367358316</v>
      </c>
      <c r="F23" s="1">
        <f t="shared" si="17"/>
        <v>2.8395501539580281</v>
      </c>
      <c r="G23" s="1">
        <f t="shared" si="18"/>
        <v>-0.16044984604197188</v>
      </c>
      <c r="I23">
        <f t="shared" si="0"/>
        <v>0.16044984604197188</v>
      </c>
    </row>
    <row r="24" spans="1:15" x14ac:dyDescent="0.25">
      <c r="A24" s="1">
        <v>23</v>
      </c>
      <c r="B24" s="1">
        <v>6</v>
      </c>
      <c r="C24" s="1">
        <v>2</v>
      </c>
      <c r="D24" s="1">
        <f t="shared" si="15"/>
        <v>0.21822047772411537</v>
      </c>
      <c r="E24" s="1">
        <f t="shared" si="16"/>
        <v>0.66215153751526201</v>
      </c>
      <c r="F24" s="1">
        <f t="shared" si="17"/>
        <v>4.1911297028156875</v>
      </c>
      <c r="G24" s="1">
        <f t="shared" si="18"/>
        <v>2.1911297028156875</v>
      </c>
      <c r="I24">
        <f t="shared" si="0"/>
        <v>2.1911297028156875</v>
      </c>
    </row>
    <row r="25" spans="1:15" x14ac:dyDescent="0.25">
      <c r="A25" s="1">
        <v>24</v>
      </c>
      <c r="B25" s="1">
        <v>5</v>
      </c>
      <c r="C25" s="1">
        <v>5</v>
      </c>
      <c r="D25" s="1">
        <f t="shared" si="15"/>
        <v>0.19630918069595849</v>
      </c>
      <c r="E25" s="1">
        <f t="shared" si="16"/>
        <v>0.53068375534632073</v>
      </c>
      <c r="F25" s="1">
        <f t="shared" si="17"/>
        <v>2.8497279574275622</v>
      </c>
      <c r="G25" s="1">
        <f t="shared" si="18"/>
        <v>-2.1502720425724378</v>
      </c>
      <c r="I25">
        <f t="shared" si="0"/>
        <v>2.1502720425724378</v>
      </c>
    </row>
    <row r="26" spans="1:15" x14ac:dyDescent="0.25">
      <c r="A26" s="29">
        <v>25</v>
      </c>
      <c r="B26" s="30">
        <v>1</v>
      </c>
      <c r="C26" s="30">
        <v>1</v>
      </c>
      <c r="D26" s="30">
        <f t="shared" ref="D26:D49" si="19">D25-$H$2*G25</f>
        <v>0.21781190112168286</v>
      </c>
      <c r="E26" s="30">
        <f t="shared" ref="E26:E49" si="20">E25-$H$2*G25*B25</f>
        <v>0.63819735747494266</v>
      </c>
      <c r="F26" s="30">
        <f t="shared" ref="F26:F49" si="21">E26*B26+D26</f>
        <v>0.85600925859662547</v>
      </c>
      <c r="G26" s="30">
        <f t="shared" ref="G26:G49" si="22">F26-C26</f>
        <v>-0.14399074140337453</v>
      </c>
      <c r="I26">
        <f t="shared" si="0"/>
        <v>0.14399074140337453</v>
      </c>
    </row>
    <row r="27" spans="1:15" x14ac:dyDescent="0.25">
      <c r="A27" s="1">
        <v>26</v>
      </c>
      <c r="B27" s="1">
        <v>3</v>
      </c>
      <c r="C27" s="1">
        <v>2</v>
      </c>
      <c r="D27" s="1">
        <f t="shared" si="19"/>
        <v>0.2192518085357166</v>
      </c>
      <c r="E27" s="1">
        <f t="shared" si="20"/>
        <v>0.63963726488897643</v>
      </c>
      <c r="F27" s="1">
        <f t="shared" si="21"/>
        <v>2.1381636032026456</v>
      </c>
      <c r="G27" s="1">
        <f t="shared" si="22"/>
        <v>0.13816360320264565</v>
      </c>
      <c r="I27">
        <f t="shared" si="0"/>
        <v>0.13816360320264565</v>
      </c>
      <c r="K27" s="32" t="s">
        <v>17</v>
      </c>
      <c r="L27" s="32" t="s">
        <v>18</v>
      </c>
      <c r="M27" s="32" t="s">
        <v>39</v>
      </c>
      <c r="N27" s="32" t="s">
        <v>40</v>
      </c>
      <c r="O27" s="32" t="s">
        <v>41</v>
      </c>
    </row>
    <row r="28" spans="1:15" x14ac:dyDescent="0.25">
      <c r="A28" s="1">
        <v>27</v>
      </c>
      <c r="B28" s="1">
        <v>2</v>
      </c>
      <c r="C28" s="1">
        <v>3</v>
      </c>
      <c r="D28" s="1">
        <f t="shared" si="19"/>
        <v>0.21787017250369015</v>
      </c>
      <c r="E28" s="1">
        <f t="shared" si="20"/>
        <v>0.63549235679289706</v>
      </c>
      <c r="F28" s="1">
        <f t="shared" si="21"/>
        <v>1.4888548860894844</v>
      </c>
      <c r="G28" s="1">
        <f t="shared" si="22"/>
        <v>-1.5111451139105156</v>
      </c>
      <c r="I28">
        <f t="shared" si="0"/>
        <v>1.5111451139105156</v>
      </c>
      <c r="K28" s="35">
        <v>1</v>
      </c>
      <c r="L28" s="36">
        <v>1</v>
      </c>
      <c r="M28" s="24">
        <f>$E$26*K28+$D$26</f>
        <v>0.85600925859662547</v>
      </c>
      <c r="N28" s="24">
        <f>M28-L28</f>
        <v>-0.14399074140337453</v>
      </c>
      <c r="O28" s="37">
        <f>N28*N28</f>
        <v>2.0733333609893476E-2</v>
      </c>
    </row>
    <row r="29" spans="1:15" x14ac:dyDescent="0.25">
      <c r="A29" s="1">
        <v>28</v>
      </c>
      <c r="B29" s="1">
        <v>4</v>
      </c>
      <c r="C29" s="1">
        <v>3</v>
      </c>
      <c r="D29" s="1">
        <f t="shared" si="19"/>
        <v>0.23298162364279532</v>
      </c>
      <c r="E29" s="1">
        <f t="shared" si="20"/>
        <v>0.6657152590711074</v>
      </c>
      <c r="F29" s="1">
        <f t="shared" si="21"/>
        <v>2.8958426599272249</v>
      </c>
      <c r="G29" s="1">
        <f t="shared" si="22"/>
        <v>-0.10415734007277511</v>
      </c>
      <c r="I29">
        <f t="shared" si="0"/>
        <v>0.10415734007277511</v>
      </c>
      <c r="K29" s="35">
        <v>3</v>
      </c>
      <c r="L29" s="36">
        <v>2</v>
      </c>
      <c r="M29" s="24">
        <f t="shared" ref="M29:M33" si="23">$E$26*K29+$D$26</f>
        <v>2.132403973546511</v>
      </c>
      <c r="N29" s="24">
        <f t="shared" ref="N29:N33" si="24">M29-L29</f>
        <v>0.13240397354651101</v>
      </c>
      <c r="O29" s="37">
        <f t="shared" ref="O29:O33" si="25">N29*N29</f>
        <v>1.7530812210905189E-2</v>
      </c>
    </row>
    <row r="30" spans="1:15" x14ac:dyDescent="0.25">
      <c r="A30" s="1">
        <v>29</v>
      </c>
      <c r="B30" s="1">
        <v>6</v>
      </c>
      <c r="C30" s="1">
        <v>2</v>
      </c>
      <c r="D30" s="1">
        <f t="shared" si="19"/>
        <v>0.23402319704352306</v>
      </c>
      <c r="E30" s="1">
        <f t="shared" si="20"/>
        <v>0.66988155267401839</v>
      </c>
      <c r="F30" s="1">
        <f t="shared" si="21"/>
        <v>4.2533125130876339</v>
      </c>
      <c r="G30" s="1">
        <f t="shared" si="22"/>
        <v>2.2533125130876339</v>
      </c>
      <c r="I30">
        <f t="shared" si="0"/>
        <v>2.2533125130876339</v>
      </c>
      <c r="K30" s="35">
        <v>2</v>
      </c>
      <c r="L30" s="36">
        <v>3</v>
      </c>
      <c r="M30" s="24">
        <f t="shared" si="23"/>
        <v>1.4942066160715681</v>
      </c>
      <c r="N30" s="24">
        <f t="shared" si="24"/>
        <v>-1.5057933839284319</v>
      </c>
      <c r="O30" s="37">
        <f t="shared" si="25"/>
        <v>2.2674137150826379</v>
      </c>
    </row>
    <row r="31" spans="1:15" x14ac:dyDescent="0.25">
      <c r="A31" s="1">
        <v>30</v>
      </c>
      <c r="B31" s="1">
        <v>5</v>
      </c>
      <c r="C31" s="1">
        <v>5</v>
      </c>
      <c r="D31" s="1">
        <f t="shared" si="19"/>
        <v>0.21149007191264674</v>
      </c>
      <c r="E31" s="1">
        <f t="shared" si="20"/>
        <v>0.53468280188876038</v>
      </c>
      <c r="F31" s="1">
        <f t="shared" si="21"/>
        <v>2.8849040813564488</v>
      </c>
      <c r="G31" s="1">
        <f t="shared" si="22"/>
        <v>-2.1150959186435512</v>
      </c>
      <c r="I31">
        <f t="shared" si="0"/>
        <v>2.1150959186435512</v>
      </c>
      <c r="K31" s="35">
        <v>4</v>
      </c>
      <c r="L31" s="36">
        <v>3</v>
      </c>
      <c r="M31" s="24">
        <f t="shared" si="23"/>
        <v>2.7706013310214535</v>
      </c>
      <c r="N31" s="24">
        <f t="shared" si="24"/>
        <v>-0.22939866897854655</v>
      </c>
      <c r="O31" s="37">
        <f t="shared" si="25"/>
        <v>5.2623749329128777E-2</v>
      </c>
    </row>
    <row r="32" spans="1:15" x14ac:dyDescent="0.25">
      <c r="A32" s="1">
        <v>31</v>
      </c>
      <c r="B32" s="1">
        <v>1</v>
      </c>
      <c r="C32" s="1">
        <v>1</v>
      </c>
      <c r="D32" s="1">
        <f t="shared" si="19"/>
        <v>0.23264103109908224</v>
      </c>
      <c r="E32" s="1">
        <f t="shared" si="20"/>
        <v>0.64043759782093801</v>
      </c>
      <c r="F32" s="1">
        <f t="shared" si="21"/>
        <v>0.87307862892002031</v>
      </c>
      <c r="G32" s="1">
        <f t="shared" si="22"/>
        <v>-0.12692137107997969</v>
      </c>
      <c r="I32">
        <f t="shared" si="0"/>
        <v>0.12692137107997969</v>
      </c>
      <c r="K32" s="35">
        <v>6</v>
      </c>
      <c r="L32" s="36">
        <v>2</v>
      </c>
      <c r="M32" s="24">
        <f t="shared" si="23"/>
        <v>4.0469960459713388</v>
      </c>
      <c r="N32" s="24">
        <f t="shared" si="24"/>
        <v>2.0469960459713388</v>
      </c>
      <c r="O32" s="37">
        <f t="shared" si="25"/>
        <v>4.1901928122222953</v>
      </c>
    </row>
    <row r="33" spans="1:15" x14ac:dyDescent="0.25">
      <c r="A33" s="1">
        <v>32</v>
      </c>
      <c r="B33" s="1">
        <v>3</v>
      </c>
      <c r="C33" s="1">
        <v>2</v>
      </c>
      <c r="D33" s="1">
        <f t="shared" si="19"/>
        <v>0.23391024480988204</v>
      </c>
      <c r="E33" s="1">
        <f t="shared" si="20"/>
        <v>0.64170681153173781</v>
      </c>
      <c r="F33" s="1">
        <f t="shared" si="21"/>
        <v>2.1590306794050953</v>
      </c>
      <c r="G33" s="1">
        <f t="shared" si="22"/>
        <v>0.1590306794050953</v>
      </c>
      <c r="I33">
        <f t="shared" si="0"/>
        <v>0.1590306794050953</v>
      </c>
      <c r="K33" s="38">
        <v>5</v>
      </c>
      <c r="L33" s="39">
        <v>5</v>
      </c>
      <c r="M33" s="40">
        <f t="shared" si="23"/>
        <v>3.4087986884963963</v>
      </c>
      <c r="N33" s="40">
        <f t="shared" si="24"/>
        <v>-1.5912013115036037</v>
      </c>
      <c r="O33" s="41">
        <f t="shared" si="25"/>
        <v>2.5319216137307885</v>
      </c>
    </row>
    <row r="34" spans="1:15" ht="15.75" thickBot="1" x14ac:dyDescent="0.3">
      <c r="A34" s="1">
        <v>33</v>
      </c>
      <c r="B34" s="1">
        <v>2</v>
      </c>
      <c r="C34" s="1">
        <v>3</v>
      </c>
      <c r="D34" s="1">
        <f t="shared" si="19"/>
        <v>0.23231993801583109</v>
      </c>
      <c r="E34" s="1">
        <f t="shared" si="20"/>
        <v>0.63693589114958493</v>
      </c>
      <c r="F34" s="1">
        <f t="shared" si="21"/>
        <v>1.506191720315001</v>
      </c>
      <c r="G34" s="1">
        <f t="shared" si="22"/>
        <v>-1.493808279684999</v>
      </c>
      <c r="I34">
        <f t="shared" si="0"/>
        <v>1.493808279684999</v>
      </c>
    </row>
    <row r="35" spans="1:15" ht="15.75" thickBot="1" x14ac:dyDescent="0.3">
      <c r="A35" s="1">
        <v>34</v>
      </c>
      <c r="B35" s="1">
        <v>4</v>
      </c>
      <c r="C35" s="1">
        <v>3</v>
      </c>
      <c r="D35" s="1">
        <f t="shared" si="19"/>
        <v>0.24725802081268108</v>
      </c>
      <c r="E35" s="1">
        <f t="shared" si="20"/>
        <v>0.66681205674328492</v>
      </c>
      <c r="F35" s="1">
        <f t="shared" si="21"/>
        <v>2.9145062477858206</v>
      </c>
      <c r="G35" s="1">
        <f t="shared" si="22"/>
        <v>-8.549375221417943E-2</v>
      </c>
      <c r="I35">
        <f t="shared" si="0"/>
        <v>8.549375221417943E-2</v>
      </c>
      <c r="N35" s="34" t="s">
        <v>29</v>
      </c>
      <c r="O35" s="33">
        <f>SQRT( SUM(O28:O33)/6)</f>
        <v>1.2302043215245215</v>
      </c>
    </row>
    <row r="36" spans="1:15" x14ac:dyDescent="0.25">
      <c r="A36" s="1">
        <v>35</v>
      </c>
      <c r="B36" s="1">
        <v>6</v>
      </c>
      <c r="C36" s="1">
        <v>2</v>
      </c>
      <c r="D36" s="1">
        <f t="shared" si="19"/>
        <v>0.24811295833482289</v>
      </c>
      <c r="E36" s="1">
        <f t="shared" si="20"/>
        <v>0.67023180683185213</v>
      </c>
      <c r="F36" s="1">
        <f t="shared" si="21"/>
        <v>4.2695037993259355</v>
      </c>
      <c r="G36" s="1">
        <f t="shared" si="22"/>
        <v>2.2695037993259355</v>
      </c>
      <c r="I36">
        <f t="shared" si="0"/>
        <v>2.2695037993259355</v>
      </c>
    </row>
    <row r="37" spans="1:15" x14ac:dyDescent="0.25">
      <c r="A37" s="1">
        <v>36</v>
      </c>
      <c r="B37" s="1">
        <v>5</v>
      </c>
      <c r="C37" s="1">
        <v>5</v>
      </c>
      <c r="D37" s="1">
        <f t="shared" si="19"/>
        <v>0.22541792034156352</v>
      </c>
      <c r="E37" s="1">
        <f t="shared" si="20"/>
        <v>0.53406157887229599</v>
      </c>
      <c r="F37" s="1">
        <f t="shared" si="21"/>
        <v>2.8957258147030438</v>
      </c>
      <c r="G37" s="1">
        <f t="shared" si="22"/>
        <v>-2.1042741852969562</v>
      </c>
      <c r="I37">
        <f t="shared" si="0"/>
        <v>2.1042741852969562</v>
      </c>
    </row>
    <row r="38" spans="1:15" x14ac:dyDescent="0.25">
      <c r="A38" s="1">
        <v>37</v>
      </c>
      <c r="B38" s="1">
        <v>1</v>
      </c>
      <c r="C38" s="1">
        <v>1</v>
      </c>
      <c r="D38" s="1">
        <f t="shared" si="19"/>
        <v>0.24646066219453308</v>
      </c>
      <c r="E38" s="1">
        <f t="shared" si="20"/>
        <v>0.63927528813714385</v>
      </c>
      <c r="F38" s="1">
        <f t="shared" si="21"/>
        <v>0.88573595033167696</v>
      </c>
      <c r="G38" s="1">
        <f t="shared" si="22"/>
        <v>-0.11426404966832304</v>
      </c>
      <c r="I38">
        <f t="shared" si="0"/>
        <v>0.11426404966832304</v>
      </c>
      <c r="K38" s="32" t="s">
        <v>17</v>
      </c>
      <c r="L38" s="32" t="s">
        <v>18</v>
      </c>
      <c r="M38" s="32" t="s">
        <v>39</v>
      </c>
      <c r="N38" s="32" t="s">
        <v>40</v>
      </c>
      <c r="O38" s="32" t="s">
        <v>41</v>
      </c>
    </row>
    <row r="39" spans="1:15" x14ac:dyDescent="0.25">
      <c r="A39" s="1">
        <v>38</v>
      </c>
      <c r="B39" s="1">
        <v>3</v>
      </c>
      <c r="C39" s="1">
        <v>2</v>
      </c>
      <c r="D39" s="1">
        <f t="shared" si="19"/>
        <v>0.2476033026912163</v>
      </c>
      <c r="E39" s="1">
        <f t="shared" si="20"/>
        <v>0.64041792863382707</v>
      </c>
      <c r="F39" s="1">
        <f t="shared" si="21"/>
        <v>2.1688570885926977</v>
      </c>
      <c r="G39" s="1">
        <f t="shared" si="22"/>
        <v>0.16885708859269766</v>
      </c>
      <c r="I39">
        <f t="shared" si="0"/>
        <v>0.16885708859269766</v>
      </c>
      <c r="K39" s="35">
        <v>1</v>
      </c>
      <c r="L39" s="36">
        <v>1</v>
      </c>
      <c r="M39" s="24">
        <f>$E$50*K39+$D$50</f>
        <v>0.90741766680927838</v>
      </c>
      <c r="N39" s="24">
        <f>M39-L39</f>
        <v>-9.2582333190721622E-2</v>
      </c>
      <c r="O39" s="37">
        <f>N39*N39</f>
        <v>8.5714884190377944E-3</v>
      </c>
    </row>
    <row r="40" spans="1:15" x14ac:dyDescent="0.25">
      <c r="A40" s="1">
        <v>39</v>
      </c>
      <c r="B40" s="1">
        <v>2</v>
      </c>
      <c r="C40" s="1">
        <v>3</v>
      </c>
      <c r="D40" s="1">
        <f t="shared" si="19"/>
        <v>0.24591473180528933</v>
      </c>
      <c r="E40" s="1">
        <f t="shared" si="20"/>
        <v>0.63535221597604619</v>
      </c>
      <c r="F40" s="1">
        <f t="shared" si="21"/>
        <v>1.5166191637573818</v>
      </c>
      <c r="G40" s="1">
        <f t="shared" si="22"/>
        <v>-1.4833808362426182</v>
      </c>
      <c r="I40">
        <f t="shared" si="0"/>
        <v>1.4833808362426182</v>
      </c>
      <c r="K40" s="35">
        <v>3</v>
      </c>
      <c r="L40" s="36">
        <v>2</v>
      </c>
      <c r="M40" s="24">
        <f t="shared" ref="M40:M44" si="26">$E$50*K40+$D$50</f>
        <v>2.176266287131333</v>
      </c>
      <c r="N40" s="24">
        <f t="shared" ref="N40:N44" si="27">M40-L40</f>
        <v>0.17626628713133297</v>
      </c>
      <c r="O40" s="37">
        <f t="shared" ref="O40:O44" si="28">N40*N40</f>
        <v>3.1069803979065516E-2</v>
      </c>
    </row>
    <row r="41" spans="1:15" x14ac:dyDescent="0.25">
      <c r="A41" s="1">
        <v>40</v>
      </c>
      <c r="B41" s="1">
        <v>4</v>
      </c>
      <c r="C41" s="1">
        <v>3</v>
      </c>
      <c r="D41" s="1">
        <f t="shared" si="19"/>
        <v>0.26074854016771554</v>
      </c>
      <c r="E41" s="1">
        <f t="shared" si="20"/>
        <v>0.66501983270089859</v>
      </c>
      <c r="F41" s="1">
        <f t="shared" si="21"/>
        <v>2.9208278709713098</v>
      </c>
      <c r="G41" s="1">
        <f t="shared" si="22"/>
        <v>-7.9172129028690197E-2</v>
      </c>
      <c r="I41">
        <f t="shared" si="0"/>
        <v>7.9172129028690197E-2</v>
      </c>
      <c r="K41" s="35">
        <v>2</v>
      </c>
      <c r="L41" s="36">
        <v>3</v>
      </c>
      <c r="M41" s="24">
        <f t="shared" si="26"/>
        <v>1.5418419769703056</v>
      </c>
      <c r="N41" s="24">
        <f t="shared" si="27"/>
        <v>-1.4581580230296944</v>
      </c>
      <c r="O41" s="37">
        <f t="shared" si="28"/>
        <v>2.1262248201258669</v>
      </c>
    </row>
    <row r="42" spans="1:15" x14ac:dyDescent="0.25">
      <c r="A42" s="1">
        <v>41</v>
      </c>
      <c r="B42" s="1">
        <v>6</v>
      </c>
      <c r="C42" s="1">
        <v>2</v>
      </c>
      <c r="D42" s="1">
        <f t="shared" si="19"/>
        <v>0.26154026145800247</v>
      </c>
      <c r="E42" s="1">
        <f t="shared" si="20"/>
        <v>0.6681867178620462</v>
      </c>
      <c r="F42" s="1">
        <f t="shared" si="21"/>
        <v>4.2706605686302801</v>
      </c>
      <c r="G42" s="1">
        <f t="shared" si="22"/>
        <v>2.2706605686302801</v>
      </c>
      <c r="I42">
        <f t="shared" si="0"/>
        <v>2.2706605686302801</v>
      </c>
      <c r="K42" s="35">
        <v>4</v>
      </c>
      <c r="L42" s="36">
        <v>3</v>
      </c>
      <c r="M42" s="24">
        <f t="shared" si="26"/>
        <v>2.8106905972923597</v>
      </c>
      <c r="N42" s="24">
        <f t="shared" si="27"/>
        <v>-0.1893094027076403</v>
      </c>
      <c r="O42" s="37">
        <f t="shared" si="28"/>
        <v>3.5838049953523528E-2</v>
      </c>
    </row>
    <row r="43" spans="1:15" x14ac:dyDescent="0.25">
      <c r="A43" s="1">
        <v>42</v>
      </c>
      <c r="B43" s="1">
        <v>5</v>
      </c>
      <c r="C43" s="1">
        <v>5</v>
      </c>
      <c r="D43" s="1">
        <f t="shared" si="19"/>
        <v>0.23883365577169965</v>
      </c>
      <c r="E43" s="1">
        <f t="shared" si="20"/>
        <v>0.53194708374422939</v>
      </c>
      <c r="F43" s="1">
        <f t="shared" si="21"/>
        <v>2.8985690744928467</v>
      </c>
      <c r="G43" s="1">
        <f t="shared" si="22"/>
        <v>-2.1014309255071533</v>
      </c>
      <c r="I43">
        <f t="shared" si="0"/>
        <v>2.1014309255071533</v>
      </c>
      <c r="K43" s="35">
        <v>6</v>
      </c>
      <c r="L43" s="36">
        <v>2</v>
      </c>
      <c r="M43" s="24">
        <f t="shared" si="26"/>
        <v>4.0795392176144141</v>
      </c>
      <c r="N43" s="24">
        <f t="shared" si="27"/>
        <v>2.0795392176144141</v>
      </c>
      <c r="O43" s="37">
        <f t="shared" si="28"/>
        <v>4.3244833575963693</v>
      </c>
    </row>
    <row r="44" spans="1:15" x14ac:dyDescent="0.25">
      <c r="A44" s="1">
        <v>43</v>
      </c>
      <c r="B44" s="1">
        <v>1</v>
      </c>
      <c r="C44" s="1">
        <v>1</v>
      </c>
      <c r="D44" s="1">
        <f t="shared" si="19"/>
        <v>0.25984796502677121</v>
      </c>
      <c r="E44" s="1">
        <f t="shared" si="20"/>
        <v>0.63701863001958703</v>
      </c>
      <c r="F44" s="1">
        <f t="shared" si="21"/>
        <v>0.89686659504635824</v>
      </c>
      <c r="G44" s="1">
        <f t="shared" si="22"/>
        <v>-0.10313340495364176</v>
      </c>
      <c r="I44">
        <f t="shared" si="0"/>
        <v>0.10313340495364176</v>
      </c>
      <c r="K44" s="38">
        <v>5</v>
      </c>
      <c r="L44" s="39">
        <v>5</v>
      </c>
      <c r="M44" s="24">
        <f t="shared" si="26"/>
        <v>3.4451149074533873</v>
      </c>
      <c r="N44" s="40">
        <f t="shared" si="27"/>
        <v>-1.5548850925466127</v>
      </c>
      <c r="O44" s="41">
        <f t="shared" si="28"/>
        <v>2.4176676510236881</v>
      </c>
    </row>
    <row r="45" spans="1:15" ht="15.75" thickBot="1" x14ac:dyDescent="0.3">
      <c r="A45" s="1">
        <v>44</v>
      </c>
      <c r="B45" s="1">
        <v>3</v>
      </c>
      <c r="C45" s="1">
        <v>2</v>
      </c>
      <c r="D45" s="1">
        <f t="shared" si="19"/>
        <v>0.26087929907630764</v>
      </c>
      <c r="E45" s="1">
        <f t="shared" si="20"/>
        <v>0.6380499640691234</v>
      </c>
      <c r="F45" s="1">
        <f t="shared" si="21"/>
        <v>2.1750291912836781</v>
      </c>
      <c r="G45" s="1">
        <f t="shared" si="22"/>
        <v>0.17502919128367811</v>
      </c>
      <c r="I45">
        <f t="shared" si="0"/>
        <v>0.17502919128367811</v>
      </c>
    </row>
    <row r="46" spans="1:15" ht="15.75" thickBot="1" x14ac:dyDescent="0.3">
      <c r="A46" s="1">
        <v>45</v>
      </c>
      <c r="B46" s="1">
        <v>2</v>
      </c>
      <c r="C46" s="1">
        <v>3</v>
      </c>
      <c r="D46" s="1">
        <f t="shared" si="19"/>
        <v>0.25912900716347087</v>
      </c>
      <c r="E46" s="1">
        <f t="shared" si="20"/>
        <v>0.63279908833061305</v>
      </c>
      <c r="F46" s="1">
        <f t="shared" si="21"/>
        <v>1.524727183824697</v>
      </c>
      <c r="G46" s="1">
        <f t="shared" si="22"/>
        <v>-1.475272816175303</v>
      </c>
      <c r="I46">
        <f t="shared" si="0"/>
        <v>1.475272816175303</v>
      </c>
      <c r="N46" s="34" t="s">
        <v>29</v>
      </c>
      <c r="O46" s="33">
        <f>SQRT( SUM(O39:O44)/6)</f>
        <v>1.2209187231410037</v>
      </c>
    </row>
    <row r="47" spans="1:15" x14ac:dyDescent="0.25">
      <c r="A47" s="1">
        <v>46</v>
      </c>
      <c r="B47" s="1">
        <v>4</v>
      </c>
      <c r="C47" s="1">
        <v>3</v>
      </c>
      <c r="D47" s="1">
        <f t="shared" si="19"/>
        <v>0.27388173532522392</v>
      </c>
      <c r="E47" s="1">
        <f t="shared" si="20"/>
        <v>0.66230454465411914</v>
      </c>
      <c r="F47" s="1">
        <f t="shared" si="21"/>
        <v>2.9230999139417007</v>
      </c>
      <c r="G47" s="1">
        <f t="shared" si="22"/>
        <v>-7.6900086058299344E-2</v>
      </c>
      <c r="I47">
        <f t="shared" si="0"/>
        <v>7.6900086058299344E-2</v>
      </c>
    </row>
    <row r="48" spans="1:15" x14ac:dyDescent="0.25">
      <c r="A48" s="1">
        <v>47</v>
      </c>
      <c r="B48" s="1">
        <v>6</v>
      </c>
      <c r="C48" s="1">
        <v>2</v>
      </c>
      <c r="D48" s="1">
        <f t="shared" si="19"/>
        <v>0.27465073618580693</v>
      </c>
      <c r="E48" s="1">
        <f t="shared" si="20"/>
        <v>0.66538054809645109</v>
      </c>
      <c r="F48" s="1">
        <f t="shared" si="21"/>
        <v>4.2669340247645131</v>
      </c>
      <c r="G48" s="1">
        <f t="shared" si="22"/>
        <v>2.2669340247645131</v>
      </c>
      <c r="I48">
        <f t="shared" si="0"/>
        <v>2.2669340247645131</v>
      </c>
    </row>
    <row r="49" spans="1:9" x14ac:dyDescent="0.25">
      <c r="A49" s="1">
        <v>48</v>
      </c>
      <c r="B49" s="1">
        <v>5</v>
      </c>
      <c r="C49" s="1">
        <v>5</v>
      </c>
      <c r="D49" s="1">
        <f t="shared" si="19"/>
        <v>0.25198139593816182</v>
      </c>
      <c r="E49" s="1">
        <f t="shared" si="20"/>
        <v>0.52936450661058032</v>
      </c>
      <c r="F49" s="1">
        <f t="shared" si="21"/>
        <v>2.8988039289910636</v>
      </c>
      <c r="G49" s="1">
        <f t="shared" si="22"/>
        <v>-2.1011960710089364</v>
      </c>
      <c r="I49">
        <f t="shared" si="0"/>
        <v>2.1011960710089364</v>
      </c>
    </row>
    <row r="50" spans="1:9" x14ac:dyDescent="0.25">
      <c r="A50" s="29">
        <v>49</v>
      </c>
      <c r="B50" s="30">
        <v>1</v>
      </c>
      <c r="C50" s="30">
        <v>1</v>
      </c>
      <c r="D50" s="30">
        <f t="shared" ref="D50" si="29">D49-$H$2*G49</f>
        <v>0.2729933566482512</v>
      </c>
      <c r="E50" s="30">
        <f t="shared" ref="E50" si="30">E49-$H$2*G49*B49</f>
        <v>0.63442431016102718</v>
      </c>
      <c r="F50" s="30">
        <f t="shared" ref="F50" si="31">E50*B50+D50</f>
        <v>0.90741766680927838</v>
      </c>
      <c r="G50" s="30">
        <f t="shared" ref="G50" si="32">F50-C50</f>
        <v>-9.2582333190721622E-2</v>
      </c>
      <c r="I50">
        <f t="shared" si="0"/>
        <v>9.2582333190721622E-2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 1</vt:lpstr>
      <vt:lpstr>Ej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estudiante.fit</dc:creator>
  <cp:lastModifiedBy>Administrador</cp:lastModifiedBy>
  <dcterms:created xsi:type="dcterms:W3CDTF">2021-09-21T02:14:27Z</dcterms:created>
  <dcterms:modified xsi:type="dcterms:W3CDTF">2021-09-21T20:40:31Z</dcterms:modified>
</cp:coreProperties>
</file>