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503" documentId="11_F25DC773A252ABDACC104865891F55C05BDE58EC" xr6:coauthVersionLast="47" xr6:coauthVersionMax="47" xr10:uidLastSave="{7C071F1C-8E2F-4C25-A462-1BF9246B2584}"/>
  <bookViews>
    <workbookView xWindow="1950" yWindow="2700" windowWidth="19200" windowHeight="15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20" i="1" l="1"/>
  <c r="F20" i="1"/>
  <c r="I36" i="1"/>
  <c r="I37" i="1"/>
  <c r="F13" i="1"/>
  <c r="F37" i="1"/>
  <c r="F36" i="1"/>
  <c r="H38" i="1"/>
  <c r="F14" i="1"/>
  <c r="F16" i="1"/>
  <c r="F17" i="1"/>
  <c r="F18" i="1"/>
  <c r="F11" i="1"/>
  <c r="F30" i="1"/>
  <c r="F31" i="1"/>
  <c r="F32" i="1"/>
  <c r="F29" i="1"/>
  <c r="H33" i="1"/>
  <c r="I30" i="1" s="1"/>
  <c r="J37" i="1" l="1"/>
  <c r="J36" i="1"/>
  <c r="J30" i="1"/>
  <c r="I31" i="1"/>
  <c r="J31" i="1" s="1"/>
  <c r="I29" i="1"/>
  <c r="J29" i="1" s="1"/>
  <c r="I32" i="1"/>
  <c r="J32" i="1" s="1"/>
  <c r="J38" i="1" l="1"/>
  <c r="F12" i="1" s="1"/>
  <c r="G12" i="1" s="1"/>
  <c r="J33" i="1"/>
  <c r="F15" i="1" s="1"/>
  <c r="D5" i="1"/>
  <c r="D6" i="1"/>
  <c r="D7" i="1"/>
  <c r="G13" i="1" l="1"/>
  <c r="G18" i="1"/>
  <c r="G17" i="1"/>
  <c r="G14" i="1"/>
  <c r="G16" i="1"/>
  <c r="G11" i="1"/>
  <c r="G15" i="1"/>
</calcChain>
</file>

<file path=xl/sharedStrings.xml><?xml version="1.0" encoding="utf-8"?>
<sst xmlns="http://schemas.openxmlformats.org/spreadsheetml/2006/main" count="54" uniqueCount="42">
  <si>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</si>
  <si>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</si>
  <si>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</si>
  <si>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</si>
  <si>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</si>
  <si>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</si>
  <si>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</si>
  <si>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</si>
  <si>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</si>
  <si>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</si>
  <si>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</si>
  <si>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</si>
  <si>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</si>
  <si>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</si>
  <si>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</si>
  <si>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</si>
  <si>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</si>
  <si>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</si>
  <si>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</si>
  <si>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</si>
  <si>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</si>
  <si>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</si>
  <si>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</si>
  <si>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</si>
  <si>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</si>
  <si>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</si>
  <si>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</si>
  <si>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</si>
  <si>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</si>
  <si>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</si>
  <si>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</si>
  <si>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</si>
  <si>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</si>
  <si>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</si>
  <si>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</si>
  <si>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</si>
  <si>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</si>
  <si>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</si>
  <si>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</si>
  <si>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TSWE</t>
  </si>
  <si>
    <t>gem afgelopen 5 jaar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</si>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</sst>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0" fontId="1" fillId="0" borderId="0" xfId="2" applyNumberFormat="1" applyFont="1" applyFill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Actiam ADIAW</c:v>
                </c:pt>
                <c:pt idx="1">
                  <c:v>Vanguard VTI-VXUS</c:v>
                </c:pt>
                <c:pt idx="2">
                  <c:v>VanEck TSWE</c:v>
                </c:pt>
                <c:pt idx="3">
                  <c:v>Nationale Nederlanden NNDM</c:v>
                </c:pt>
                <c:pt idx="4">
                  <c:v>Invesco/Vanguard</c:v>
                </c:pt>
                <c:pt idx="5">
                  <c:v>Northern Trust NTWC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1.1637500000000001E-3</c:v>
                </c:pt>
                <c:pt idx="1">
                  <c:v>1.3824131796438162E-3</c:v>
                </c:pt>
                <c:pt idx="2">
                  <c:v>2.1837499999999999E-3</c:v>
                </c:pt>
                <c:pt idx="3">
                  <c:v>2.19375E-3</c:v>
                </c:pt>
                <c:pt idx="4">
                  <c:v>2.2233415202718857E-3</c:v>
                </c:pt>
                <c:pt idx="5">
                  <c:v>2.2737499999999997E-3</c:v>
                </c:pt>
                <c:pt idx="6">
                  <c:v>4.3600000000000002E-3</c:v>
                </c:pt>
                <c:pt idx="7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zoomScale="130" zoomScaleNormal="130" workbookViewId="0">
      <selection activeCell="G3" sqref="G3"/>
    </sheetView>
  </sheetViews>
  <sheetFormatPr defaultRowHeight="15" x14ac:dyDescent="0.25"/>
  <cols>
    <col min="2" max="2" width="23.5703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2.5000000000000001E-2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1.8375000000000002E-4</v>
      </c>
    </row>
    <row r="5" spans="2:7" x14ac:dyDescent="0.25">
      <c r="B5" s="5" t="s">
        <v>1</v>
      </c>
      <c r="C5" s="3">
        <v>4.8000000000000001E-2</v>
      </c>
      <c r="D5" s="4">
        <f t="shared" ref="D5:D7" si="0">C5*$C$1</f>
        <v>1.2000000000000001E-3</v>
      </c>
      <c r="E5" s="1" t="s">
        <v>40</v>
      </c>
    </row>
    <row r="6" spans="2:7" x14ac:dyDescent="0.25">
      <c r="B6" s="5" t="s">
        <v>2</v>
      </c>
      <c r="C6" s="9">
        <v>0.05</v>
      </c>
      <c r="D6" s="4">
        <f t="shared" si="0"/>
        <v>1.2500000000000002E-3</v>
      </c>
    </row>
    <row r="7" spans="2:7" x14ac:dyDescent="0.25">
      <c r="B7" s="5" t="s">
        <v>3</v>
      </c>
      <c r="C7" s="3">
        <v>0.12</v>
      </c>
      <c r="D7" s="4">
        <f t="shared" si="0"/>
        <v>3.0000000000000001E-3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t="s">
        <v>26</v>
      </c>
      <c r="C11" s="4">
        <v>8.0000000000000004E-4</v>
      </c>
      <c r="D11" s="4">
        <v>1.8000000000000001E-4</v>
      </c>
      <c r="E11" s="4"/>
      <c r="F11" s="4">
        <f>SUM(C11:E11)</f>
        <v>9.7999999999999997E-4</v>
      </c>
      <c r="G11" s="1">
        <f>F11+$D$4</f>
        <v>1.1637500000000001E-3</v>
      </c>
    </row>
    <row r="12" spans="2:7" x14ac:dyDescent="0.25">
      <c r="B12" t="s">
        <v>30</v>
      </c>
      <c r="C12" s="4"/>
      <c r="D12" s="4"/>
      <c r="E12" s="4"/>
      <c r="F12" s="4">
        <f>$J$38</f>
        <v>1.824131796438161E-4</v>
      </c>
      <c r="G12" s="1">
        <f>F12+$D$5</f>
        <v>1.3824131796438162E-3</v>
      </c>
    </row>
    <row r="13" spans="2:7" x14ac:dyDescent="0.25">
      <c r="B13" t="s">
        <v>39</v>
      </c>
      <c r="C13" s="4">
        <v>2E-3</v>
      </c>
      <c r="D13" s="4"/>
      <c r="E13" s="4"/>
      <c r="F13" s="4">
        <f>SUM(C13:E13)</f>
        <v>2E-3</v>
      </c>
      <c r="G13" s="1">
        <f>F13+$D$4</f>
        <v>2.1837499999999999E-3</v>
      </c>
    </row>
    <row r="14" spans="2:7" x14ac:dyDescent="0.25">
      <c r="B14" t="s">
        <v>24</v>
      </c>
      <c r="C14" s="4">
        <v>1.75E-3</v>
      </c>
      <c r="D14" s="4">
        <v>2.5999999999999998E-4</v>
      </c>
      <c r="E14" s="4"/>
      <c r="F14" s="4">
        <f>SUM(C14:E14)</f>
        <v>2.0100000000000001E-3</v>
      </c>
      <c r="G14" s="1">
        <f>F14+$D$4</f>
        <v>2.19375E-3</v>
      </c>
    </row>
    <row r="15" spans="2:7" x14ac:dyDescent="0.25">
      <c r="B15" t="s">
        <v>19</v>
      </c>
      <c r="C15" s="4"/>
      <c r="D15" s="4"/>
      <c r="E15" s="4"/>
      <c r="F15" s="4">
        <f>$J$33</f>
        <v>9.7334152027188543E-4</v>
      </c>
      <c r="G15" s="1">
        <f>F15+$D$6</f>
        <v>2.2233415202718857E-3</v>
      </c>
    </row>
    <row r="16" spans="2:7" x14ac:dyDescent="0.25">
      <c r="B16" t="s">
        <v>23</v>
      </c>
      <c r="C16" s="4">
        <v>1.8E-3</v>
      </c>
      <c r="D16" s="4">
        <v>2.9E-4</v>
      </c>
      <c r="E16" s="4"/>
      <c r="F16" s="4">
        <f>SUM(C16:E16)</f>
        <v>2.0899999999999998E-3</v>
      </c>
      <c r="G16" s="1">
        <f>F16+$D$4</f>
        <v>2.2737499999999997E-3</v>
      </c>
    </row>
    <row r="17" spans="2:10" x14ac:dyDescent="0.25">
      <c r="B17" t="s">
        <v>22</v>
      </c>
      <c r="C17" s="4">
        <v>1.1999999999999999E-3</v>
      </c>
      <c r="D17" s="4">
        <v>2.7E-4</v>
      </c>
      <c r="E17" s="4">
        <v>-1.1E-4</v>
      </c>
      <c r="F17" s="4">
        <f>SUM(C17:E17)</f>
        <v>1.3599999999999999E-3</v>
      </c>
      <c r="G17" s="1">
        <f>F17+$D$7</f>
        <v>4.3600000000000002E-3</v>
      </c>
    </row>
    <row r="18" spans="2:10" x14ac:dyDescent="0.25">
      <c r="B18" t="s">
        <v>25</v>
      </c>
      <c r="C18" s="4">
        <v>2E-3</v>
      </c>
      <c r="D18" s="4">
        <v>1.1E-4</v>
      </c>
      <c r="E18" s="4">
        <v>-2.1000000000000001E-4</v>
      </c>
      <c r="F18" s="4">
        <f>SUM(C18:E18)</f>
        <v>1.8999999999999998E-3</v>
      </c>
      <c r="G18" s="1">
        <f>F18+$D$7</f>
        <v>4.8999999999999998E-3</v>
      </c>
    </row>
    <row r="19" spans="2:10" x14ac:dyDescent="0.25">
      <c r="F19" s="4"/>
    </row>
    <row r="20" spans="2:10" x14ac:dyDescent="0.25">
      <c r="B20" t="s">
        <v>41</v>
      </c>
      <c r="C20" s="1">
        <v>2.8E-3</v>
      </c>
      <c r="D20" s="1">
        <v>5.9999999999999995E-4</v>
      </c>
      <c r="E20" s="1">
        <v>5.0000000000000002E-5</v>
      </c>
      <c r="F20" s="4">
        <f t="shared" ref="F20" si="1">SUM(C20:E20)</f>
        <v>3.4499999999999999E-3</v>
      </c>
      <c r="G20" s="1">
        <f>F20+D4</f>
        <v>3.6337499999999998E-3</v>
      </c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t="s">
        <v>7</v>
      </c>
      <c r="C29" s="4">
        <v>8.9999999999999998E-4</v>
      </c>
      <c r="D29" s="4"/>
      <c r="E29" s="4"/>
      <c r="F29" s="4">
        <f>SUM(C29:E29)</f>
        <v>8.9999999999999998E-4</v>
      </c>
      <c r="H29" s="6">
        <v>36845557</v>
      </c>
      <c r="I29" s="2">
        <f>H29/$H$33</f>
        <v>0.69735987271959954</v>
      </c>
      <c r="J29" s="4">
        <f>F29*I29</f>
        <v>6.2762388544763958E-4</v>
      </c>
    </row>
    <row r="30" spans="2:10" x14ac:dyDescent="0.25">
      <c r="B30" t="s">
        <v>12</v>
      </c>
      <c r="C30" s="4">
        <v>1E-3</v>
      </c>
      <c r="D30" s="4">
        <v>1.4999999999999999E-4</v>
      </c>
      <c r="E30" s="4">
        <v>-2.7E-4</v>
      </c>
      <c r="F30" s="4">
        <f t="shared" ref="F30:F32" si="2">SUM(C30:E30)</f>
        <v>8.7999999999999992E-4</v>
      </c>
      <c r="H30" s="6">
        <v>9434145</v>
      </c>
      <c r="I30" s="2">
        <f t="shared" ref="I30:I32" si="3">H30/$H$33</f>
        <v>0.17855596962255846</v>
      </c>
      <c r="J30" s="4">
        <f t="shared" ref="J30:J32" si="4">F30*I30</f>
        <v>1.5712925326785143E-4</v>
      </c>
    </row>
    <row r="31" spans="2:10" x14ac:dyDescent="0.25">
      <c r="B31" t="s">
        <v>13</v>
      </c>
      <c r="C31" s="4">
        <v>1.5E-3</v>
      </c>
      <c r="D31" s="4">
        <v>2.5000000000000001E-4</v>
      </c>
      <c r="E31" s="4">
        <v>-1E-4</v>
      </c>
      <c r="F31" s="4">
        <f t="shared" si="2"/>
        <v>1.65E-3</v>
      </c>
      <c r="H31" s="6">
        <v>2845983</v>
      </c>
      <c r="I31" s="2">
        <f t="shared" si="3"/>
        <v>5.3864685575038103E-2</v>
      </c>
      <c r="J31" s="4">
        <f t="shared" si="4"/>
        <v>8.8876731198812863E-5</v>
      </c>
    </row>
    <row r="32" spans="2:10" x14ac:dyDescent="0.25">
      <c r="B32" t="s">
        <v>14</v>
      </c>
      <c r="C32" s="4">
        <v>1.5E-3</v>
      </c>
      <c r="D32" s="4">
        <v>4.0000000000000003E-5</v>
      </c>
      <c r="E32" s="4">
        <v>-1.2E-4</v>
      </c>
      <c r="F32" s="4">
        <f t="shared" si="2"/>
        <v>1.42E-3</v>
      </c>
      <c r="H32" s="6">
        <v>3710101</v>
      </c>
      <c r="I32" s="2">
        <f t="shared" si="3"/>
        <v>7.021947208280388E-2</v>
      </c>
      <c r="J32" s="4">
        <f t="shared" si="4"/>
        <v>9.9711650357581517E-5</v>
      </c>
    </row>
    <row r="33" spans="2:13" x14ac:dyDescent="0.25">
      <c r="H33" s="6">
        <f>SUM(H29:H32)</f>
        <v>52835786</v>
      </c>
      <c r="J33" s="4">
        <f>SUM(J29:J32)</f>
        <v>9.7334152027188543E-4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4">
        <v>-1.4999999999999999E-4</v>
      </c>
      <c r="F36" s="1">
        <f>SUM(C36:E36)</f>
        <v>1.4999999999999999E-4</v>
      </c>
      <c r="H36" s="7">
        <v>37426114</v>
      </c>
      <c r="I36" s="2">
        <f>H36/$H$38</f>
        <v>0.59483525445229879</v>
      </c>
      <c r="J36" s="1">
        <f>F36*I36</f>
        <v>8.9225288167844811E-5</v>
      </c>
    </row>
    <row r="37" spans="2:13" x14ac:dyDescent="0.25">
      <c r="B37" t="s">
        <v>29</v>
      </c>
      <c r="C37" s="1">
        <v>6.9999999999999999E-4</v>
      </c>
      <c r="E37" s="4">
        <v>-4.6999999999999999E-4</v>
      </c>
      <c r="F37" s="1">
        <f>SUM(C37:E37)</f>
        <v>2.3000000000000001E-4</v>
      </c>
      <c r="H37" s="7">
        <v>25492339</v>
      </c>
      <c r="I37" s="2">
        <f>H37/$H$38</f>
        <v>0.40516474554770127</v>
      </c>
      <c r="J37" s="1">
        <f>F37*I37</f>
        <v>9.3187891475971291E-5</v>
      </c>
    </row>
    <row r="38" spans="2:13" x14ac:dyDescent="0.25">
      <c r="F38" s="1"/>
      <c r="H38" s="8">
        <f>SUM(H36:H37)</f>
        <v>62918453</v>
      </c>
      <c r="J38" s="1">
        <f>SUM(J36:J37)</f>
        <v>1.824131796438161E-4</v>
      </c>
    </row>
    <row r="39" spans="2:13" x14ac:dyDescent="0.25">
      <c r="F39" s="1"/>
    </row>
    <row r="40" spans="2:13" x14ac:dyDescent="0.25">
      <c r="B40" s="5"/>
      <c r="F40" s="1"/>
      <c r="I40" s="5"/>
    </row>
    <row r="41" spans="2:13" x14ac:dyDescent="0.25">
      <c r="C41" s="4"/>
      <c r="D41" s="4"/>
      <c r="E41" s="4"/>
      <c r="F41" s="1"/>
      <c r="I41" s="1"/>
      <c r="J41" s="1"/>
    </row>
    <row r="42" spans="2:13" x14ac:dyDescent="0.25">
      <c r="C42" s="1"/>
      <c r="D42" s="1"/>
      <c r="F42" s="1"/>
      <c r="I42" s="1"/>
      <c r="J42" s="1"/>
      <c r="M42" s="5" t="s">
        <v>38</v>
      </c>
    </row>
    <row r="43" spans="2:13" x14ac:dyDescent="0.25">
      <c r="C43" s="1"/>
      <c r="D43" s="1"/>
      <c r="F43" s="1"/>
      <c r="I43" s="1"/>
      <c r="J43" s="1"/>
      <c r="M43" t="s">
        <v>31</v>
      </c>
    </row>
    <row r="44" spans="2:13" x14ac:dyDescent="0.25">
      <c r="J44" s="4"/>
      <c r="M44" t="s">
        <v>32</v>
      </c>
    </row>
    <row r="45" spans="2:13" x14ac:dyDescent="0.25">
      <c r="B45" s="5"/>
      <c r="M45" t="s">
        <v>33</v>
      </c>
    </row>
    <row r="46" spans="2:13" x14ac:dyDescent="0.25">
      <c r="C46" s="4"/>
      <c r="D46" s="4"/>
      <c r="E46" s="4"/>
      <c r="F46" s="4"/>
      <c r="I46" s="1"/>
      <c r="J46" s="4"/>
      <c r="M46" t="s">
        <v>34</v>
      </c>
    </row>
    <row r="47" spans="2:13" x14ac:dyDescent="0.25">
      <c r="C47" s="1"/>
      <c r="D47" s="1"/>
      <c r="E47" s="4"/>
      <c r="F47" s="4"/>
      <c r="I47" s="1"/>
      <c r="J47" s="4"/>
      <c r="M47" t="s">
        <v>35</v>
      </c>
    </row>
    <row r="48" spans="2:13" x14ac:dyDescent="0.25">
      <c r="J48" s="4"/>
      <c r="M48" t="s">
        <v>36</v>
      </c>
    </row>
    <row r="49" spans="10:13" x14ac:dyDescent="0.25">
      <c r="M49" t="s">
        <v>37</v>
      </c>
    </row>
    <row r="50" spans="10:13" x14ac:dyDescent="0.25">
      <c r="J50" s="4"/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2023-09-27T13:36:44Z</dcterms:modified>
</cp:coreProperties>
</file>