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"/>
    </mc:Choice>
  </mc:AlternateContent>
  <xr:revisionPtr revIDLastSave="468" documentId="11_F25DC773A252ABDACC104865891F55C05BDE58EC" xr6:coauthVersionLast="47" xr6:coauthVersionMax="47" xr10:uidLastSave="{3F600605-37D7-4049-B816-3B0944E3DCA4}"/>
  <bookViews>
    <workbookView xWindow="-120" yWindow="-120" windowWidth="51840" windowHeight="21120" xr2:uid="{00000000-000D-0000-FFFF-FFFF00000000}"/>
  </bookViews>
  <sheets>
    <sheet name="ACWI IMI (USD)" sheetId="3" r:id="rId1"/>
    <sheet name="World (USD)" sheetId="2" r:id="rId2"/>
    <sheet name="ACWI (USD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O32" i="3"/>
  <c r="Q32" i="3" s="1"/>
  <c r="K32" i="3"/>
  <c r="O31" i="3"/>
  <c r="Q31" i="3" s="1"/>
  <c r="K31" i="3"/>
  <c r="O30" i="3"/>
  <c r="Q30" i="3" s="1"/>
  <c r="K30" i="3"/>
  <c r="O29" i="3"/>
  <c r="Q29" i="3" s="1"/>
  <c r="K29" i="3"/>
  <c r="O28" i="3"/>
  <c r="Q28" i="3" s="1"/>
  <c r="K28" i="3"/>
  <c r="O27" i="3"/>
  <c r="Q27" i="3" s="1"/>
  <c r="K27" i="3"/>
  <c r="O26" i="3"/>
  <c r="Q26" i="3" s="1"/>
  <c r="K26" i="3"/>
  <c r="O25" i="3"/>
  <c r="Q25" i="3" s="1"/>
  <c r="K25" i="3"/>
  <c r="O24" i="3"/>
  <c r="Q24" i="3" s="1"/>
  <c r="K24" i="3"/>
  <c r="O23" i="3"/>
  <c r="Q23" i="3" s="1"/>
  <c r="R32" i="3" s="1"/>
  <c r="K23" i="3"/>
  <c r="M32" i="3" s="1"/>
  <c r="O22" i="3"/>
  <c r="Q22" i="3" s="1"/>
  <c r="K22" i="3"/>
  <c r="M29" i="3" s="1"/>
  <c r="O21" i="3"/>
  <c r="Q21" i="3" s="1"/>
  <c r="K21" i="3"/>
  <c r="O20" i="3"/>
  <c r="Q20" i="3" s="1"/>
  <c r="K20" i="3"/>
  <c r="O19" i="3"/>
  <c r="Q19" i="3" s="1"/>
  <c r="K19" i="3"/>
  <c r="M28" i="3" s="1"/>
  <c r="O18" i="3"/>
  <c r="Q18" i="3" s="1"/>
  <c r="M18" i="3"/>
  <c r="K18" i="3"/>
  <c r="M27" i="3" s="1"/>
  <c r="O17" i="3"/>
  <c r="Q17" i="3" s="1"/>
  <c r="K17" i="3"/>
  <c r="O16" i="3"/>
  <c r="Q16" i="3" s="1"/>
  <c r="K16" i="3"/>
  <c r="M25" i="3" s="1"/>
  <c r="O15" i="3"/>
  <c r="Q15" i="3" s="1"/>
  <c r="K15" i="3"/>
  <c r="O14" i="3"/>
  <c r="Q14" i="3" s="1"/>
  <c r="K14" i="3"/>
  <c r="M22" i="3" s="1"/>
  <c r="O13" i="3"/>
  <c r="Q13" i="3" s="1"/>
  <c r="R22" i="3" s="1"/>
  <c r="K13" i="3"/>
  <c r="O12" i="3"/>
  <c r="Q12" i="3" s="1"/>
  <c r="R21" i="3" s="1"/>
  <c r="K12" i="3"/>
  <c r="M21" i="3" s="1"/>
  <c r="O11" i="3"/>
  <c r="Q11" i="3" s="1"/>
  <c r="R20" i="3" s="1"/>
  <c r="K11" i="3"/>
  <c r="M20" i="3" s="1"/>
  <c r="O10" i="3"/>
  <c r="Q10" i="3" s="1"/>
  <c r="K10" i="3"/>
  <c r="M19" i="3" s="1"/>
  <c r="O9" i="3"/>
  <c r="Q9" i="3" s="1"/>
  <c r="K9" i="3"/>
  <c r="O8" i="3"/>
  <c r="Q8" i="3" s="1"/>
  <c r="K8" i="3"/>
  <c r="M17" i="3" s="1"/>
  <c r="O7" i="3"/>
  <c r="Q7" i="3" s="1"/>
  <c r="K7" i="3"/>
  <c r="M16" i="3" s="1"/>
  <c r="Q6" i="3"/>
  <c r="O6" i="3"/>
  <c r="K6" i="3"/>
  <c r="O5" i="3"/>
  <c r="K5" i="3"/>
  <c r="Q5" i="3" s="1"/>
  <c r="O4" i="3"/>
  <c r="Q4" i="3" s="1"/>
  <c r="K4" i="3"/>
  <c r="O3" i="3"/>
  <c r="Q3" i="3" s="1"/>
  <c r="K3" i="3"/>
  <c r="L7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" i="3"/>
  <c r="N41" i="1"/>
  <c r="I55" i="2"/>
  <c r="I56" i="2"/>
  <c r="I57" i="2"/>
  <c r="F55" i="2"/>
  <c r="F56" i="2"/>
  <c r="F57" i="2"/>
  <c r="C55" i="2"/>
  <c r="C56" i="2"/>
  <c r="C57" i="2"/>
  <c r="J36" i="1"/>
  <c r="G36" i="1"/>
  <c r="D36" i="1"/>
  <c r="M36" i="1" s="1"/>
  <c r="I54" i="2"/>
  <c r="F54" i="2"/>
  <c r="C54" i="2"/>
  <c r="K54" i="2" s="1"/>
  <c r="M42" i="1"/>
  <c r="M41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I3" i="2"/>
  <c r="F3" i="2"/>
  <c r="C4" i="2"/>
  <c r="C5" i="2"/>
  <c r="C6" i="2"/>
  <c r="C7" i="2"/>
  <c r="C8" i="2"/>
  <c r="C9" i="2"/>
  <c r="C10" i="2"/>
  <c r="O10" i="2" s="1"/>
  <c r="C11" i="2"/>
  <c r="O11" i="2" s="1"/>
  <c r="C12" i="2"/>
  <c r="C13" i="2"/>
  <c r="C14" i="2"/>
  <c r="O14" i="2" s="1"/>
  <c r="C15" i="2"/>
  <c r="O15" i="2" s="1"/>
  <c r="C16" i="2"/>
  <c r="C17" i="2"/>
  <c r="C18" i="2"/>
  <c r="O18" i="2" s="1"/>
  <c r="C19" i="2"/>
  <c r="C20" i="2"/>
  <c r="C21" i="2"/>
  <c r="C22" i="2"/>
  <c r="C23" i="2"/>
  <c r="O23" i="2" s="1"/>
  <c r="C24" i="2"/>
  <c r="C25" i="2"/>
  <c r="C26" i="2"/>
  <c r="O26" i="2" s="1"/>
  <c r="C27" i="2"/>
  <c r="O27" i="2" s="1"/>
  <c r="C28" i="2"/>
  <c r="C29" i="2"/>
  <c r="C30" i="2"/>
  <c r="C31" i="2"/>
  <c r="C32" i="2"/>
  <c r="C33" i="2"/>
  <c r="C34" i="2"/>
  <c r="O34" i="2" s="1"/>
  <c r="C35" i="2"/>
  <c r="C36" i="2"/>
  <c r="C37" i="2"/>
  <c r="C38" i="2"/>
  <c r="C39" i="2"/>
  <c r="O39" i="2" s="1"/>
  <c r="C40" i="2"/>
  <c r="C41" i="2"/>
  <c r="C42" i="2"/>
  <c r="O42" i="2" s="1"/>
  <c r="C43" i="2"/>
  <c r="C44" i="2"/>
  <c r="C45" i="2"/>
  <c r="C46" i="2"/>
  <c r="C47" i="2"/>
  <c r="O47" i="2" s="1"/>
  <c r="C48" i="2"/>
  <c r="C49" i="2"/>
  <c r="C50" i="2"/>
  <c r="O50" i="2" s="1"/>
  <c r="C51" i="2"/>
  <c r="O51" i="2" s="1"/>
  <c r="C52" i="2"/>
  <c r="C53" i="2"/>
  <c r="C3" i="2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J16" i="1"/>
  <c r="G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L19" i="1" s="1"/>
  <c r="D20" i="1"/>
  <c r="L20" i="1" s="1"/>
  <c r="D21" i="1"/>
  <c r="M21" i="1" s="1"/>
  <c r="D22" i="1"/>
  <c r="M22" i="1" s="1"/>
  <c r="D23" i="1"/>
  <c r="L23" i="1" s="1"/>
  <c r="D24" i="1"/>
  <c r="D25" i="1"/>
  <c r="M25" i="1" s="1"/>
  <c r="D26" i="1"/>
  <c r="M26" i="1" s="1"/>
  <c r="D27" i="1"/>
  <c r="L27" i="1" s="1"/>
  <c r="D28" i="1"/>
  <c r="D29" i="1"/>
  <c r="M29" i="1" s="1"/>
  <c r="D30" i="1"/>
  <c r="M30" i="1" s="1"/>
  <c r="D31" i="1"/>
  <c r="L31" i="1" s="1"/>
  <c r="D32" i="1"/>
  <c r="D33" i="1"/>
  <c r="M33" i="1" s="1"/>
  <c r="D34" i="1"/>
  <c r="M34" i="1" s="1"/>
  <c r="D35" i="1"/>
  <c r="D3" i="1"/>
  <c r="R23" i="3" l="1"/>
  <c r="R14" i="3"/>
  <c r="R15" i="3"/>
  <c r="R18" i="3"/>
  <c r="R24" i="3"/>
  <c r="R25" i="3"/>
  <c r="R26" i="3"/>
  <c r="R29" i="3"/>
  <c r="R12" i="3"/>
  <c r="R13" i="3"/>
  <c r="R16" i="3"/>
  <c r="R28" i="3"/>
  <c r="R17" i="3"/>
  <c r="R30" i="3"/>
  <c r="R19" i="3"/>
  <c r="R27" i="3"/>
  <c r="R31" i="3"/>
  <c r="M14" i="3"/>
  <c r="M30" i="3"/>
  <c r="M31" i="3"/>
  <c r="M23" i="3"/>
  <c r="M15" i="3"/>
  <c r="M12" i="3"/>
  <c r="M24" i="3"/>
  <c r="M26" i="3"/>
  <c r="M13" i="3"/>
  <c r="O30" i="2"/>
  <c r="K48" i="2"/>
  <c r="O22" i="2"/>
  <c r="K30" i="2"/>
  <c r="K44" i="2"/>
  <c r="O3" i="2"/>
  <c r="K3" i="2"/>
  <c r="O6" i="2"/>
  <c r="K24" i="2"/>
  <c r="O46" i="2"/>
  <c r="K20" i="2"/>
  <c r="O43" i="2"/>
  <c r="O19" i="2"/>
  <c r="O7" i="2"/>
  <c r="K8" i="2"/>
  <c r="K52" i="2"/>
  <c r="K28" i="2"/>
  <c r="K4" i="2"/>
  <c r="O56" i="2"/>
  <c r="K40" i="2"/>
  <c r="K16" i="2"/>
  <c r="K36" i="2"/>
  <c r="K12" i="2"/>
  <c r="O55" i="2"/>
  <c r="O57" i="2"/>
  <c r="O31" i="2"/>
  <c r="O38" i="2"/>
  <c r="O35" i="2"/>
  <c r="K31" i="2"/>
  <c r="K32" i="2"/>
  <c r="K57" i="2"/>
  <c r="K56" i="2"/>
  <c r="K55" i="2"/>
  <c r="O54" i="2"/>
  <c r="Q54" i="2" s="1"/>
  <c r="L24" i="1"/>
  <c r="L16" i="1"/>
  <c r="M17" i="1"/>
  <c r="M18" i="1"/>
  <c r="L35" i="1"/>
  <c r="L32" i="1"/>
  <c r="L28" i="1"/>
  <c r="L36" i="1"/>
  <c r="O36" i="1" s="1"/>
  <c r="L34" i="1"/>
  <c r="O34" i="1" s="1"/>
  <c r="L30" i="1"/>
  <c r="O30" i="1" s="1"/>
  <c r="L26" i="1"/>
  <c r="L22" i="1"/>
  <c r="O22" i="1" s="1"/>
  <c r="L18" i="1"/>
  <c r="O18" i="1" s="1"/>
  <c r="M16" i="1"/>
  <c r="O16" i="1" s="1"/>
  <c r="M32" i="1"/>
  <c r="O32" i="1" s="1"/>
  <c r="M28" i="1"/>
  <c r="O28" i="1" s="1"/>
  <c r="M24" i="1"/>
  <c r="O24" i="1" s="1"/>
  <c r="M20" i="1"/>
  <c r="O20" i="1" s="1"/>
  <c r="L33" i="1"/>
  <c r="O33" i="1" s="1"/>
  <c r="L29" i="1"/>
  <c r="O29" i="1" s="1"/>
  <c r="L25" i="1"/>
  <c r="O25" i="1" s="1"/>
  <c r="L21" i="1"/>
  <c r="O21" i="1" s="1"/>
  <c r="L17" i="1"/>
  <c r="O17" i="1" s="1"/>
  <c r="M35" i="1"/>
  <c r="M31" i="1"/>
  <c r="O31" i="1" s="1"/>
  <c r="M27" i="1"/>
  <c r="M23" i="1"/>
  <c r="O23" i="1" s="1"/>
  <c r="M19" i="1"/>
  <c r="O19" i="1" s="1"/>
  <c r="K53" i="2"/>
  <c r="O53" i="2"/>
  <c r="K49" i="2"/>
  <c r="O49" i="2"/>
  <c r="K45" i="2"/>
  <c r="O45" i="2"/>
  <c r="K41" i="2"/>
  <c r="O41" i="2"/>
  <c r="K37" i="2"/>
  <c r="O37" i="2"/>
  <c r="K33" i="2"/>
  <c r="O33" i="2"/>
  <c r="K29" i="2"/>
  <c r="O29" i="2"/>
  <c r="K25" i="2"/>
  <c r="O25" i="2"/>
  <c r="Q25" i="2" s="1"/>
  <c r="K21" i="2"/>
  <c r="O21" i="2"/>
  <c r="K17" i="2"/>
  <c r="O17" i="2"/>
  <c r="Q17" i="2" s="1"/>
  <c r="K13" i="2"/>
  <c r="O13" i="2"/>
  <c r="K9" i="2"/>
  <c r="O9" i="2"/>
  <c r="K5" i="2"/>
  <c r="O5" i="2"/>
  <c r="Q22" i="2"/>
  <c r="O52" i="2"/>
  <c r="Q52" i="2" s="1"/>
  <c r="O48" i="2"/>
  <c r="Q48" i="2" s="1"/>
  <c r="O44" i="2"/>
  <c r="Q44" i="2" s="1"/>
  <c r="O40" i="2"/>
  <c r="Q40" i="2" s="1"/>
  <c r="O36" i="2"/>
  <c r="Q36" i="2" s="1"/>
  <c r="O32" i="2"/>
  <c r="O28" i="2"/>
  <c r="Q28" i="2" s="1"/>
  <c r="O24" i="2"/>
  <c r="O20" i="2"/>
  <c r="O16" i="2"/>
  <c r="O12" i="2"/>
  <c r="O8" i="2"/>
  <c r="O4" i="2"/>
  <c r="K50" i="2"/>
  <c r="K46" i="2"/>
  <c r="K42" i="2"/>
  <c r="Q42" i="2" s="1"/>
  <c r="K38" i="2"/>
  <c r="Q38" i="2" s="1"/>
  <c r="K34" i="2"/>
  <c r="K26" i="2"/>
  <c r="K22" i="2"/>
  <c r="K18" i="2"/>
  <c r="K14" i="2"/>
  <c r="K10" i="2"/>
  <c r="K6" i="2"/>
  <c r="K51" i="2"/>
  <c r="K47" i="2"/>
  <c r="K43" i="2"/>
  <c r="K39" i="2"/>
  <c r="K35" i="2"/>
  <c r="K27" i="2"/>
  <c r="Q27" i="2" s="1"/>
  <c r="K23" i="2"/>
  <c r="K19" i="2"/>
  <c r="K15" i="2"/>
  <c r="K11" i="2"/>
  <c r="K7" i="2"/>
  <c r="Q16" i="2" l="1"/>
  <c r="Q3" i="2"/>
  <c r="Q12" i="2"/>
  <c r="Q20" i="2"/>
  <c r="Q4" i="2"/>
  <c r="Q8" i="2"/>
  <c r="Q24" i="2"/>
  <c r="Q30" i="2"/>
  <c r="Q57" i="2"/>
  <c r="Q31" i="2"/>
  <c r="Q55" i="2"/>
  <c r="Q56" i="2"/>
  <c r="L21" i="2"/>
  <c r="M15" i="2"/>
  <c r="L12" i="2"/>
  <c r="M20" i="2"/>
  <c r="M27" i="2"/>
  <c r="L24" i="2"/>
  <c r="L25" i="2"/>
  <c r="L16" i="2"/>
  <c r="M25" i="2"/>
  <c r="L15" i="2"/>
  <c r="L19" i="2"/>
  <c r="Q23" i="2"/>
  <c r="L27" i="2"/>
  <c r="Q18" i="2"/>
  <c r="L22" i="2"/>
  <c r="M12" i="2"/>
  <c r="L9" i="2"/>
  <c r="L57" i="2"/>
  <c r="L7" i="2"/>
  <c r="M26" i="2"/>
  <c r="M31" i="2"/>
  <c r="L20" i="2"/>
  <c r="M23" i="2"/>
  <c r="L18" i="2"/>
  <c r="L26" i="2"/>
  <c r="Q9" i="2"/>
  <c r="Q11" i="2"/>
  <c r="M21" i="2"/>
  <c r="L17" i="2"/>
  <c r="Q7" i="2"/>
  <c r="L11" i="2"/>
  <c r="L29" i="2"/>
  <c r="L28" i="2"/>
  <c r="Q19" i="2"/>
  <c r="L23" i="2"/>
  <c r="Q6" i="2"/>
  <c r="L10" i="2"/>
  <c r="M17" i="2"/>
  <c r="L14" i="2"/>
  <c r="Q26" i="2"/>
  <c r="L30" i="2"/>
  <c r="L13" i="2"/>
  <c r="Q15" i="2"/>
  <c r="L8" i="2"/>
  <c r="Q35" i="2"/>
  <c r="L31" i="2"/>
  <c r="L32" i="2"/>
  <c r="L33" i="2"/>
  <c r="Q32" i="2"/>
  <c r="Q33" i="2"/>
  <c r="Q51" i="2"/>
  <c r="L55" i="2"/>
  <c r="M57" i="2"/>
  <c r="M55" i="2"/>
  <c r="L51" i="2"/>
  <c r="M56" i="2"/>
  <c r="L56" i="2"/>
  <c r="M33" i="2"/>
  <c r="L42" i="2"/>
  <c r="M36" i="2"/>
  <c r="L52" i="2"/>
  <c r="L53" i="2"/>
  <c r="Q47" i="2"/>
  <c r="M53" i="2"/>
  <c r="L49" i="2"/>
  <c r="M54" i="2"/>
  <c r="M43" i="2"/>
  <c r="L38" i="2"/>
  <c r="M42" i="2"/>
  <c r="Q46" i="2"/>
  <c r="L50" i="2"/>
  <c r="Q50" i="2"/>
  <c r="L54" i="2"/>
  <c r="L35" i="2"/>
  <c r="L39" i="2"/>
  <c r="M52" i="2"/>
  <c r="L46" i="2"/>
  <c r="L34" i="2"/>
  <c r="M38" i="2"/>
  <c r="L37" i="2"/>
  <c r="M45" i="2"/>
  <c r="L40" i="2"/>
  <c r="L41" i="2"/>
  <c r="Q39" i="2"/>
  <c r="L43" i="2"/>
  <c r="Q41" i="2"/>
  <c r="L36" i="2"/>
  <c r="Q49" i="2"/>
  <c r="M47" i="2"/>
  <c r="Q43" i="2"/>
  <c r="L47" i="2"/>
  <c r="L45" i="2"/>
  <c r="L44" i="2"/>
  <c r="L48" i="2"/>
  <c r="L38" i="1"/>
  <c r="O27" i="1"/>
  <c r="M38" i="1"/>
  <c r="O35" i="1"/>
  <c r="O26" i="1"/>
  <c r="M40" i="2"/>
  <c r="M14" i="2"/>
  <c r="M46" i="2"/>
  <c r="M19" i="2"/>
  <c r="M51" i="2"/>
  <c r="Q34" i="2"/>
  <c r="Q14" i="2"/>
  <c r="M28" i="2"/>
  <c r="M44" i="2"/>
  <c r="M18" i="2"/>
  <c r="M34" i="2"/>
  <c r="M50" i="2"/>
  <c r="M49" i="2"/>
  <c r="M39" i="2"/>
  <c r="M13" i="2"/>
  <c r="M37" i="2"/>
  <c r="Q10" i="2"/>
  <c r="M24" i="2"/>
  <c r="M30" i="2"/>
  <c r="M41" i="2"/>
  <c r="M35" i="2"/>
  <c r="M29" i="2"/>
  <c r="M16" i="2"/>
  <c r="M32" i="2"/>
  <c r="M48" i="2"/>
  <c r="M22" i="2"/>
  <c r="Q5" i="2"/>
  <c r="Q13" i="2"/>
  <c r="Q21" i="2"/>
  <c r="Q29" i="2"/>
  <c r="Q37" i="2"/>
  <c r="Q45" i="2"/>
  <c r="Q53" i="2"/>
  <c r="R21" i="2" l="1"/>
  <c r="R57" i="2"/>
  <c r="R56" i="2"/>
  <c r="R55" i="2"/>
  <c r="R12" i="2"/>
  <c r="R23" i="2"/>
  <c r="R49" i="2"/>
  <c r="R52" i="2"/>
  <c r="R43" i="2"/>
  <c r="R42" i="2"/>
  <c r="R53" i="2"/>
  <c r="R54" i="2"/>
  <c r="R38" i="2"/>
  <c r="O38" i="1"/>
  <c r="N42" i="1"/>
  <c r="R29" i="2"/>
  <c r="R35" i="2"/>
  <c r="R30" i="2"/>
  <c r="R36" i="2"/>
  <c r="R13" i="2"/>
  <c r="R20" i="2"/>
  <c r="R28" i="2"/>
  <c r="R17" i="2"/>
  <c r="R47" i="2"/>
  <c r="R50" i="2"/>
  <c r="R40" i="2"/>
  <c r="R31" i="2"/>
  <c r="R32" i="2"/>
  <c r="R48" i="2"/>
  <c r="R18" i="2"/>
  <c r="R15" i="2"/>
  <c r="R33" i="2"/>
  <c r="R26" i="2"/>
  <c r="R19" i="2"/>
  <c r="R39" i="2"/>
  <c r="R22" i="2"/>
  <c r="R51" i="2"/>
  <c r="R46" i="2"/>
  <c r="R14" i="2"/>
  <c r="R44" i="2"/>
  <c r="R25" i="2"/>
  <c r="R45" i="2"/>
  <c r="R24" i="2"/>
  <c r="R34" i="2"/>
  <c r="R41" i="2"/>
  <c r="R37" i="2"/>
  <c r="R16" i="2"/>
  <c r="R27" i="2"/>
</calcChain>
</file>

<file path=xl/sharedStrings.xml><?xml version="1.0" encoding="utf-8"?>
<sst xmlns="http://schemas.openxmlformats.org/spreadsheetml/2006/main" count="160" uniqueCount="70">
  <si>
    <t>Dec 31, 1987</t>
  </si>
  <si>
    <t>Dec 30, 1988</t>
  </si>
  <si>
    <t>Dec 29, 1989</t>
  </si>
  <si>
    <t>Dec 31, 1990</t>
  </si>
  <si>
    <t>Dec 31, 1991</t>
  </si>
  <si>
    <t>Dec 31, 1992</t>
  </si>
  <si>
    <t>Dec 31, 1993</t>
  </si>
  <si>
    <t>Dec 30, 1994</t>
  </si>
  <si>
    <t>Dec 29, 1995</t>
  </si>
  <si>
    <t>Dec 31, 1996</t>
  </si>
  <si>
    <t>Dec 31, 1997</t>
  </si>
  <si>
    <t>Dec 31, 1998</t>
  </si>
  <si>
    <t>Dec 31, 1999</t>
  </si>
  <si>
    <t>Dec 29, 2000</t>
  </si>
  <si>
    <t>Dec 31, 2001</t>
  </si>
  <si>
    <t>Dec 31, 2002</t>
  </si>
  <si>
    <t>Dec 31, 2003</t>
  </si>
  <si>
    <t>Dec 31, 2004</t>
  </si>
  <si>
    <t>Dec 30, 2005</t>
  </si>
  <si>
    <t>Dec 29, 2006</t>
  </si>
  <si>
    <t>Dec 31, 2007</t>
  </si>
  <si>
    <t>Dec 31, 2008</t>
  </si>
  <si>
    <t>Dec 31, 2009</t>
  </si>
  <si>
    <t>Dec 31, 2010</t>
  </si>
  <si>
    <t>Dec 30, 2011</t>
  </si>
  <si>
    <t>Dec 31, 2012</t>
  </si>
  <si>
    <t>Dec 31, 2013</t>
  </si>
  <si>
    <t>Dec 31, 2014</t>
  </si>
  <si>
    <t>Dec 31, 2015</t>
  </si>
  <si>
    <t>Dec 30, 2016</t>
  </si>
  <si>
    <t>Dec 29, 2017</t>
  </si>
  <si>
    <t>Dec 31, 2018</t>
  </si>
  <si>
    <t>Dec 31, 2019</t>
  </si>
  <si>
    <t>Dec 31, 2020</t>
  </si>
  <si>
    <t>Gross</t>
  </si>
  <si>
    <t>Net</t>
  </si>
  <si>
    <t>Price</t>
  </si>
  <si>
    <t>Dividend</t>
  </si>
  <si>
    <t>Year</t>
  </si>
  <si>
    <t>Dec 31, 1969</t>
  </si>
  <si>
    <t>Dec 31, 1970</t>
  </si>
  <si>
    <t>Dec 31, 1971</t>
  </si>
  <si>
    <t>Dec 29, 1972</t>
  </si>
  <si>
    <t>Dec 31, 1973</t>
  </si>
  <si>
    <t>Dec 31, 1974</t>
  </si>
  <si>
    <t>Dec 31, 1975</t>
  </si>
  <si>
    <t>Dec 31, 1976</t>
  </si>
  <si>
    <t>Dec 30, 1977</t>
  </si>
  <si>
    <t>Dec 29, 1978</t>
  </si>
  <si>
    <t>Dec 31, 1979</t>
  </si>
  <si>
    <t>Dec 31, 1980</t>
  </si>
  <si>
    <t>Dec 31, 1981</t>
  </si>
  <si>
    <t>Dec 31, 1982</t>
  </si>
  <si>
    <t>Dec 30, 1983</t>
  </si>
  <si>
    <t>Dec 31, 1984</t>
  </si>
  <si>
    <t>Dec 31, 1985</t>
  </si>
  <si>
    <t>Dec 31, 1986</t>
  </si>
  <si>
    <t>Belasting</t>
  </si>
  <si>
    <t>Gross-Net</t>
  </si>
  <si>
    <t>Tax</t>
  </si>
  <si>
    <t>NL max</t>
  </si>
  <si>
    <t>NL min</t>
  </si>
  <si>
    <t>Dec 31, 2021</t>
  </si>
  <si>
    <t>Dec 30, 2022</t>
  </si>
  <si>
    <t>Dec 29, 2023</t>
  </si>
  <si>
    <t>Dec 31, 2024</t>
  </si>
  <si>
    <t>Divi Rol5 AVG</t>
  </si>
  <si>
    <t>Divi Rol10 AVG</t>
  </si>
  <si>
    <t>Relatief max lek</t>
  </si>
  <si>
    <t>Rol10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</si>
</sst>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6" fillId="0" borderId="0"/>
  </cellStyleXfs>
  <cellXfs count="10">
    <xf numFmtId="0" fontId="0" fillId="0" borderId="0" xfId="0"/>
    <xf numFmtId="10" fontId="0" fillId="0" borderId="0" xfId="1" applyNumberFormat="1" applyFont="1"/>
    <xf numFmtId="3" fontId="0" fillId="0" borderId="0" xfId="0" applyNumberFormat="1"/>
    <xf numFmtId="3" fontId="3" fillId="0" borderId="0" xfId="2" applyNumberFormat="1" applyFont="1"/>
    <xf numFmtId="10" fontId="0" fillId="0" borderId="0" xfId="0" applyNumberFormat="1"/>
    <xf numFmtId="0" fontId="3" fillId="0" borderId="0" xfId="3" applyFont="1"/>
    <xf numFmtId="3" fontId="3" fillId="0" borderId="0" xfId="3" applyNumberFormat="1" applyFont="1"/>
    <xf numFmtId="9" fontId="0" fillId="0" borderId="0" xfId="0" applyNumberFormat="1"/>
    <xf numFmtId="0" fontId="5" fillId="0" borderId="0" xfId="0" applyFont="1"/>
    <xf numFmtId="3" fontId="6" fillId="0" borderId="0" xfId="4" applyNumberFormat="1"/>
  </cellXfs>
  <cellStyles count="5">
    <cellStyle name="Normal" xfId="0" builtinId="0"/>
    <cellStyle name="Normal 2" xfId="2" xr:uid="{5D92B71D-87E7-4ADB-B7BD-6962C0146089}"/>
    <cellStyle name="Normal 3" xfId="3" xr:uid="{47A99A37-201E-4BFF-9542-A385C81D43D9}"/>
    <cellStyle name="Normal 4" xfId="4" xr:uid="{B2E1710A-78AD-45C3-8A43-250DEB6968F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Dividend hoogte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(USD)'!$M$1</c:f>
              <c:strCache>
                <c:ptCount val="1"/>
                <c:pt idx="0">
                  <c:v>Divi Rol10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'World (USD)'!$A$7:$A$57</c:f>
              <c:strCache>
                <c:ptCount val="51"/>
                <c:pt idx="0">
                  <c:v>Dec 31, 1974</c:v>
                </c:pt>
                <c:pt idx="1">
                  <c:v>Dec 31, 1975</c:v>
                </c:pt>
                <c:pt idx="2">
                  <c:v>Dec 31, 1976</c:v>
                </c:pt>
                <c:pt idx="3">
                  <c:v>Dec 30, 1977</c:v>
                </c:pt>
                <c:pt idx="4">
                  <c:v>Dec 29, 1978</c:v>
                </c:pt>
                <c:pt idx="5">
                  <c:v>Dec 31, 1979</c:v>
                </c:pt>
                <c:pt idx="6">
                  <c:v>Dec 31, 1980</c:v>
                </c:pt>
                <c:pt idx="7">
                  <c:v>Dec 31, 1981</c:v>
                </c:pt>
                <c:pt idx="8">
                  <c:v>Dec 31, 1982</c:v>
                </c:pt>
                <c:pt idx="9">
                  <c:v>Dec 30, 1983</c:v>
                </c:pt>
                <c:pt idx="10">
                  <c:v>Dec 31, 1984</c:v>
                </c:pt>
                <c:pt idx="11">
                  <c:v>Dec 31, 1985</c:v>
                </c:pt>
                <c:pt idx="12">
                  <c:v>Dec 31, 1986</c:v>
                </c:pt>
                <c:pt idx="13">
                  <c:v>Dec 31, 1987</c:v>
                </c:pt>
                <c:pt idx="14">
                  <c:v>Dec 30, 1988</c:v>
                </c:pt>
                <c:pt idx="15">
                  <c:v>Dec 29, 1989</c:v>
                </c:pt>
                <c:pt idx="16">
                  <c:v>Dec 31, 1990</c:v>
                </c:pt>
                <c:pt idx="17">
                  <c:v>Dec 31, 1991</c:v>
                </c:pt>
                <c:pt idx="18">
                  <c:v>Dec 31, 1992</c:v>
                </c:pt>
                <c:pt idx="19">
                  <c:v>Dec 31, 1993</c:v>
                </c:pt>
                <c:pt idx="20">
                  <c:v>Dec 30, 1994</c:v>
                </c:pt>
                <c:pt idx="21">
                  <c:v>Dec 29, 1995</c:v>
                </c:pt>
                <c:pt idx="22">
                  <c:v>Dec 31, 1996</c:v>
                </c:pt>
                <c:pt idx="23">
                  <c:v>Dec 31, 1997</c:v>
                </c:pt>
                <c:pt idx="24">
                  <c:v>Dec 31, 1998</c:v>
                </c:pt>
                <c:pt idx="25">
                  <c:v>Dec 31, 1999</c:v>
                </c:pt>
                <c:pt idx="26">
                  <c:v>Dec 29, 2000</c:v>
                </c:pt>
                <c:pt idx="27">
                  <c:v>Dec 31, 2001</c:v>
                </c:pt>
                <c:pt idx="28">
                  <c:v>Dec 31, 2002</c:v>
                </c:pt>
                <c:pt idx="29">
                  <c:v>Dec 31, 2003</c:v>
                </c:pt>
                <c:pt idx="30">
                  <c:v>Dec 31, 2004</c:v>
                </c:pt>
                <c:pt idx="31">
                  <c:v>Dec 30, 2005</c:v>
                </c:pt>
                <c:pt idx="32">
                  <c:v>Dec 29, 2006</c:v>
                </c:pt>
                <c:pt idx="33">
                  <c:v>Dec 31, 2007</c:v>
                </c:pt>
                <c:pt idx="34">
                  <c:v>Dec 31, 2008</c:v>
                </c:pt>
                <c:pt idx="35">
                  <c:v>Dec 31, 2009</c:v>
                </c:pt>
                <c:pt idx="36">
                  <c:v>Dec 31, 2010</c:v>
                </c:pt>
                <c:pt idx="37">
                  <c:v>Dec 30, 2011</c:v>
                </c:pt>
                <c:pt idx="38">
                  <c:v>Dec 31, 2012</c:v>
                </c:pt>
                <c:pt idx="39">
                  <c:v>Dec 31, 2013</c:v>
                </c:pt>
                <c:pt idx="40">
                  <c:v>Dec 31, 2014</c:v>
                </c:pt>
                <c:pt idx="41">
                  <c:v>Dec 31, 2015</c:v>
                </c:pt>
                <c:pt idx="42">
                  <c:v>Dec 30, 2016</c:v>
                </c:pt>
                <c:pt idx="43">
                  <c:v>Dec 29, 2017</c:v>
                </c:pt>
                <c:pt idx="44">
                  <c:v>Dec 31, 2018</c:v>
                </c:pt>
                <c:pt idx="45">
                  <c:v>Dec 31, 2019</c:v>
                </c:pt>
                <c:pt idx="46">
                  <c:v>Dec 31, 2020</c:v>
                </c:pt>
                <c:pt idx="47">
                  <c:v>Dec 31, 2021</c:v>
                </c:pt>
                <c:pt idx="48">
                  <c:v>Dec 30, 2022</c:v>
                </c:pt>
                <c:pt idx="49">
                  <c:v>Dec 29, 2023</c:v>
                </c:pt>
                <c:pt idx="50">
                  <c:v>Dec 31, 2024</c:v>
                </c:pt>
              </c:strCache>
            </c:strRef>
          </c:cat>
          <c:val>
            <c:numRef>
              <c:f>'World (USD)'!$M$7:$M$57</c:f>
              <c:numCache>
                <c:formatCode>General</c:formatCode>
                <c:ptCount val="51"/>
                <c:pt idx="5" formatCode="0.00%">
                  <c:v>4.2656554999419595E-2</c:v>
                </c:pt>
                <c:pt idx="6" formatCode="0.00%">
                  <c:v>4.5198602812532782E-2</c:v>
                </c:pt>
                <c:pt idx="7" formatCode="0.00%">
                  <c:v>4.5838941275255951E-2</c:v>
                </c:pt>
                <c:pt idx="8" formatCode="0.00%">
                  <c:v>4.769106631926838E-2</c:v>
                </c:pt>
                <c:pt idx="9" formatCode="0.00%">
                  <c:v>4.9839464947126502E-2</c:v>
                </c:pt>
                <c:pt idx="10" formatCode="0.00%">
                  <c:v>5.0492839104509427E-2</c:v>
                </c:pt>
                <c:pt idx="11" formatCode="0.00%">
                  <c:v>4.966334447057312E-2</c:v>
                </c:pt>
                <c:pt idx="12" formatCode="0.00%">
                  <c:v>4.8956735573104378E-2</c:v>
                </c:pt>
                <c:pt idx="13" formatCode="0.00%">
                  <c:v>4.6914647423263935E-2</c:v>
                </c:pt>
                <c:pt idx="14" formatCode="0.00%">
                  <c:v>4.4142474158292401E-2</c:v>
                </c:pt>
                <c:pt idx="15" formatCode="0.00%">
                  <c:v>4.1133622207737398E-2</c:v>
                </c:pt>
                <c:pt idx="16" formatCode="0.00%">
                  <c:v>3.6999300971586692E-2</c:v>
                </c:pt>
                <c:pt idx="17" formatCode="0.00%">
                  <c:v>3.53547661021264E-2</c:v>
                </c:pt>
                <c:pt idx="18" formatCode="0.00%">
                  <c:v>3.238565738646635E-2</c:v>
                </c:pt>
                <c:pt idx="19" formatCode="0.00%">
                  <c:v>3.0404406734672519E-2</c:v>
                </c:pt>
                <c:pt idx="20" formatCode="0.00%">
                  <c:v>2.8623060553299419E-2</c:v>
                </c:pt>
                <c:pt idx="21" formatCode="0.00%">
                  <c:v>2.64910182694999E-2</c:v>
                </c:pt>
                <c:pt idx="22" formatCode="0.00%">
                  <c:v>2.5069709884627894E-2</c:v>
                </c:pt>
                <c:pt idx="23" formatCode="0.00%">
                  <c:v>2.4705647814039357E-2</c:v>
                </c:pt>
                <c:pt idx="24" formatCode="0.00%">
                  <c:v>2.3949321007012983E-2</c:v>
                </c:pt>
                <c:pt idx="25" formatCode="0.00%">
                  <c:v>2.3301211203339674E-2</c:v>
                </c:pt>
                <c:pt idx="26" formatCode="0.00%">
                  <c:v>2.2290246863761499E-2</c:v>
                </c:pt>
                <c:pt idx="27" formatCode="0.00%">
                  <c:v>2.0629313212491136E-2</c:v>
                </c:pt>
                <c:pt idx="28" formatCode="0.00%">
                  <c:v>1.9662657504946213E-2</c:v>
                </c:pt>
                <c:pt idx="29" formatCode="0.00%">
                  <c:v>1.987249315561173E-2</c:v>
                </c:pt>
                <c:pt idx="30" formatCode="0.00%">
                  <c:v>2.0058609678920456E-2</c:v>
                </c:pt>
                <c:pt idx="31" formatCode="0.00%">
                  <c:v>1.9904721832918991E-2</c:v>
                </c:pt>
                <c:pt idx="32" formatCode="0.00%">
                  <c:v>2.0331658336234751E-2</c:v>
                </c:pt>
                <c:pt idx="33" formatCode="0.00%">
                  <c:v>2.0745888079106045E-2</c:v>
                </c:pt>
                <c:pt idx="34" formatCode="0.00%">
                  <c:v>2.0483259673431665E-2</c:v>
                </c:pt>
                <c:pt idx="35" formatCode="0.00%">
                  <c:v>2.2500300783570133E-2</c:v>
                </c:pt>
                <c:pt idx="36" formatCode="0.00%">
                  <c:v>2.4165711619365971E-2</c:v>
                </c:pt>
                <c:pt idx="37" formatCode="0.00%">
                  <c:v>2.5456188093034772E-2</c:v>
                </c:pt>
                <c:pt idx="38" formatCode="0.00%">
                  <c:v>2.7295339738648405E-2</c:v>
                </c:pt>
                <c:pt idx="39" formatCode="0.00%">
                  <c:v>2.7612115411910172E-2</c:v>
                </c:pt>
                <c:pt idx="40" formatCode="0.00%">
                  <c:v>2.777930160291165E-2</c:v>
                </c:pt>
                <c:pt idx="41" formatCode="0.00%">
                  <c:v>2.773979932982638E-2</c:v>
                </c:pt>
                <c:pt idx="42" formatCode="0.00%">
                  <c:v>2.7875440149760199E-2</c:v>
                </c:pt>
                <c:pt idx="43" formatCode="0.00%">
                  <c:v>2.8361083944925258E-2</c:v>
                </c:pt>
                <c:pt idx="44" formatCode="0.00%">
                  <c:v>2.8847322721221962E-2</c:v>
                </c:pt>
                <c:pt idx="45" formatCode="0.00%">
                  <c:v>2.8242342446038148E-2</c:v>
                </c:pt>
                <c:pt idx="46" formatCode="0.00%">
                  <c:v>2.789244846517348E-2</c:v>
                </c:pt>
                <c:pt idx="47" formatCode="0.00%">
                  <c:v>2.7504965246027486E-2</c:v>
                </c:pt>
                <c:pt idx="48" formatCode="0.00%">
                  <c:v>2.5882909060995385E-2</c:v>
                </c:pt>
                <c:pt idx="49" formatCode="0.00%">
                  <c:v>2.5266711054994305E-2</c:v>
                </c:pt>
                <c:pt idx="50" formatCode="0.00%">
                  <c:v>2.4886710832875907E-2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E50-838B-1A1654F03BFF}"/>
            </c:ext>
          </c:extLst>
        </c:ser>
        <c:ser>
          <c:idx val="1"/>
          <c:order val="1"/>
          <c:tx>
            <c:strRef>
              <c:f>'World (USD)'!$L$1</c:f>
              <c:strCache>
                <c:ptCount val="1"/>
                <c:pt idx="0">
                  <c:v>Divi Rol5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'World (USD)'!$A$7:$A$57</c:f>
              <c:strCache>
                <c:ptCount val="51"/>
                <c:pt idx="0">
                  <c:v>Dec 31, 1974</c:v>
                </c:pt>
                <c:pt idx="1">
                  <c:v>Dec 31, 1975</c:v>
                </c:pt>
                <c:pt idx="2">
                  <c:v>Dec 31, 1976</c:v>
                </c:pt>
                <c:pt idx="3">
                  <c:v>Dec 30, 1977</c:v>
                </c:pt>
                <c:pt idx="4">
                  <c:v>Dec 29, 1978</c:v>
                </c:pt>
                <c:pt idx="5">
                  <c:v>Dec 31, 1979</c:v>
                </c:pt>
                <c:pt idx="6">
                  <c:v>Dec 31, 1980</c:v>
                </c:pt>
                <c:pt idx="7">
                  <c:v>Dec 31, 1981</c:v>
                </c:pt>
                <c:pt idx="8">
                  <c:v>Dec 31, 1982</c:v>
                </c:pt>
                <c:pt idx="9">
                  <c:v>Dec 30, 1983</c:v>
                </c:pt>
                <c:pt idx="10">
                  <c:v>Dec 31, 1984</c:v>
                </c:pt>
                <c:pt idx="11">
                  <c:v>Dec 31, 1985</c:v>
                </c:pt>
                <c:pt idx="12">
                  <c:v>Dec 31, 1986</c:v>
                </c:pt>
                <c:pt idx="13">
                  <c:v>Dec 31, 1987</c:v>
                </c:pt>
                <c:pt idx="14">
                  <c:v>Dec 30, 1988</c:v>
                </c:pt>
                <c:pt idx="15">
                  <c:v>Dec 29, 1989</c:v>
                </c:pt>
                <c:pt idx="16">
                  <c:v>Dec 31, 1990</c:v>
                </c:pt>
                <c:pt idx="17">
                  <c:v>Dec 31, 1991</c:v>
                </c:pt>
                <c:pt idx="18">
                  <c:v>Dec 31, 1992</c:v>
                </c:pt>
                <c:pt idx="19">
                  <c:v>Dec 31, 1993</c:v>
                </c:pt>
                <c:pt idx="20">
                  <c:v>Dec 30, 1994</c:v>
                </c:pt>
                <c:pt idx="21">
                  <c:v>Dec 29, 1995</c:v>
                </c:pt>
                <c:pt idx="22">
                  <c:v>Dec 31, 1996</c:v>
                </c:pt>
                <c:pt idx="23">
                  <c:v>Dec 31, 1997</c:v>
                </c:pt>
                <c:pt idx="24">
                  <c:v>Dec 31, 1998</c:v>
                </c:pt>
                <c:pt idx="25">
                  <c:v>Dec 31, 1999</c:v>
                </c:pt>
                <c:pt idx="26">
                  <c:v>Dec 29, 2000</c:v>
                </c:pt>
                <c:pt idx="27">
                  <c:v>Dec 31, 2001</c:v>
                </c:pt>
                <c:pt idx="28">
                  <c:v>Dec 31, 2002</c:v>
                </c:pt>
                <c:pt idx="29">
                  <c:v>Dec 31, 2003</c:v>
                </c:pt>
                <c:pt idx="30">
                  <c:v>Dec 31, 2004</c:v>
                </c:pt>
                <c:pt idx="31">
                  <c:v>Dec 30, 2005</c:v>
                </c:pt>
                <c:pt idx="32">
                  <c:v>Dec 29, 2006</c:v>
                </c:pt>
                <c:pt idx="33">
                  <c:v>Dec 31, 2007</c:v>
                </c:pt>
                <c:pt idx="34">
                  <c:v>Dec 31, 2008</c:v>
                </c:pt>
                <c:pt idx="35">
                  <c:v>Dec 31, 2009</c:v>
                </c:pt>
                <c:pt idx="36">
                  <c:v>Dec 31, 2010</c:v>
                </c:pt>
                <c:pt idx="37">
                  <c:v>Dec 30, 2011</c:v>
                </c:pt>
                <c:pt idx="38">
                  <c:v>Dec 31, 2012</c:v>
                </c:pt>
                <c:pt idx="39">
                  <c:v>Dec 31, 2013</c:v>
                </c:pt>
                <c:pt idx="40">
                  <c:v>Dec 31, 2014</c:v>
                </c:pt>
                <c:pt idx="41">
                  <c:v>Dec 31, 2015</c:v>
                </c:pt>
                <c:pt idx="42">
                  <c:v>Dec 30, 2016</c:v>
                </c:pt>
                <c:pt idx="43">
                  <c:v>Dec 29, 2017</c:v>
                </c:pt>
                <c:pt idx="44">
                  <c:v>Dec 31, 2018</c:v>
                </c:pt>
                <c:pt idx="45">
                  <c:v>Dec 31, 2019</c:v>
                </c:pt>
                <c:pt idx="46">
                  <c:v>Dec 31, 2020</c:v>
                </c:pt>
                <c:pt idx="47">
                  <c:v>Dec 31, 2021</c:v>
                </c:pt>
                <c:pt idx="48">
                  <c:v>Dec 30, 2022</c:v>
                </c:pt>
                <c:pt idx="49">
                  <c:v>Dec 29, 2023</c:v>
                </c:pt>
                <c:pt idx="50">
                  <c:v>Dec 31, 2024</c:v>
                </c:pt>
              </c:strCache>
            </c:strRef>
          </c:cat>
          <c:val>
            <c:numRef>
              <c:f>'World (USD)'!$L$7:$L$57</c:f>
              <c:numCache>
                <c:formatCode>0.00%</c:formatCode>
                <c:ptCount val="51"/>
                <c:pt idx="0">
                  <c:v>3.4441527689641219E-2</c:v>
                </c:pt>
                <c:pt idx="1">
                  <c:v>3.8143371773042112E-2</c:v>
                </c:pt>
                <c:pt idx="2">
                  <c:v>3.8998585830938418E-2</c:v>
                </c:pt>
                <c:pt idx="3">
                  <c:v>4.0732218831805347E-2</c:v>
                </c:pt>
                <c:pt idx="4">
                  <c:v>4.6663714672145785E-2</c:v>
                </c:pt>
                <c:pt idx="5">
                  <c:v>5.0871582309197985E-2</c:v>
                </c:pt>
                <c:pt idx="6">
                  <c:v>5.2253833852023465E-2</c:v>
                </c:pt>
                <c:pt idx="7">
                  <c:v>5.2679296719573485E-2</c:v>
                </c:pt>
                <c:pt idx="8">
                  <c:v>5.4649913806731412E-2</c:v>
                </c:pt>
                <c:pt idx="9">
                  <c:v>5.3015215222107226E-2</c:v>
                </c:pt>
                <c:pt idx="10">
                  <c:v>5.0114095899820868E-2</c:v>
                </c:pt>
                <c:pt idx="11">
                  <c:v>4.7072855089122775E-2</c:v>
                </c:pt>
                <c:pt idx="12">
                  <c:v>4.5234174426635264E-2</c:v>
                </c:pt>
                <c:pt idx="13">
                  <c:v>3.9179381039796457E-2</c:v>
                </c:pt>
                <c:pt idx="14">
                  <c:v>3.5269733094477576E-2</c:v>
                </c:pt>
                <c:pt idx="15">
                  <c:v>3.2153148515653929E-2</c:v>
                </c:pt>
                <c:pt idx="16">
                  <c:v>2.6925746854050601E-2</c:v>
                </c:pt>
                <c:pt idx="17">
                  <c:v>2.547535777761754E-2</c:v>
                </c:pt>
                <c:pt idx="18">
                  <c:v>2.559193373313625E-2</c:v>
                </c:pt>
                <c:pt idx="19">
                  <c:v>2.5539080374867462E-2</c:v>
                </c:pt>
                <c:pt idx="20">
                  <c:v>2.5092972590944906E-2</c:v>
                </c:pt>
                <c:pt idx="21">
                  <c:v>2.6056289684949201E-2</c:v>
                </c:pt>
                <c:pt idx="22">
                  <c:v>2.4664061991638248E-2</c:v>
                </c:pt>
                <c:pt idx="23">
                  <c:v>2.3819361894942465E-2</c:v>
                </c:pt>
                <c:pt idx="24">
                  <c:v>2.2359561639158504E-2</c:v>
                </c:pt>
                <c:pt idx="25">
                  <c:v>2.1509449815734445E-2</c:v>
                </c:pt>
                <c:pt idx="26">
                  <c:v>1.8524204042573794E-2</c:v>
                </c:pt>
                <c:pt idx="27">
                  <c:v>1.6594564433344023E-2</c:v>
                </c:pt>
                <c:pt idx="28">
                  <c:v>1.550595311494996E-2</c:v>
                </c:pt>
                <c:pt idx="29">
                  <c:v>1.7385424672064959E-2</c:v>
                </c:pt>
                <c:pt idx="30">
                  <c:v>1.8607769542106467E-2</c:v>
                </c:pt>
                <c:pt idx="31">
                  <c:v>2.1285239623264188E-2</c:v>
                </c:pt>
                <c:pt idx="32">
                  <c:v>2.4068752239125482E-2</c:v>
                </c:pt>
                <c:pt idx="33">
                  <c:v>2.5985823043262135E-2</c:v>
                </c:pt>
                <c:pt idx="34">
                  <c:v>2.3581094674798374E-2</c:v>
                </c:pt>
                <c:pt idx="35">
                  <c:v>2.6392832025033806E-2</c:v>
                </c:pt>
                <c:pt idx="36">
                  <c:v>2.7046183615467744E-2</c:v>
                </c:pt>
                <c:pt idx="37">
                  <c:v>2.6843623946944055E-2</c:v>
                </c:pt>
                <c:pt idx="38">
                  <c:v>2.8604856434034674E-2</c:v>
                </c:pt>
                <c:pt idx="39">
                  <c:v>3.1643136149021964E-2</c:v>
                </c:pt>
                <c:pt idx="40">
                  <c:v>2.9165771180789491E-2</c:v>
                </c:pt>
                <c:pt idx="41">
                  <c:v>2.8433415044185017E-2</c:v>
                </c:pt>
                <c:pt idx="42">
                  <c:v>2.8907256352576342E-2</c:v>
                </c:pt>
                <c:pt idx="43">
                  <c:v>2.8117311455815846E-2</c:v>
                </c:pt>
                <c:pt idx="44">
                  <c:v>2.6051509293421961E-2</c:v>
                </c:pt>
                <c:pt idx="45">
                  <c:v>2.7318913711286807E-2</c:v>
                </c:pt>
                <c:pt idx="46">
                  <c:v>2.7351481886161943E-2</c:v>
                </c:pt>
                <c:pt idx="47">
                  <c:v>2.6102674139478633E-2</c:v>
                </c:pt>
                <c:pt idx="48">
                  <c:v>2.3648506666174931E-2</c:v>
                </c:pt>
                <c:pt idx="49">
                  <c:v>2.4481912816566653E-2</c:v>
                </c:pt>
                <c:pt idx="50">
                  <c:v>2.2454507954465002E-2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D-4E50-838B-1A1654F0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01968"/>
        <c:axId val="681704592"/>
      </c:lineChart>
      <c:catAx>
        <c:axId val="6817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704592"/>
        <c:crosses val="autoZero"/>
        <c:auto val="1"/>
        <c:lblAlgn val="ctr"/>
        <c:lblOffset val="100"/>
        <c:noMultiLvlLbl val="0"/>
      </c:catAx>
      <c:valAx>
        <c:axId val="681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7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295274</xdr:colOff>
      <xdr:row>8</xdr:row>
      <xdr:rowOff>71436</xdr:rowOff>
    </xdr:from>
    <xdr:to>
      <xdr:col>35</xdr:col>
      <xdr:colOff>609599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7620BA-7B81-4E83-94AD-53F0699F9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0E84-99DA-4ED9-950F-121915611282}">
  <dimension ref="A1:R59"/>
  <sheetViews>
    <sheetView tabSelected="1" zoomScale="115" zoomScaleNormal="115" workbookViewId="0"/>
  </sheetViews>
  <sheetFormatPr defaultRowHeight="15" x14ac:dyDescent="0.25"/>
  <cols>
    <col min="1" max="1" width="26.140625" customWidth="1"/>
    <col min="2" max="2" width="13.7109375" customWidth="1"/>
    <col min="12" max="12" width="13.28515625" bestFit="1" customWidth="1"/>
    <col min="13" max="13" width="14.28515625" bestFit="1" customWidth="1"/>
    <col min="17" max="17" width="19.7109375" customWidth="1"/>
  </cols>
  <sheetData>
    <row r="1" spans="1:18" x14ac:dyDescent="0.25">
      <c r="A1" s="8" t="s">
        <v>38</v>
      </c>
      <c r="B1" s="8" t="s">
        <v>34</v>
      </c>
      <c r="C1" s="8" t="s">
        <v>34</v>
      </c>
      <c r="D1" s="8"/>
      <c r="E1" s="8" t="s">
        <v>35</v>
      </c>
      <c r="F1" s="8" t="s">
        <v>35</v>
      </c>
      <c r="G1" s="8"/>
      <c r="H1" s="8" t="s">
        <v>36</v>
      </c>
      <c r="I1" s="8" t="s">
        <v>36</v>
      </c>
      <c r="J1" s="8"/>
      <c r="K1" s="8" t="s">
        <v>37</v>
      </c>
      <c r="L1" s="8" t="s">
        <v>66</v>
      </c>
      <c r="M1" s="8" t="s">
        <v>67</v>
      </c>
      <c r="N1" s="8"/>
      <c r="O1" s="8" t="s">
        <v>57</v>
      </c>
      <c r="P1" s="8"/>
      <c r="Q1" s="8" t="s">
        <v>68</v>
      </c>
      <c r="R1" s="8" t="s">
        <v>69</v>
      </c>
    </row>
    <row r="2" spans="1:18" x14ac:dyDescent="0.25">
      <c r="A2" t="s">
        <v>7</v>
      </c>
      <c r="B2" s="2">
        <v>100000</v>
      </c>
      <c r="E2" s="9">
        <v>100000</v>
      </c>
      <c r="H2" s="9">
        <v>100000</v>
      </c>
    </row>
    <row r="3" spans="1:18" x14ac:dyDescent="0.25">
      <c r="A3" t="s">
        <v>8</v>
      </c>
      <c r="B3" s="2">
        <v>117420</v>
      </c>
      <c r="C3" s="1">
        <f>(B3-B2)/B2</f>
        <v>0.17419999999999999</v>
      </c>
      <c r="E3" s="9">
        <v>117226</v>
      </c>
      <c r="F3" s="1">
        <f>(E3-E2)/E2</f>
        <v>0.17226</v>
      </c>
      <c r="H3" s="9">
        <v>114860</v>
      </c>
      <c r="I3" s="1">
        <f>(H3-H2)/H2</f>
        <v>0.14860000000000001</v>
      </c>
      <c r="K3" s="4">
        <f>C3-I3</f>
        <v>2.5599999999999984E-2</v>
      </c>
      <c r="O3" s="4">
        <f t="shared" ref="O3:O57" si="0">C3-F3</f>
        <v>1.9399999999999973E-3</v>
      </c>
      <c r="Q3" s="4">
        <f t="shared" ref="Q3:Q57" si="1">O3/K3</f>
        <v>7.5781249999999939E-2</v>
      </c>
    </row>
    <row r="4" spans="1:18" x14ac:dyDescent="0.25">
      <c r="A4" t="s">
        <v>9</v>
      </c>
      <c r="B4" s="2">
        <v>131012</v>
      </c>
      <c r="C4" s="1">
        <f t="shared" ref="C4:C32" si="2">(B4-B3)/B3</f>
        <v>0.11575540793731903</v>
      </c>
      <c r="E4" s="9">
        <v>130594</v>
      </c>
      <c r="F4" s="1">
        <f t="shared" ref="F4:F32" si="3">(E4-E3)/E3</f>
        <v>0.11403613532834013</v>
      </c>
      <c r="H4" s="9">
        <v>125527</v>
      </c>
      <c r="I4" s="1">
        <f t="shared" ref="I4:I32" si="4">(H4-H3)/H3</f>
        <v>9.2869580358697551E-2</v>
      </c>
      <c r="K4" s="4">
        <f t="shared" ref="K4:K57" si="5">C4-I4</f>
        <v>2.2885827578621482E-2</v>
      </c>
      <c r="O4" s="4">
        <f t="shared" si="0"/>
        <v>1.7192726089789029E-3</v>
      </c>
      <c r="Q4" s="4">
        <f t="shared" si="1"/>
        <v>7.51238994120947E-2</v>
      </c>
    </row>
    <row r="5" spans="1:18" x14ac:dyDescent="0.25">
      <c r="A5" t="s">
        <v>10</v>
      </c>
      <c r="B5" s="2">
        <v>145750</v>
      </c>
      <c r="C5" s="1">
        <f t="shared" si="2"/>
        <v>0.11249351204469819</v>
      </c>
      <c r="E5" s="9">
        <v>145081</v>
      </c>
      <c r="F5" s="1">
        <f t="shared" si="3"/>
        <v>0.11093158950640918</v>
      </c>
      <c r="H5" s="9">
        <v>137120</v>
      </c>
      <c r="I5" s="1">
        <f t="shared" si="4"/>
        <v>9.2354632867829231E-2</v>
      </c>
      <c r="K5" s="4">
        <f t="shared" si="5"/>
        <v>2.0138879176868962E-2</v>
      </c>
      <c r="O5" s="4">
        <f t="shared" si="0"/>
        <v>1.5619225382890178E-3</v>
      </c>
      <c r="Q5" s="4">
        <f t="shared" si="1"/>
        <v>7.7557570338025808E-2</v>
      </c>
    </row>
    <row r="6" spans="1:18" x14ac:dyDescent="0.25">
      <c r="A6" t="s">
        <v>11</v>
      </c>
      <c r="B6" s="2">
        <v>171937</v>
      </c>
      <c r="C6" s="1">
        <f t="shared" si="2"/>
        <v>0.17967066895368783</v>
      </c>
      <c r="E6" s="9">
        <v>170931</v>
      </c>
      <c r="F6" s="1">
        <f t="shared" si="3"/>
        <v>0.17817632908513176</v>
      </c>
      <c r="H6" s="9">
        <v>159257</v>
      </c>
      <c r="I6" s="1">
        <f t="shared" si="4"/>
        <v>0.16144253208868145</v>
      </c>
      <c r="K6" s="4">
        <f t="shared" si="5"/>
        <v>1.8228136865006378E-2</v>
      </c>
      <c r="O6" s="4">
        <f t="shared" si="0"/>
        <v>1.4943398685560716E-3</v>
      </c>
      <c r="Q6" s="4">
        <f t="shared" si="1"/>
        <v>8.1979846850110241E-2</v>
      </c>
    </row>
    <row r="7" spans="1:18" x14ac:dyDescent="0.25">
      <c r="A7" t="s">
        <v>12</v>
      </c>
      <c r="B7" s="2">
        <v>225196</v>
      </c>
      <c r="C7" s="1">
        <f t="shared" si="2"/>
        <v>0.30975880700489133</v>
      </c>
      <c r="E7" s="9">
        <v>223353</v>
      </c>
      <c r="F7" s="1">
        <f t="shared" si="3"/>
        <v>0.3066851536584938</v>
      </c>
      <c r="H7" s="9">
        <v>206133</v>
      </c>
      <c r="I7" s="1">
        <f t="shared" si="4"/>
        <v>0.29434184996577856</v>
      </c>
      <c r="K7" s="4">
        <f t="shared" si="5"/>
        <v>1.5416957039112777E-2</v>
      </c>
      <c r="L7" s="4">
        <f t="shared" ref="L7:L57" si="6">AVERAGE(K3:K7)</f>
        <v>2.0453960131921918E-2</v>
      </c>
      <c r="O7" s="4">
        <f t="shared" si="0"/>
        <v>3.0736533463975313E-3</v>
      </c>
      <c r="Q7" s="4">
        <f t="shared" si="1"/>
        <v>0.19936835385865584</v>
      </c>
    </row>
    <row r="8" spans="1:18" x14ac:dyDescent="0.25">
      <c r="A8" t="s">
        <v>13</v>
      </c>
      <c r="B8" s="2">
        <v>191031</v>
      </c>
      <c r="C8" s="1">
        <f t="shared" si="2"/>
        <v>-0.15171228618625554</v>
      </c>
      <c r="E8" s="9">
        <v>189044</v>
      </c>
      <c r="F8" s="1">
        <f t="shared" si="3"/>
        <v>-0.15360886130922799</v>
      </c>
      <c r="H8" s="9">
        <v>172926</v>
      </c>
      <c r="I8" s="1">
        <f t="shared" si="4"/>
        <v>-0.16109502117564872</v>
      </c>
      <c r="K8" s="4">
        <f t="shared" si="5"/>
        <v>9.3827349893931822E-3</v>
      </c>
      <c r="L8" s="4">
        <f t="shared" si="6"/>
        <v>1.7210507129800556E-2</v>
      </c>
      <c r="O8" s="4">
        <f t="shared" si="0"/>
        <v>1.8965751229724492E-3</v>
      </c>
      <c r="Q8" s="4">
        <f t="shared" si="1"/>
        <v>0.2021345721814006</v>
      </c>
    </row>
    <row r="9" spans="1:18" x14ac:dyDescent="0.25">
      <c r="A9" t="s">
        <v>14</v>
      </c>
      <c r="B9" s="2">
        <v>161634</v>
      </c>
      <c r="C9" s="1">
        <f t="shared" si="2"/>
        <v>-0.15388601849961525</v>
      </c>
      <c r="E9" s="9">
        <v>159463</v>
      </c>
      <c r="F9" s="1">
        <f t="shared" si="3"/>
        <v>-0.15647679905207254</v>
      </c>
      <c r="H9" s="9">
        <v>144108</v>
      </c>
      <c r="I9" s="1">
        <f t="shared" si="4"/>
        <v>-0.16664931820547518</v>
      </c>
      <c r="K9" s="4">
        <f t="shared" si="5"/>
        <v>1.2763299705859932E-2</v>
      </c>
      <c r="L9" s="4">
        <f t="shared" si="6"/>
        <v>1.5186001555248246E-2</v>
      </c>
      <c r="O9" s="4">
        <f t="shared" si="0"/>
        <v>2.5907805524572891E-3</v>
      </c>
      <c r="Q9" s="4">
        <f t="shared" si="1"/>
        <v>0.2029867363584513</v>
      </c>
    </row>
    <row r="10" spans="1:18" x14ac:dyDescent="0.25">
      <c r="A10" t="s">
        <v>15</v>
      </c>
      <c r="B10" s="2">
        <v>133735</v>
      </c>
      <c r="C10" s="1">
        <f t="shared" si="2"/>
        <v>-0.17260601111152357</v>
      </c>
      <c r="E10" s="9">
        <v>131425</v>
      </c>
      <c r="F10" s="1">
        <f t="shared" si="3"/>
        <v>-0.1758276214545067</v>
      </c>
      <c r="H10" s="9">
        <v>117064</v>
      </c>
      <c r="I10" s="1">
        <f t="shared" si="4"/>
        <v>-0.18766480695034279</v>
      </c>
      <c r="K10" s="4">
        <f t="shared" si="5"/>
        <v>1.5058795838819222E-2</v>
      </c>
      <c r="L10" s="4">
        <f t="shared" si="6"/>
        <v>1.4169984887638298E-2</v>
      </c>
      <c r="O10" s="4">
        <f t="shared" si="0"/>
        <v>3.2216103429831278E-3</v>
      </c>
      <c r="Q10" s="4">
        <f t="shared" si="1"/>
        <v>0.21393545522931653</v>
      </c>
    </row>
    <row r="11" spans="1:18" x14ac:dyDescent="0.25">
      <c r="A11" t="s">
        <v>16</v>
      </c>
      <c r="B11" s="2">
        <v>182123</v>
      </c>
      <c r="C11" s="1">
        <f t="shared" si="2"/>
        <v>0.36182001719819046</v>
      </c>
      <c r="E11" s="9">
        <v>178140</v>
      </c>
      <c r="F11" s="1">
        <f t="shared" si="3"/>
        <v>0.35544987635533576</v>
      </c>
      <c r="H11" s="9">
        <v>156008</v>
      </c>
      <c r="I11" s="1">
        <f t="shared" si="4"/>
        <v>0.3326727260302057</v>
      </c>
      <c r="K11" s="4">
        <f t="shared" si="5"/>
        <v>2.9147291167984757E-2</v>
      </c>
      <c r="L11" s="4">
        <f t="shared" si="6"/>
        <v>1.6353815748233975E-2</v>
      </c>
      <c r="O11" s="4">
        <f t="shared" si="0"/>
        <v>6.3701408428546991E-3</v>
      </c>
      <c r="Q11" s="4">
        <f t="shared" si="1"/>
        <v>0.21855001228558868</v>
      </c>
    </row>
    <row r="12" spans="1:18" x14ac:dyDescent="0.25">
      <c r="A12" t="s">
        <v>17</v>
      </c>
      <c r="B12" s="2">
        <v>212950</v>
      </c>
      <c r="C12" s="1">
        <f t="shared" si="2"/>
        <v>0.16926472768403772</v>
      </c>
      <c r="E12" s="9">
        <v>207398</v>
      </c>
      <c r="F12" s="1">
        <f t="shared" si="3"/>
        <v>0.16424160772426183</v>
      </c>
      <c r="H12" s="9">
        <v>178741</v>
      </c>
      <c r="I12" s="1">
        <f t="shared" si="4"/>
        <v>0.14571688631352239</v>
      </c>
      <c r="K12" s="4">
        <f t="shared" si="5"/>
        <v>2.3547841370515327E-2</v>
      </c>
      <c r="L12" s="4">
        <f t="shared" si="6"/>
        <v>1.7979992614514485E-2</v>
      </c>
      <c r="M12" s="4">
        <f>AVERAGE(K3:K12)</f>
        <v>1.92169763732182E-2</v>
      </c>
      <c r="O12" s="4">
        <f t="shared" si="0"/>
        <v>5.0231199597758902E-3</v>
      </c>
      <c r="Q12" s="4">
        <f t="shared" si="1"/>
        <v>0.21331551715247363</v>
      </c>
      <c r="R12" s="4">
        <f>AVERAGE(Q3:Q12)</f>
        <v>0.15607332136661173</v>
      </c>
    </row>
    <row r="13" spans="1:18" x14ac:dyDescent="0.25">
      <c r="A13" t="s">
        <v>18</v>
      </c>
      <c r="B13" s="2">
        <v>238626</v>
      </c>
      <c r="C13" s="1">
        <f t="shared" si="2"/>
        <v>0.12057290443766143</v>
      </c>
      <c r="E13" s="9">
        <v>231340</v>
      </c>
      <c r="F13" s="1">
        <f t="shared" si="3"/>
        <v>0.11543987888022064</v>
      </c>
      <c r="H13" s="9">
        <v>195968</v>
      </c>
      <c r="I13" s="1">
        <f t="shared" si="4"/>
        <v>9.6379677857906132E-2</v>
      </c>
      <c r="K13" s="4">
        <f t="shared" si="5"/>
        <v>2.4193226579755298E-2</v>
      </c>
      <c r="L13" s="4">
        <f t="shared" si="6"/>
        <v>2.0942090932586907E-2</v>
      </c>
      <c r="M13" s="4">
        <f t="shared" ref="M13:M57" si="7">AVERAGE(K4:K13)</f>
        <v>1.9076299031193733E-2</v>
      </c>
      <c r="O13" s="4">
        <f t="shared" si="0"/>
        <v>5.1330255574407874E-3</v>
      </c>
      <c r="Q13" s="4">
        <f t="shared" si="1"/>
        <v>0.2121678784976975</v>
      </c>
      <c r="R13" s="4">
        <f t="shared" ref="R13:R57" si="8">AVERAGE(Q4:Q13)</f>
        <v>0.16971198421638151</v>
      </c>
    </row>
    <row r="14" spans="1:18" x14ac:dyDescent="0.25">
      <c r="A14" t="s">
        <v>19</v>
      </c>
      <c r="B14" s="2">
        <v>289916</v>
      </c>
      <c r="C14" s="1">
        <f t="shared" si="2"/>
        <v>0.21493885829708415</v>
      </c>
      <c r="E14" s="9">
        <v>279805</v>
      </c>
      <c r="F14" s="1">
        <f t="shared" si="3"/>
        <v>0.20949684447134087</v>
      </c>
      <c r="H14" s="9">
        <v>233011</v>
      </c>
      <c r="I14" s="1">
        <f t="shared" si="4"/>
        <v>0.18902575930764207</v>
      </c>
      <c r="K14" s="4">
        <f t="shared" si="5"/>
        <v>2.5913098989442079E-2</v>
      </c>
      <c r="L14" s="4">
        <f t="shared" si="6"/>
        <v>2.3572050789303335E-2</v>
      </c>
      <c r="M14" s="4">
        <f t="shared" si="7"/>
        <v>1.9379026172275791E-2</v>
      </c>
      <c r="O14" s="4">
        <f t="shared" si="0"/>
        <v>5.4420138257432749E-3</v>
      </c>
      <c r="Q14" s="4">
        <f t="shared" si="1"/>
        <v>0.21001015077203022</v>
      </c>
      <c r="R14" s="4">
        <f t="shared" si="8"/>
        <v>0.18320060935237506</v>
      </c>
    </row>
    <row r="15" spans="1:18" x14ac:dyDescent="0.25">
      <c r="A15" t="s">
        <v>20</v>
      </c>
      <c r="B15" s="2">
        <v>323725</v>
      </c>
      <c r="C15" s="1">
        <f t="shared" si="2"/>
        <v>0.11661653720387974</v>
      </c>
      <c r="E15" s="9">
        <v>311042</v>
      </c>
      <c r="F15" s="1">
        <f t="shared" si="3"/>
        <v>0.11163846250067011</v>
      </c>
      <c r="H15" s="9">
        <v>254551</v>
      </c>
      <c r="I15" s="1">
        <f t="shared" si="4"/>
        <v>9.2441987717318069E-2</v>
      </c>
      <c r="K15" s="4">
        <f t="shared" si="5"/>
        <v>2.4174549486561669E-2</v>
      </c>
      <c r="L15" s="4">
        <f t="shared" si="6"/>
        <v>2.5395201518851829E-2</v>
      </c>
      <c r="M15" s="4">
        <f t="shared" si="7"/>
        <v>1.9782593203245061E-2</v>
      </c>
      <c r="O15" s="4">
        <f t="shared" si="0"/>
        <v>4.9780747032096284E-3</v>
      </c>
      <c r="Q15" s="4">
        <f t="shared" si="1"/>
        <v>0.20592212922010722</v>
      </c>
      <c r="R15" s="4">
        <f t="shared" si="8"/>
        <v>0.1960370652405832</v>
      </c>
    </row>
    <row r="16" spans="1:18" x14ac:dyDescent="0.25">
      <c r="A16" t="s">
        <v>21</v>
      </c>
      <c r="B16" s="2">
        <v>187742</v>
      </c>
      <c r="C16" s="1">
        <f t="shared" si="2"/>
        <v>-0.42005714727005944</v>
      </c>
      <c r="E16" s="9">
        <v>179332</v>
      </c>
      <c r="F16" s="1">
        <f t="shared" si="3"/>
        <v>-0.42344763729657087</v>
      </c>
      <c r="H16" s="9">
        <v>143443</v>
      </c>
      <c r="I16" s="1">
        <f t="shared" si="4"/>
        <v>-0.43648620512195985</v>
      </c>
      <c r="K16" s="4">
        <f t="shared" si="5"/>
        <v>1.6429057851900408E-2</v>
      </c>
      <c r="L16" s="4">
        <f t="shared" si="6"/>
        <v>2.2851554855634955E-2</v>
      </c>
      <c r="M16" s="4">
        <f t="shared" si="7"/>
        <v>1.9602685301934465E-2</v>
      </c>
      <c r="O16" s="4">
        <f t="shared" si="0"/>
        <v>3.3904900265114279E-3</v>
      </c>
      <c r="Q16" s="4">
        <f t="shared" si="1"/>
        <v>0.20637154346128483</v>
      </c>
      <c r="R16" s="4">
        <f t="shared" si="8"/>
        <v>0.20847623490170064</v>
      </c>
    </row>
    <row r="17" spans="1:18" x14ac:dyDescent="0.25">
      <c r="A17" t="s">
        <v>22</v>
      </c>
      <c r="B17" s="2">
        <v>257544</v>
      </c>
      <c r="C17" s="1">
        <f t="shared" si="2"/>
        <v>0.37179746673626574</v>
      </c>
      <c r="E17" s="9">
        <v>244635</v>
      </c>
      <c r="F17" s="1">
        <f t="shared" si="3"/>
        <v>0.36414583008052104</v>
      </c>
      <c r="H17" s="9">
        <v>191280</v>
      </c>
      <c r="I17" s="1">
        <f t="shared" si="4"/>
        <v>0.3334913519655891</v>
      </c>
      <c r="K17" s="4">
        <f t="shared" si="5"/>
        <v>3.8306114770676636E-2</v>
      </c>
      <c r="L17" s="4">
        <f t="shared" si="6"/>
        <v>2.5803209535667216E-2</v>
      </c>
      <c r="M17" s="4">
        <f t="shared" si="7"/>
        <v>2.189160107509085E-2</v>
      </c>
      <c r="O17" s="4">
        <f t="shared" si="0"/>
        <v>7.651636655744698E-3</v>
      </c>
      <c r="Q17" s="4">
        <f t="shared" si="1"/>
        <v>0.19974974495722109</v>
      </c>
      <c r="R17" s="4">
        <f t="shared" si="8"/>
        <v>0.20851437401155715</v>
      </c>
    </row>
    <row r="18" spans="1:18" x14ac:dyDescent="0.25">
      <c r="A18" t="s">
        <v>23</v>
      </c>
      <c r="B18" s="2">
        <v>295853</v>
      </c>
      <c r="C18" s="1">
        <f t="shared" si="2"/>
        <v>0.1487473985027801</v>
      </c>
      <c r="E18" s="9">
        <v>279728</v>
      </c>
      <c r="F18" s="1">
        <f t="shared" si="3"/>
        <v>0.14345044658368589</v>
      </c>
      <c r="H18" s="9">
        <v>214496</v>
      </c>
      <c r="I18" s="1">
        <f t="shared" si="4"/>
        <v>0.12137181095775826</v>
      </c>
      <c r="K18" s="4">
        <f t="shared" si="5"/>
        <v>2.737558754502184E-2</v>
      </c>
      <c r="L18" s="4">
        <f t="shared" si="6"/>
        <v>2.6439681728720528E-2</v>
      </c>
      <c r="M18" s="4">
        <f t="shared" si="7"/>
        <v>2.3690886330653714E-2</v>
      </c>
      <c r="O18" s="4">
        <f t="shared" si="0"/>
        <v>5.2969519190942116E-3</v>
      </c>
      <c r="Q18" s="4">
        <f t="shared" si="1"/>
        <v>0.19349180763272586</v>
      </c>
      <c r="R18" s="4">
        <f t="shared" si="8"/>
        <v>0.20765009755668967</v>
      </c>
    </row>
    <row r="19" spans="1:18" x14ac:dyDescent="0.25">
      <c r="A19" t="s">
        <v>24</v>
      </c>
      <c r="B19" s="2">
        <v>273883</v>
      </c>
      <c r="C19" s="1">
        <f t="shared" si="2"/>
        <v>-7.4259852021105077E-2</v>
      </c>
      <c r="E19" s="9">
        <v>257658</v>
      </c>
      <c r="F19" s="1">
        <f t="shared" si="3"/>
        <v>-7.8898072413201389E-2</v>
      </c>
      <c r="H19" s="9">
        <v>193322</v>
      </c>
      <c r="I19" s="1">
        <f t="shared" si="4"/>
        <v>-9.8715127554826199E-2</v>
      </c>
      <c r="K19" s="4">
        <f t="shared" si="5"/>
        <v>2.4455275533721121E-2</v>
      </c>
      <c r="L19" s="4">
        <f t="shared" si="6"/>
        <v>2.6148117037576336E-2</v>
      </c>
      <c r="M19" s="4">
        <f t="shared" si="7"/>
        <v>2.4860083913439836E-2</v>
      </c>
      <c r="O19" s="4">
        <f t="shared" si="0"/>
        <v>4.6382203920963122E-3</v>
      </c>
      <c r="Q19" s="4">
        <f t="shared" si="1"/>
        <v>0.18966134262935289</v>
      </c>
      <c r="R19" s="4">
        <f t="shared" si="8"/>
        <v>0.20631755818377986</v>
      </c>
    </row>
    <row r="20" spans="1:18" x14ac:dyDescent="0.25">
      <c r="A20" t="s">
        <v>25</v>
      </c>
      <c r="B20" s="2">
        <v>320557</v>
      </c>
      <c r="C20" s="1">
        <f t="shared" si="2"/>
        <v>0.17041583449867279</v>
      </c>
      <c r="E20" s="9">
        <v>299869</v>
      </c>
      <c r="F20" s="1">
        <f t="shared" si="3"/>
        <v>0.16382569142041001</v>
      </c>
      <c r="H20" s="9">
        <v>219948</v>
      </c>
      <c r="I20" s="1">
        <f t="shared" si="4"/>
        <v>0.13772876341026888</v>
      </c>
      <c r="K20" s="4">
        <f t="shared" si="5"/>
        <v>3.2687071088403907E-2</v>
      </c>
      <c r="L20" s="4">
        <f t="shared" si="6"/>
        <v>2.7850621357944784E-2</v>
      </c>
      <c r="M20" s="4">
        <f t="shared" si="7"/>
        <v>2.6622911438398306E-2</v>
      </c>
      <c r="O20" s="4">
        <f t="shared" si="0"/>
        <v>6.5901430782627779E-3</v>
      </c>
      <c r="Q20" s="4">
        <f t="shared" si="1"/>
        <v>0.20161314118476351</v>
      </c>
      <c r="R20" s="4">
        <f t="shared" si="8"/>
        <v>0.20508532677932453</v>
      </c>
    </row>
    <row r="21" spans="1:18" x14ac:dyDescent="0.25">
      <c r="A21" t="s">
        <v>26</v>
      </c>
      <c r="B21" s="2">
        <v>398049</v>
      </c>
      <c r="C21" s="1">
        <f t="shared" si="2"/>
        <v>0.24174171832154656</v>
      </c>
      <c r="E21" s="9">
        <v>370494</v>
      </c>
      <c r="F21" s="1">
        <f t="shared" si="3"/>
        <v>0.23551951018611461</v>
      </c>
      <c r="H21" s="9">
        <v>266284</v>
      </c>
      <c r="I21" s="1">
        <f t="shared" si="4"/>
        <v>0.21066797606707041</v>
      </c>
      <c r="K21" s="4">
        <f t="shared" si="5"/>
        <v>3.107374225447615E-2</v>
      </c>
      <c r="L21" s="4">
        <f t="shared" si="6"/>
        <v>3.0779558238459931E-2</v>
      </c>
      <c r="M21" s="4">
        <f t="shared" si="7"/>
        <v>2.6815556547047446E-2</v>
      </c>
      <c r="O21" s="4">
        <f t="shared" si="0"/>
        <v>6.2222081354319503E-3</v>
      </c>
      <c r="Q21" s="4">
        <f t="shared" si="1"/>
        <v>0.20024006392521473</v>
      </c>
      <c r="R21" s="4">
        <f t="shared" si="8"/>
        <v>0.20325433194328718</v>
      </c>
    </row>
    <row r="22" spans="1:18" x14ac:dyDescent="0.25">
      <c r="A22" t="s">
        <v>27</v>
      </c>
      <c r="B22" s="2">
        <v>415419</v>
      </c>
      <c r="C22" s="1">
        <f t="shared" si="2"/>
        <v>4.3637843582071553E-2</v>
      </c>
      <c r="E22" s="9">
        <v>384707</v>
      </c>
      <c r="F22" s="1">
        <f t="shared" si="3"/>
        <v>3.8362294666040478E-2</v>
      </c>
      <c r="H22" s="9">
        <v>271201</v>
      </c>
      <c r="I22" s="1">
        <f t="shared" si="4"/>
        <v>1.8465247630349551E-2</v>
      </c>
      <c r="K22" s="4">
        <f t="shared" si="5"/>
        <v>2.5172595951722002E-2</v>
      </c>
      <c r="L22" s="4">
        <f t="shared" si="6"/>
        <v>2.8152854474669003E-2</v>
      </c>
      <c r="M22" s="4">
        <f t="shared" si="7"/>
        <v>2.6978032005168111E-2</v>
      </c>
      <c r="O22" s="4">
        <f t="shared" si="0"/>
        <v>5.2755489160310753E-3</v>
      </c>
      <c r="Q22" s="4">
        <f t="shared" si="1"/>
        <v>0.20957508419667725</v>
      </c>
      <c r="R22" s="4">
        <f t="shared" si="8"/>
        <v>0.20288028864770752</v>
      </c>
    </row>
    <row r="23" spans="1:18" x14ac:dyDescent="0.25">
      <c r="A23" t="s">
        <v>28</v>
      </c>
      <c r="B23" s="2">
        <v>408450</v>
      </c>
      <c r="C23" s="1">
        <f t="shared" si="2"/>
        <v>-1.6775833556000087E-2</v>
      </c>
      <c r="E23" s="9">
        <v>376295</v>
      </c>
      <c r="F23" s="1">
        <f t="shared" si="3"/>
        <v>-2.1865991520819739E-2</v>
      </c>
      <c r="H23" s="9">
        <v>260267</v>
      </c>
      <c r="I23" s="1">
        <f t="shared" si="4"/>
        <v>-4.0316960483184061E-2</v>
      </c>
      <c r="K23" s="4">
        <f t="shared" si="5"/>
        <v>2.3541126927183974E-2</v>
      </c>
      <c r="L23" s="4">
        <f t="shared" si="6"/>
        <v>2.7385962351101429E-2</v>
      </c>
      <c r="M23" s="4">
        <f t="shared" si="7"/>
        <v>2.6912822039910977E-2</v>
      </c>
      <c r="O23" s="4">
        <f t="shared" si="0"/>
        <v>5.0901579648196527E-3</v>
      </c>
      <c r="Q23" s="4">
        <f t="shared" si="1"/>
        <v>0.21622405675668072</v>
      </c>
      <c r="R23" s="4">
        <f t="shared" si="8"/>
        <v>0.20328590647360584</v>
      </c>
    </row>
    <row r="24" spans="1:18" x14ac:dyDescent="0.25">
      <c r="A24" t="s">
        <v>29</v>
      </c>
      <c r="B24" s="2">
        <v>445067</v>
      </c>
      <c r="C24" s="1">
        <f t="shared" si="2"/>
        <v>8.9648671808054844E-2</v>
      </c>
      <c r="E24" s="9">
        <v>407748</v>
      </c>
      <c r="F24" s="1">
        <f t="shared" si="3"/>
        <v>8.3586016290410445E-2</v>
      </c>
      <c r="H24" s="9">
        <v>276351</v>
      </c>
      <c r="I24" s="1">
        <f t="shared" si="4"/>
        <v>6.1798076590578135E-2</v>
      </c>
      <c r="K24" s="4">
        <f t="shared" si="5"/>
        <v>2.7850595217476709E-2</v>
      </c>
      <c r="L24" s="4">
        <f t="shared" si="6"/>
        <v>2.8065026287852547E-2</v>
      </c>
      <c r="M24" s="4">
        <f t="shared" si="7"/>
        <v>2.7106571662714442E-2</v>
      </c>
      <c r="O24" s="4">
        <f t="shared" si="0"/>
        <v>6.0626555176443997E-3</v>
      </c>
      <c r="Q24" s="4">
        <f t="shared" si="1"/>
        <v>0.21768495324078327</v>
      </c>
      <c r="R24" s="4">
        <f t="shared" si="8"/>
        <v>0.20405338672048115</v>
      </c>
    </row>
    <row r="25" spans="1:18" x14ac:dyDescent="0.25">
      <c r="A25" t="s">
        <v>30</v>
      </c>
      <c r="B25" s="2">
        <v>554477</v>
      </c>
      <c r="C25" s="1">
        <f t="shared" si="2"/>
        <v>0.24582815621018858</v>
      </c>
      <c r="E25" s="9">
        <v>505402</v>
      </c>
      <c r="F25" s="1">
        <f t="shared" si="3"/>
        <v>0.23949596319295252</v>
      </c>
      <c r="H25" s="9">
        <v>336213</v>
      </c>
      <c r="I25" s="1">
        <f t="shared" si="4"/>
        <v>0.21661582552623293</v>
      </c>
      <c r="K25" s="4">
        <f t="shared" si="5"/>
        <v>2.9212330683955651E-2</v>
      </c>
      <c r="L25" s="4">
        <f t="shared" si="6"/>
        <v>2.7370078206962901E-2</v>
      </c>
      <c r="M25" s="4">
        <f t="shared" si="7"/>
        <v>2.7610349782453837E-2</v>
      </c>
      <c r="O25" s="4">
        <f t="shared" si="0"/>
        <v>6.3321930172360597E-3</v>
      </c>
      <c r="Q25" s="4">
        <f t="shared" si="1"/>
        <v>0.21676438918014521</v>
      </c>
      <c r="R25" s="4">
        <f t="shared" si="8"/>
        <v>0.20513761271648492</v>
      </c>
    </row>
    <row r="26" spans="1:18" x14ac:dyDescent="0.25">
      <c r="A26" t="s">
        <v>31</v>
      </c>
      <c r="B26" s="2">
        <v>501186</v>
      </c>
      <c r="C26" s="1">
        <f t="shared" si="2"/>
        <v>-9.6110388708638958E-2</v>
      </c>
      <c r="E26" s="9">
        <v>454460</v>
      </c>
      <c r="F26" s="1">
        <f t="shared" si="3"/>
        <v>-0.10079501070435019</v>
      </c>
      <c r="H26" s="9">
        <v>296573</v>
      </c>
      <c r="I26" s="1">
        <f t="shared" si="4"/>
        <v>-0.1179014493788164</v>
      </c>
      <c r="K26" s="4">
        <f t="shared" si="5"/>
        <v>2.1791060670177442E-2</v>
      </c>
      <c r="L26" s="4">
        <f t="shared" si="6"/>
        <v>2.5513541890103152E-2</v>
      </c>
      <c r="M26" s="4">
        <f t="shared" si="7"/>
        <v>2.8146550064281538E-2</v>
      </c>
      <c r="O26" s="4">
        <f t="shared" si="0"/>
        <v>4.6846219957112356E-3</v>
      </c>
      <c r="Q26" s="4">
        <f t="shared" si="1"/>
        <v>0.21497907176783099</v>
      </c>
      <c r="R26" s="4">
        <f t="shared" si="8"/>
        <v>0.20599836554713952</v>
      </c>
    </row>
    <row r="27" spans="1:18" x14ac:dyDescent="0.25">
      <c r="A27" t="s">
        <v>32</v>
      </c>
      <c r="B27" s="2">
        <v>636687</v>
      </c>
      <c r="C27" s="1">
        <f t="shared" si="2"/>
        <v>0.27036070440914151</v>
      </c>
      <c r="E27" s="9">
        <v>574223</v>
      </c>
      <c r="F27" s="1">
        <f t="shared" si="3"/>
        <v>0.26352814329093871</v>
      </c>
      <c r="H27" s="9">
        <v>367332</v>
      </c>
      <c r="I27" s="1">
        <f t="shared" si="4"/>
        <v>0.23858881287237882</v>
      </c>
      <c r="K27" s="4">
        <f t="shared" si="5"/>
        <v>3.1771891536762686E-2</v>
      </c>
      <c r="L27" s="4">
        <f t="shared" si="6"/>
        <v>2.6833401007111291E-2</v>
      </c>
      <c r="M27" s="4">
        <f t="shared" si="7"/>
        <v>2.7493127740890144E-2</v>
      </c>
      <c r="O27" s="4">
        <f t="shared" si="0"/>
        <v>6.8325611182027957E-3</v>
      </c>
      <c r="Q27" s="4">
        <f t="shared" si="1"/>
        <v>0.21505049865529605</v>
      </c>
      <c r="R27" s="4">
        <f t="shared" si="8"/>
        <v>0.20752844091694703</v>
      </c>
    </row>
    <row r="28" spans="1:18" x14ac:dyDescent="0.25">
      <c r="A28" t="s">
        <v>33</v>
      </c>
      <c r="B28" s="2">
        <v>743732</v>
      </c>
      <c r="C28" s="1">
        <f t="shared" si="2"/>
        <v>0.16812813831600143</v>
      </c>
      <c r="E28" s="9">
        <v>667544</v>
      </c>
      <c r="F28" s="1">
        <f t="shared" si="3"/>
        <v>0.16251700123471194</v>
      </c>
      <c r="H28" s="9">
        <v>420077</v>
      </c>
      <c r="I28" s="1">
        <f t="shared" si="4"/>
        <v>0.143589450415428</v>
      </c>
      <c r="K28" s="4">
        <f t="shared" si="5"/>
        <v>2.4538687900573425E-2</v>
      </c>
      <c r="L28" s="4">
        <f t="shared" si="6"/>
        <v>2.7032913201789181E-2</v>
      </c>
      <c r="M28" s="4">
        <f t="shared" si="7"/>
        <v>2.7209437776445307E-2</v>
      </c>
      <c r="O28" s="4">
        <f t="shared" si="0"/>
        <v>5.6111370812894912E-3</v>
      </c>
      <c r="Q28" s="4">
        <f t="shared" si="1"/>
        <v>0.22866491900564778</v>
      </c>
      <c r="R28" s="4">
        <f t="shared" si="8"/>
        <v>0.21104575205423926</v>
      </c>
    </row>
    <row r="29" spans="1:18" x14ac:dyDescent="0.25">
      <c r="A29" t="s">
        <v>62</v>
      </c>
      <c r="B29" s="2">
        <v>882915</v>
      </c>
      <c r="C29" s="1">
        <f t="shared" si="2"/>
        <v>0.18714133585754009</v>
      </c>
      <c r="E29" s="9">
        <v>789186</v>
      </c>
      <c r="F29" s="1">
        <f t="shared" si="3"/>
        <v>0.18222319427633235</v>
      </c>
      <c r="H29" s="9">
        <v>489455</v>
      </c>
      <c r="I29" s="1">
        <f t="shared" si="4"/>
        <v>0.16515543578915295</v>
      </c>
      <c r="K29" s="4">
        <f t="shared" si="5"/>
        <v>2.1985900068387132E-2</v>
      </c>
      <c r="L29" s="4">
        <f t="shared" si="6"/>
        <v>2.5859974171971268E-2</v>
      </c>
      <c r="M29" s="4">
        <f t="shared" si="7"/>
        <v>2.6962500229911906E-2</v>
      </c>
      <c r="O29" s="4">
        <f t="shared" si="0"/>
        <v>4.9181415812077356E-3</v>
      </c>
      <c r="Q29" s="4">
        <f t="shared" si="1"/>
        <v>0.22369525768378182</v>
      </c>
      <c r="R29" s="4">
        <f t="shared" si="8"/>
        <v>0.21444914355968211</v>
      </c>
    </row>
    <row r="30" spans="1:18" x14ac:dyDescent="0.25">
      <c r="A30" t="s">
        <v>63</v>
      </c>
      <c r="B30" s="2">
        <v>723979</v>
      </c>
      <c r="C30" s="1">
        <f t="shared" si="2"/>
        <v>-0.18001279851401325</v>
      </c>
      <c r="E30" s="9">
        <v>643949</v>
      </c>
      <c r="F30" s="1">
        <f t="shared" si="3"/>
        <v>-0.18403392863025952</v>
      </c>
      <c r="H30" s="9">
        <v>392368</v>
      </c>
      <c r="I30" s="1">
        <f t="shared" si="4"/>
        <v>-0.19835735665178617</v>
      </c>
      <c r="K30" s="4">
        <f t="shared" si="5"/>
        <v>1.8344558137772915E-2</v>
      </c>
      <c r="L30" s="4">
        <f t="shared" si="6"/>
        <v>2.3686419662734721E-2</v>
      </c>
      <c r="M30" s="4">
        <f t="shared" si="7"/>
        <v>2.5528248934848806E-2</v>
      </c>
      <c r="O30" s="4">
        <f t="shared" si="0"/>
        <v>4.0211301162462743E-3</v>
      </c>
      <c r="Q30" s="4">
        <f t="shared" si="1"/>
        <v>0.2192001620342354</v>
      </c>
      <c r="R30" s="4">
        <f t="shared" si="8"/>
        <v>0.21620784564462933</v>
      </c>
    </row>
    <row r="31" spans="1:18" x14ac:dyDescent="0.25">
      <c r="A31" t="s">
        <v>64</v>
      </c>
      <c r="B31" s="2">
        <v>884592</v>
      </c>
      <c r="C31" s="1">
        <f t="shared" si="2"/>
        <v>0.22184759502692758</v>
      </c>
      <c r="E31" s="9">
        <v>782930</v>
      </c>
      <c r="F31" s="1">
        <f t="shared" si="3"/>
        <v>0.21582609802950234</v>
      </c>
      <c r="H31" s="9">
        <v>468782</v>
      </c>
      <c r="I31" s="1">
        <f t="shared" si="4"/>
        <v>0.19475084614443583</v>
      </c>
      <c r="K31" s="4">
        <f t="shared" si="5"/>
        <v>2.709674888249175E-2</v>
      </c>
      <c r="L31" s="4">
        <f t="shared" si="6"/>
        <v>2.4747557305197582E-2</v>
      </c>
      <c r="M31" s="4">
        <f t="shared" si="7"/>
        <v>2.5130549597650365E-2</v>
      </c>
      <c r="O31" s="4">
        <f t="shared" si="0"/>
        <v>6.0214969974252408E-3</v>
      </c>
      <c r="Q31" s="4">
        <f t="shared" si="1"/>
        <v>0.22222212057757088</v>
      </c>
      <c r="R31" s="4">
        <f t="shared" si="8"/>
        <v>0.21840605130986496</v>
      </c>
    </row>
    <row r="32" spans="1:18" x14ac:dyDescent="0.25">
      <c r="A32" t="s">
        <v>65</v>
      </c>
      <c r="B32" s="2">
        <v>1034029</v>
      </c>
      <c r="C32" s="1">
        <f t="shared" si="2"/>
        <v>0.16893324832239043</v>
      </c>
      <c r="E32" s="9">
        <v>911104</v>
      </c>
      <c r="F32" s="1">
        <f t="shared" si="3"/>
        <v>0.16371067656112295</v>
      </c>
      <c r="H32" s="9">
        <v>537271</v>
      </c>
      <c r="I32" s="1">
        <f t="shared" si="4"/>
        <v>0.14609989291397707</v>
      </c>
      <c r="K32" s="4">
        <f t="shared" si="5"/>
        <v>2.2833355408413358E-2</v>
      </c>
      <c r="L32" s="4">
        <f t="shared" si="6"/>
        <v>2.2959850079527715E-2</v>
      </c>
      <c r="M32" s="4">
        <f t="shared" si="7"/>
        <v>2.4896625543319503E-2</v>
      </c>
      <c r="O32" s="4">
        <f t="shared" si="0"/>
        <v>5.2225717612674749E-3</v>
      </c>
      <c r="Q32" s="4">
        <f t="shared" si="1"/>
        <v>0.2287255494364672</v>
      </c>
      <c r="R32" s="4">
        <f t="shared" si="8"/>
        <v>0.22032109783384396</v>
      </c>
    </row>
    <row r="33" spans="11:18" x14ac:dyDescent="0.25">
      <c r="K33" s="4"/>
      <c r="L33" s="4"/>
      <c r="M33" s="4"/>
      <c r="O33" s="4"/>
      <c r="Q33" s="4"/>
      <c r="R33" s="4"/>
    </row>
    <row r="34" spans="11:18" x14ac:dyDescent="0.25">
      <c r="K34" s="4"/>
      <c r="L34" s="4"/>
      <c r="M34" s="4"/>
      <c r="O34" s="4"/>
      <c r="Q34" s="4"/>
      <c r="R34" s="4"/>
    </row>
    <row r="35" spans="11:18" x14ac:dyDescent="0.25">
      <c r="K35" s="4"/>
      <c r="L35" s="4"/>
      <c r="M35" s="4"/>
      <c r="O35" s="4"/>
      <c r="Q35" s="4"/>
      <c r="R35" s="4"/>
    </row>
    <row r="36" spans="11:18" x14ac:dyDescent="0.25">
      <c r="K36" s="4"/>
      <c r="L36" s="4"/>
      <c r="M36" s="4"/>
      <c r="O36" s="4"/>
      <c r="Q36" s="4"/>
      <c r="R36" s="4"/>
    </row>
    <row r="37" spans="11:18" x14ac:dyDescent="0.25">
      <c r="K37" s="4"/>
      <c r="L37" s="4"/>
      <c r="M37" s="4"/>
      <c r="O37" s="4"/>
      <c r="Q37" s="4"/>
      <c r="R37" s="4"/>
    </row>
    <row r="38" spans="11:18" x14ac:dyDescent="0.25">
      <c r="K38" s="4"/>
      <c r="L38" s="4"/>
      <c r="M38" s="4"/>
      <c r="O38" s="4"/>
      <c r="Q38" s="4"/>
      <c r="R38" s="4"/>
    </row>
    <row r="39" spans="11:18" x14ac:dyDescent="0.25">
      <c r="K39" s="4"/>
      <c r="L39" s="4"/>
      <c r="M39" s="4"/>
      <c r="O39" s="4"/>
      <c r="Q39" s="4"/>
      <c r="R39" s="4"/>
    </row>
    <row r="40" spans="11:18" x14ac:dyDescent="0.25">
      <c r="K40" s="4"/>
      <c r="L40" s="4"/>
      <c r="M40" s="4"/>
      <c r="O40" s="4"/>
      <c r="Q40" s="4"/>
      <c r="R40" s="4"/>
    </row>
    <row r="41" spans="11:18" x14ac:dyDescent="0.25">
      <c r="K41" s="4"/>
      <c r="L41" s="4"/>
      <c r="M41" s="4"/>
      <c r="O41" s="4"/>
      <c r="Q41" s="4"/>
      <c r="R41" s="4"/>
    </row>
    <row r="42" spans="11:18" x14ac:dyDescent="0.25">
      <c r="K42" s="4"/>
      <c r="L42" s="4"/>
      <c r="M42" s="4"/>
      <c r="O42" s="4"/>
      <c r="Q42" s="4"/>
      <c r="R42" s="4"/>
    </row>
    <row r="43" spans="11:18" x14ac:dyDescent="0.25">
      <c r="K43" s="4"/>
      <c r="L43" s="4"/>
      <c r="M43" s="4"/>
      <c r="O43" s="4"/>
      <c r="Q43" s="4"/>
      <c r="R43" s="4"/>
    </row>
    <row r="44" spans="11:18" x14ac:dyDescent="0.25">
      <c r="K44" s="4"/>
      <c r="L44" s="4"/>
      <c r="M44" s="4"/>
      <c r="O44" s="4"/>
      <c r="Q44" s="4"/>
      <c r="R44" s="4"/>
    </row>
    <row r="45" spans="11:18" x14ac:dyDescent="0.25">
      <c r="K45" s="4"/>
      <c r="L45" s="4"/>
      <c r="M45" s="4"/>
      <c r="O45" s="4"/>
      <c r="Q45" s="4"/>
      <c r="R45" s="4"/>
    </row>
    <row r="46" spans="11:18" x14ac:dyDescent="0.25">
      <c r="K46" s="4"/>
      <c r="L46" s="4"/>
      <c r="M46" s="4"/>
      <c r="O46" s="4"/>
      <c r="Q46" s="4"/>
      <c r="R46" s="4"/>
    </row>
    <row r="47" spans="11:18" x14ac:dyDescent="0.25">
      <c r="K47" s="4"/>
      <c r="L47" s="4"/>
      <c r="M47" s="4"/>
      <c r="O47" s="4"/>
      <c r="Q47" s="4"/>
      <c r="R47" s="4"/>
    </row>
    <row r="48" spans="11:18" x14ac:dyDescent="0.25">
      <c r="K48" s="4"/>
      <c r="L48" s="4"/>
      <c r="M48" s="4"/>
      <c r="O48" s="4"/>
      <c r="Q48" s="4"/>
      <c r="R48" s="4"/>
    </row>
    <row r="49" spans="11:18" x14ac:dyDescent="0.25">
      <c r="K49" s="4"/>
      <c r="L49" s="4"/>
      <c r="M49" s="4"/>
      <c r="O49" s="4"/>
      <c r="Q49" s="4"/>
      <c r="R49" s="4"/>
    </row>
    <row r="50" spans="11:18" x14ac:dyDescent="0.25">
      <c r="K50" s="4"/>
      <c r="L50" s="4"/>
      <c r="M50" s="4"/>
      <c r="O50" s="4"/>
      <c r="Q50" s="4"/>
      <c r="R50" s="4"/>
    </row>
    <row r="51" spans="11:18" x14ac:dyDescent="0.25">
      <c r="K51" s="4"/>
      <c r="L51" s="4"/>
      <c r="M51" s="4"/>
      <c r="O51" s="4"/>
      <c r="Q51" s="4"/>
      <c r="R51" s="4"/>
    </row>
    <row r="52" spans="11:18" x14ac:dyDescent="0.25">
      <c r="K52" s="4"/>
      <c r="L52" s="4"/>
      <c r="M52" s="4"/>
      <c r="O52" s="4"/>
      <c r="Q52" s="4"/>
      <c r="R52" s="4"/>
    </row>
    <row r="53" spans="11:18" x14ac:dyDescent="0.25">
      <c r="K53" s="4"/>
      <c r="L53" s="4"/>
      <c r="M53" s="4"/>
      <c r="O53" s="4"/>
      <c r="Q53" s="4"/>
      <c r="R53" s="4"/>
    </row>
    <row r="54" spans="11:18" x14ac:dyDescent="0.25">
      <c r="K54" s="4"/>
      <c r="L54" s="4"/>
      <c r="M54" s="4"/>
      <c r="O54" s="4"/>
      <c r="Q54" s="4"/>
      <c r="R54" s="4"/>
    </row>
    <row r="55" spans="11:18" x14ac:dyDescent="0.25">
      <c r="K55" s="4"/>
      <c r="L55" s="4"/>
      <c r="M55" s="4"/>
      <c r="O55" s="4"/>
      <c r="Q55" s="4"/>
      <c r="R55" s="4"/>
    </row>
    <row r="56" spans="11:18" x14ac:dyDescent="0.25">
      <c r="K56" s="4"/>
      <c r="L56" s="4"/>
      <c r="M56" s="4"/>
      <c r="O56" s="4"/>
      <c r="Q56" s="4"/>
      <c r="R56" s="4"/>
    </row>
    <row r="57" spans="11:18" x14ac:dyDescent="0.25">
      <c r="K57" s="4"/>
      <c r="L57" s="4"/>
      <c r="M57" s="4"/>
      <c r="O57" s="4"/>
      <c r="Q57" s="4"/>
      <c r="R57" s="4"/>
    </row>
    <row r="58" spans="11:18" x14ac:dyDescent="0.25">
      <c r="L58" s="4"/>
    </row>
    <row r="59" spans="11:18" x14ac:dyDescent="0.25">
      <c r="L59" s="4"/>
    </row>
  </sheetData>
  <conditionalFormatting sqref="L7:L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D83F-634E-4729-B443-8FA85FC79609}">
  <dimension ref="A1:R59"/>
  <sheetViews>
    <sheetView zoomScale="85" zoomScaleNormal="85" workbookViewId="0">
      <selection activeCell="H59" sqref="H59"/>
    </sheetView>
  </sheetViews>
  <sheetFormatPr defaultRowHeight="15" x14ac:dyDescent="0.25"/>
  <cols>
    <col min="1" max="1" width="15.7109375" customWidth="1"/>
    <col min="2" max="2" width="12.28515625" customWidth="1"/>
    <col min="5" max="5" width="13" customWidth="1"/>
    <col min="8" max="8" width="11.5703125" customWidth="1"/>
    <col min="12" max="12" width="13.28515625" bestFit="1" customWidth="1"/>
    <col min="13" max="13" width="14.28515625" bestFit="1" customWidth="1"/>
    <col min="17" max="17" width="19.7109375" customWidth="1"/>
  </cols>
  <sheetData>
    <row r="1" spans="1:18" x14ac:dyDescent="0.25">
      <c r="A1" s="8" t="s">
        <v>38</v>
      </c>
      <c r="B1" s="8" t="s">
        <v>34</v>
      </c>
      <c r="C1" s="8" t="s">
        <v>34</v>
      </c>
      <c r="D1" s="8"/>
      <c r="E1" s="8" t="s">
        <v>35</v>
      </c>
      <c r="F1" s="8" t="s">
        <v>35</v>
      </c>
      <c r="G1" s="8"/>
      <c r="H1" s="8" t="s">
        <v>36</v>
      </c>
      <c r="I1" s="8" t="s">
        <v>36</v>
      </c>
      <c r="J1" s="8"/>
      <c r="K1" s="8" t="s">
        <v>37</v>
      </c>
      <c r="L1" s="8" t="s">
        <v>66</v>
      </c>
      <c r="M1" s="8" t="s">
        <v>67</v>
      </c>
      <c r="N1" s="8"/>
      <c r="O1" s="8" t="s">
        <v>57</v>
      </c>
      <c r="P1" s="8"/>
      <c r="Q1" s="8" t="s">
        <v>68</v>
      </c>
      <c r="R1" s="8" t="s">
        <v>69</v>
      </c>
    </row>
    <row r="2" spans="1:18" x14ac:dyDescent="0.25">
      <c r="A2" s="5" t="s">
        <v>39</v>
      </c>
      <c r="B2" s="6">
        <v>100000</v>
      </c>
      <c r="E2" s="6">
        <v>100000</v>
      </c>
      <c r="H2" s="2">
        <v>100000</v>
      </c>
    </row>
    <row r="3" spans="1:18" x14ac:dyDescent="0.25">
      <c r="A3" s="5" t="s">
        <v>40</v>
      </c>
      <c r="B3" s="6">
        <v>98017</v>
      </c>
      <c r="C3" s="1">
        <f>(B3-B2)/B2</f>
        <v>-1.983E-2</v>
      </c>
      <c r="E3" s="6">
        <v>96915</v>
      </c>
      <c r="F3" s="1">
        <f>(E3-E2)/E2</f>
        <v>-3.0849999999999999E-2</v>
      </c>
      <c r="H3" s="2">
        <v>94292</v>
      </c>
      <c r="I3" s="1">
        <f>(H3-H2)/H2</f>
        <v>-5.7079999999999999E-2</v>
      </c>
      <c r="K3" s="4">
        <f>C3-I3</f>
        <v>3.7249999999999998E-2</v>
      </c>
      <c r="O3" s="4">
        <f t="shared" ref="O3:O34" si="0">C3-F3</f>
        <v>1.1019999999999999E-2</v>
      </c>
      <c r="Q3" s="4">
        <f t="shared" ref="Q3:Q34" si="1">O3/K3</f>
        <v>0.29583892617449664</v>
      </c>
    </row>
    <row r="4" spans="1:18" x14ac:dyDescent="0.25">
      <c r="A4" s="5" t="s">
        <v>41</v>
      </c>
      <c r="B4" s="6">
        <v>117193</v>
      </c>
      <c r="C4" s="1">
        <f t="shared" ref="C4:C57" si="2">(B4-B3)/B3</f>
        <v>0.1956395319179326</v>
      </c>
      <c r="E4" s="6">
        <v>114712</v>
      </c>
      <c r="F4" s="1">
        <f t="shared" ref="F4:F57" si="3">(E4-E3)/E3</f>
        <v>0.18363514419852447</v>
      </c>
      <c r="H4" s="2">
        <v>108993</v>
      </c>
      <c r="I4" s="1">
        <f t="shared" ref="I4:I57" si="4">(H4-H3)/H3</f>
        <v>0.15590930301616257</v>
      </c>
      <c r="K4" s="4">
        <f t="shared" ref="K4:K32" si="5">C4-I4</f>
        <v>3.9730228901770026E-2</v>
      </c>
      <c r="O4" s="4">
        <f t="shared" si="0"/>
        <v>1.2004387719408122E-2</v>
      </c>
      <c r="Q4" s="4">
        <f t="shared" si="1"/>
        <v>0.30214745928315839</v>
      </c>
    </row>
    <row r="5" spans="1:18" x14ac:dyDescent="0.25">
      <c r="A5" s="5" t="s">
        <v>42</v>
      </c>
      <c r="B5" s="6">
        <v>144790</v>
      </c>
      <c r="C5" s="1">
        <f t="shared" si="2"/>
        <v>0.23548334798153472</v>
      </c>
      <c r="E5" s="6">
        <v>140503</v>
      </c>
      <c r="F5" s="1">
        <f t="shared" si="3"/>
        <v>0.22483262431131879</v>
      </c>
      <c r="H5" s="2">
        <v>130737</v>
      </c>
      <c r="I5" s="1">
        <f t="shared" si="4"/>
        <v>0.19949905039773197</v>
      </c>
      <c r="K5" s="4">
        <f t="shared" si="5"/>
        <v>3.5984297583802755E-2</v>
      </c>
      <c r="O5" s="4">
        <f t="shared" si="0"/>
        <v>1.0650723670215939E-2</v>
      </c>
      <c r="Q5" s="4">
        <f t="shared" si="1"/>
        <v>0.29598253642194311</v>
      </c>
    </row>
    <row r="6" spans="1:18" x14ac:dyDescent="0.25">
      <c r="A6" s="5" t="s">
        <v>43</v>
      </c>
      <c r="B6" s="6">
        <v>123787</v>
      </c>
      <c r="C6" s="1">
        <f t="shared" si="2"/>
        <v>-0.14505836038400441</v>
      </c>
      <c r="E6" s="6">
        <v>119086</v>
      </c>
      <c r="F6" s="1">
        <f t="shared" si="3"/>
        <v>-0.15243090894856337</v>
      </c>
      <c r="H6" s="2">
        <v>108410</v>
      </c>
      <c r="I6" s="1">
        <f t="shared" si="4"/>
        <v>-0.17077797410067541</v>
      </c>
      <c r="K6" s="4">
        <f t="shared" si="5"/>
        <v>2.5719613716671003E-2</v>
      </c>
      <c r="O6" s="4">
        <f t="shared" si="0"/>
        <v>7.3725485645589617E-3</v>
      </c>
      <c r="Q6" s="4">
        <f t="shared" si="1"/>
        <v>0.28665082787694457</v>
      </c>
    </row>
    <row r="7" spans="1:18" x14ac:dyDescent="0.25">
      <c r="A7" s="5" t="s">
        <v>44</v>
      </c>
      <c r="B7" s="6">
        <v>93484</v>
      </c>
      <c r="C7" s="1">
        <f t="shared" si="2"/>
        <v>-0.24479953468457916</v>
      </c>
      <c r="E7" s="6">
        <v>88758</v>
      </c>
      <c r="F7" s="1">
        <f t="shared" si="3"/>
        <v>-0.25467309339468958</v>
      </c>
      <c r="H7" s="2">
        <v>78237</v>
      </c>
      <c r="I7" s="1">
        <f t="shared" si="4"/>
        <v>-0.27832303293054145</v>
      </c>
      <c r="K7" s="4">
        <f t="shared" si="5"/>
        <v>3.3523498245962291E-2</v>
      </c>
      <c r="L7" s="4">
        <f t="shared" ref="L7:L38" si="6">AVERAGE(K3:K7)</f>
        <v>3.4441527689641219E-2</v>
      </c>
      <c r="O7" s="4">
        <f t="shared" si="0"/>
        <v>9.8735587101104194E-3</v>
      </c>
      <c r="Q7" s="4">
        <f t="shared" si="1"/>
        <v>0.29452650310143669</v>
      </c>
    </row>
    <row r="8" spans="1:18" x14ac:dyDescent="0.25">
      <c r="A8" s="5" t="s">
        <v>45</v>
      </c>
      <c r="B8" s="6">
        <v>125732</v>
      </c>
      <c r="C8" s="1">
        <f t="shared" si="2"/>
        <v>0.34495742586966754</v>
      </c>
      <c r="E8" s="6">
        <v>117875</v>
      </c>
      <c r="F8" s="1">
        <f t="shared" si="3"/>
        <v>0.32804930259807569</v>
      </c>
      <c r="H8" s="2">
        <v>100863</v>
      </c>
      <c r="I8" s="1">
        <f t="shared" si="4"/>
        <v>0.28919820545266306</v>
      </c>
      <c r="K8" s="4">
        <f t="shared" si="5"/>
        <v>5.5759220417004485E-2</v>
      </c>
      <c r="L8" s="4">
        <f t="shared" si="6"/>
        <v>3.8143371773042112E-2</v>
      </c>
      <c r="O8" s="4">
        <f t="shared" si="0"/>
        <v>1.6908123271591857E-2</v>
      </c>
      <c r="Q8" s="4">
        <f t="shared" si="1"/>
        <v>0.30323457080536065</v>
      </c>
    </row>
    <row r="9" spans="1:18" x14ac:dyDescent="0.25">
      <c r="A9" s="5" t="s">
        <v>46</v>
      </c>
      <c r="B9" s="6">
        <v>144228</v>
      </c>
      <c r="C9" s="1">
        <f t="shared" si="2"/>
        <v>0.14710654407787993</v>
      </c>
      <c r="E9" s="6">
        <v>133667</v>
      </c>
      <c r="F9" s="1">
        <f t="shared" si="3"/>
        <v>0.13397242841993637</v>
      </c>
      <c r="H9" s="2">
        <v>111262</v>
      </c>
      <c r="I9" s="1">
        <f t="shared" si="4"/>
        <v>0.1031002448866284</v>
      </c>
      <c r="K9" s="4">
        <f t="shared" si="5"/>
        <v>4.4006299191251527E-2</v>
      </c>
      <c r="L9" s="4">
        <f t="shared" si="6"/>
        <v>3.8998585830938418E-2</v>
      </c>
      <c r="O9" s="4">
        <f t="shared" si="0"/>
        <v>1.3134115657943563E-2</v>
      </c>
      <c r="Q9" s="4">
        <f t="shared" si="1"/>
        <v>0.29845990004436979</v>
      </c>
    </row>
    <row r="10" spans="1:18" x14ac:dyDescent="0.25">
      <c r="A10" s="5" t="s">
        <v>47</v>
      </c>
      <c r="B10" s="6">
        <v>147115</v>
      </c>
      <c r="C10" s="1">
        <f t="shared" si="2"/>
        <v>2.0016917658152372E-2</v>
      </c>
      <c r="E10" s="6">
        <v>134575</v>
      </c>
      <c r="F10" s="1">
        <f t="shared" si="3"/>
        <v>6.7930005162081886E-3</v>
      </c>
      <c r="H10" s="2">
        <v>108521</v>
      </c>
      <c r="I10" s="1">
        <f t="shared" si="4"/>
        <v>-2.4635544929985081E-2</v>
      </c>
      <c r="K10" s="4">
        <f t="shared" si="5"/>
        <v>4.4652462588137452E-2</v>
      </c>
      <c r="L10" s="4">
        <f t="shared" si="6"/>
        <v>4.0732218831805347E-2</v>
      </c>
      <c r="O10" s="4">
        <f t="shared" si="0"/>
        <v>1.3223917141944184E-2</v>
      </c>
      <c r="Q10" s="4">
        <f t="shared" si="1"/>
        <v>0.29615202332552432</v>
      </c>
    </row>
    <row r="11" spans="1:18" x14ac:dyDescent="0.25">
      <c r="A11" s="5" t="s">
        <v>48</v>
      </c>
      <c r="B11" s="6">
        <v>173914</v>
      </c>
      <c r="C11" s="1">
        <f t="shared" si="2"/>
        <v>0.18216361349964313</v>
      </c>
      <c r="E11" s="6">
        <v>156805</v>
      </c>
      <c r="F11" s="1">
        <f t="shared" si="3"/>
        <v>0.1651866988668029</v>
      </c>
      <c r="H11" s="2">
        <v>122280</v>
      </c>
      <c r="I11" s="1">
        <f t="shared" si="4"/>
        <v>0.12678652058126999</v>
      </c>
      <c r="K11" s="4">
        <f t="shared" si="5"/>
        <v>5.5377092918373144E-2</v>
      </c>
      <c r="L11" s="4">
        <f t="shared" si="6"/>
        <v>4.6663714672145785E-2</v>
      </c>
      <c r="O11" s="4">
        <f t="shared" si="0"/>
        <v>1.6976914632840234E-2</v>
      </c>
      <c r="Q11" s="4">
        <f t="shared" si="1"/>
        <v>0.30656926425994446</v>
      </c>
    </row>
    <row r="12" spans="1:18" x14ac:dyDescent="0.25">
      <c r="A12" s="5" t="s">
        <v>49</v>
      </c>
      <c r="B12" s="6">
        <v>195949</v>
      </c>
      <c r="C12" s="1">
        <f t="shared" si="2"/>
        <v>0.12670055314695769</v>
      </c>
      <c r="E12" s="6">
        <v>173980</v>
      </c>
      <c r="F12" s="1">
        <f t="shared" si="3"/>
        <v>0.10953094607952553</v>
      </c>
      <c r="H12" s="2">
        <v>131101</v>
      </c>
      <c r="I12" s="1">
        <f t="shared" si="4"/>
        <v>7.2137716715734379E-2</v>
      </c>
      <c r="K12" s="4">
        <f t="shared" si="5"/>
        <v>5.4562836431223311E-2</v>
      </c>
      <c r="L12" s="4">
        <f t="shared" si="6"/>
        <v>5.0871582309197985E-2</v>
      </c>
      <c r="M12" s="4">
        <f>AVERAGE(K3:K12)</f>
        <v>4.2656554999419595E-2</v>
      </c>
      <c r="O12" s="4">
        <f t="shared" si="0"/>
        <v>1.716960706743216E-2</v>
      </c>
      <c r="Q12" s="4">
        <f t="shared" si="1"/>
        <v>0.31467585247468804</v>
      </c>
      <c r="R12" s="4">
        <f>AVERAGE(Q3:Q12)</f>
        <v>0.29942378637678668</v>
      </c>
    </row>
    <row r="13" spans="1:18" x14ac:dyDescent="0.25">
      <c r="A13" s="5" t="s">
        <v>50</v>
      </c>
      <c r="B13" s="6">
        <v>250269</v>
      </c>
      <c r="C13" s="1">
        <f t="shared" si="2"/>
        <v>0.27721498961464464</v>
      </c>
      <c r="E13" s="6">
        <v>218644</v>
      </c>
      <c r="F13" s="1">
        <f t="shared" si="3"/>
        <v>0.25671916312219795</v>
      </c>
      <c r="H13" s="2">
        <v>159228</v>
      </c>
      <c r="I13" s="1">
        <f t="shared" si="4"/>
        <v>0.21454451148351272</v>
      </c>
      <c r="K13" s="4">
        <f t="shared" si="5"/>
        <v>6.2670478131131913E-2</v>
      </c>
      <c r="L13" s="4">
        <f t="shared" si="6"/>
        <v>5.2253833852023465E-2</v>
      </c>
      <c r="M13" s="4">
        <f t="shared" ref="M13:M57" si="7">AVERAGE(K4:K13)</f>
        <v>4.5198602812532782E-2</v>
      </c>
      <c r="O13" s="4">
        <f t="shared" si="0"/>
        <v>2.0495826492446689E-2</v>
      </c>
      <c r="Q13" s="4">
        <f t="shared" si="1"/>
        <v>0.32704116999971111</v>
      </c>
      <c r="R13" s="4">
        <f t="shared" ref="R13:R57" si="8">AVERAGE(Q4:Q13)</f>
        <v>0.30254401075930809</v>
      </c>
    </row>
    <row r="14" spans="1:18" x14ac:dyDescent="0.25">
      <c r="A14" s="5" t="s">
        <v>51</v>
      </c>
      <c r="B14" s="6">
        <v>241998</v>
      </c>
      <c r="C14" s="1">
        <f t="shared" si="2"/>
        <v>-3.3048439878690529E-2</v>
      </c>
      <c r="E14" s="6">
        <v>208181</v>
      </c>
      <c r="F14" s="1">
        <f t="shared" si="3"/>
        <v>-4.7854045846215769E-2</v>
      </c>
      <c r="H14" s="2">
        <v>146620</v>
      </c>
      <c r="I14" s="1">
        <f t="shared" si="4"/>
        <v>-7.9182053407692118E-2</v>
      </c>
      <c r="K14" s="4">
        <f t="shared" si="5"/>
        <v>4.6133613529001589E-2</v>
      </c>
      <c r="L14" s="4">
        <f t="shared" si="6"/>
        <v>5.2679296719573485E-2</v>
      </c>
      <c r="M14" s="4">
        <f t="shared" si="7"/>
        <v>4.5838941275255951E-2</v>
      </c>
      <c r="O14" s="4">
        <f t="shared" si="0"/>
        <v>1.480560596752524E-2</v>
      </c>
      <c r="Q14" s="4">
        <f t="shared" si="1"/>
        <v>0.32092881599699086</v>
      </c>
      <c r="R14" s="4">
        <f t="shared" si="8"/>
        <v>0.30442214643069138</v>
      </c>
    </row>
    <row r="15" spans="1:18" x14ac:dyDescent="0.25">
      <c r="A15" s="5" t="s">
        <v>52</v>
      </c>
      <c r="B15" s="6">
        <v>269277</v>
      </c>
      <c r="C15" s="1">
        <f t="shared" si="2"/>
        <v>0.11272407209976942</v>
      </c>
      <c r="E15" s="6">
        <v>228392</v>
      </c>
      <c r="F15" s="1">
        <f t="shared" si="3"/>
        <v>9.7083787665541044E-2</v>
      </c>
      <c r="H15" s="2">
        <v>155156</v>
      </c>
      <c r="I15" s="1">
        <f t="shared" si="4"/>
        <v>5.8218524075842312E-2</v>
      </c>
      <c r="K15" s="4">
        <f t="shared" si="5"/>
        <v>5.4505548023927111E-2</v>
      </c>
      <c r="L15" s="4">
        <f t="shared" si="6"/>
        <v>5.4649913806731412E-2</v>
      </c>
      <c r="M15" s="4">
        <f t="shared" si="7"/>
        <v>4.769106631926838E-2</v>
      </c>
      <c r="O15" s="4">
        <f t="shared" si="0"/>
        <v>1.564028443422838E-2</v>
      </c>
      <c r="Q15" s="4">
        <f t="shared" si="1"/>
        <v>0.28694848508563808</v>
      </c>
      <c r="R15" s="4">
        <f t="shared" si="8"/>
        <v>0.30351874129706086</v>
      </c>
    </row>
    <row r="16" spans="1:18" x14ac:dyDescent="0.25">
      <c r="A16" s="5" t="s">
        <v>53</v>
      </c>
      <c r="B16" s="6">
        <v>331964</v>
      </c>
      <c r="C16" s="1">
        <f t="shared" si="2"/>
        <v>0.2327974539229121</v>
      </c>
      <c r="E16" s="6">
        <v>278474</v>
      </c>
      <c r="F16" s="1">
        <f t="shared" si="3"/>
        <v>0.21928088549511365</v>
      </c>
      <c r="H16" s="2">
        <v>183952</v>
      </c>
      <c r="I16" s="1">
        <f t="shared" si="4"/>
        <v>0.1855938539276599</v>
      </c>
      <c r="K16" s="4">
        <f t="shared" si="5"/>
        <v>4.7203599995252199E-2</v>
      </c>
      <c r="L16" s="4">
        <f t="shared" si="6"/>
        <v>5.3015215222107226E-2</v>
      </c>
      <c r="M16" s="4">
        <f t="shared" si="7"/>
        <v>4.9839464947126502E-2</v>
      </c>
      <c r="O16" s="4">
        <f t="shared" si="0"/>
        <v>1.3516568427798442E-2</v>
      </c>
      <c r="Q16" s="4">
        <f t="shared" si="1"/>
        <v>0.28634613523455749</v>
      </c>
      <c r="R16" s="4">
        <f t="shared" si="8"/>
        <v>0.30348827203282214</v>
      </c>
    </row>
    <row r="17" spans="1:18" x14ac:dyDescent="0.25">
      <c r="A17" s="5" t="s">
        <v>54</v>
      </c>
      <c r="B17" s="6">
        <v>351132</v>
      </c>
      <c r="C17" s="1">
        <f t="shared" si="2"/>
        <v>5.7741200853104552E-2</v>
      </c>
      <c r="E17" s="6">
        <v>291613</v>
      </c>
      <c r="F17" s="1">
        <f t="shared" si="3"/>
        <v>4.7182142677592881E-2</v>
      </c>
      <c r="H17" s="2">
        <v>187205</v>
      </c>
      <c r="I17" s="1">
        <f t="shared" si="4"/>
        <v>1.7683961033313038E-2</v>
      </c>
      <c r="K17" s="4">
        <f t="shared" si="5"/>
        <v>4.0057239819791514E-2</v>
      </c>
      <c r="L17" s="4">
        <f t="shared" si="6"/>
        <v>5.0114095899820868E-2</v>
      </c>
      <c r="M17" s="4">
        <f t="shared" si="7"/>
        <v>5.0492839104509427E-2</v>
      </c>
      <c r="O17" s="4">
        <f t="shared" si="0"/>
        <v>1.0559058175511671E-2</v>
      </c>
      <c r="Q17" s="4">
        <f t="shared" si="1"/>
        <v>0.2635992450556876</v>
      </c>
      <c r="R17" s="4">
        <f t="shared" si="8"/>
        <v>0.30039554622824721</v>
      </c>
    </row>
    <row r="18" spans="1:18" x14ac:dyDescent="0.25">
      <c r="A18" s="5" t="s">
        <v>55</v>
      </c>
      <c r="B18" s="6">
        <v>497798</v>
      </c>
      <c r="C18" s="1">
        <f t="shared" si="2"/>
        <v>0.41769477005798389</v>
      </c>
      <c r="E18" s="6">
        <v>409905</v>
      </c>
      <c r="F18" s="1">
        <f t="shared" si="3"/>
        <v>0.40564721051530622</v>
      </c>
      <c r="H18" s="2">
        <v>256514</v>
      </c>
      <c r="I18" s="1">
        <f t="shared" si="4"/>
        <v>0.37023049598034241</v>
      </c>
      <c r="K18" s="4">
        <f t="shared" si="5"/>
        <v>4.7464274077641477E-2</v>
      </c>
      <c r="L18" s="4">
        <f t="shared" si="6"/>
        <v>4.7072855089122775E-2</v>
      </c>
      <c r="M18" s="4">
        <f t="shared" si="7"/>
        <v>4.966334447057312E-2</v>
      </c>
      <c r="O18" s="4">
        <f t="shared" si="0"/>
        <v>1.2047559542677666E-2</v>
      </c>
      <c r="Q18" s="4">
        <f t="shared" si="1"/>
        <v>0.25382373957664278</v>
      </c>
      <c r="R18" s="4">
        <f t="shared" si="8"/>
        <v>0.29545446310537538</v>
      </c>
    </row>
    <row r="19" spans="1:18" x14ac:dyDescent="0.25">
      <c r="A19" s="5" t="s">
        <v>56</v>
      </c>
      <c r="B19" s="6">
        <v>710853</v>
      </c>
      <c r="C19" s="1">
        <f t="shared" si="2"/>
        <v>0.42799488949332865</v>
      </c>
      <c r="E19" s="6">
        <v>581613</v>
      </c>
      <c r="F19" s="1">
        <f t="shared" si="3"/>
        <v>0.41889706151425332</v>
      </c>
      <c r="H19" s="2">
        <v>356825</v>
      </c>
      <c r="I19" s="1">
        <f t="shared" si="4"/>
        <v>0.39105467927676463</v>
      </c>
      <c r="K19" s="4">
        <f t="shared" si="5"/>
        <v>3.6940210216564018E-2</v>
      </c>
      <c r="L19" s="4">
        <f t="shared" si="6"/>
        <v>4.5234174426635264E-2</v>
      </c>
      <c r="M19" s="4">
        <f t="shared" si="7"/>
        <v>4.8956735573104378E-2</v>
      </c>
      <c r="O19" s="4">
        <f t="shared" si="0"/>
        <v>9.0978279790753236E-3</v>
      </c>
      <c r="Q19" s="4">
        <f t="shared" si="1"/>
        <v>0.24628522484682155</v>
      </c>
      <c r="R19" s="4">
        <f t="shared" si="8"/>
        <v>0.29023699558562061</v>
      </c>
    </row>
    <row r="20" spans="1:18" x14ac:dyDescent="0.25">
      <c r="A20" s="5" t="s">
        <v>0</v>
      </c>
      <c r="B20" s="6">
        <v>830015</v>
      </c>
      <c r="C20" s="1">
        <f t="shared" si="2"/>
        <v>0.16763240782552793</v>
      </c>
      <c r="E20" s="6">
        <v>675624</v>
      </c>
      <c r="F20" s="1">
        <f t="shared" si="3"/>
        <v>0.16163840904518983</v>
      </c>
      <c r="H20" s="2">
        <v>407994</v>
      </c>
      <c r="I20" s="1">
        <f t="shared" si="4"/>
        <v>0.14340082673579485</v>
      </c>
      <c r="K20" s="4">
        <f t="shared" si="5"/>
        <v>2.4231581089733084E-2</v>
      </c>
      <c r="L20" s="4">
        <f t="shared" si="6"/>
        <v>3.9179381039796457E-2</v>
      </c>
      <c r="M20" s="4">
        <f t="shared" si="7"/>
        <v>4.6914647423263935E-2</v>
      </c>
      <c r="O20" s="4">
        <f t="shared" si="0"/>
        <v>5.9939987803381001E-3</v>
      </c>
      <c r="Q20" s="4">
        <f t="shared" si="1"/>
        <v>0.24736309026395956</v>
      </c>
      <c r="R20" s="4">
        <f t="shared" si="8"/>
        <v>0.28535810227946412</v>
      </c>
    </row>
    <row r="21" spans="1:18" x14ac:dyDescent="0.25">
      <c r="A21" s="5" t="s">
        <v>1</v>
      </c>
      <c r="B21" s="6">
        <v>1028809</v>
      </c>
      <c r="C21" s="1">
        <f t="shared" si="2"/>
        <v>0.23950651494250103</v>
      </c>
      <c r="E21" s="6">
        <v>832956</v>
      </c>
      <c r="F21" s="1">
        <f t="shared" si="3"/>
        <v>0.23286916983410891</v>
      </c>
      <c r="H21" s="2">
        <v>494428</v>
      </c>
      <c r="I21" s="1">
        <f t="shared" si="4"/>
        <v>0.21185115467384324</v>
      </c>
      <c r="K21" s="4">
        <f t="shared" si="5"/>
        <v>2.765536026865778E-2</v>
      </c>
      <c r="L21" s="4">
        <f t="shared" si="6"/>
        <v>3.5269733094477576E-2</v>
      </c>
      <c r="M21" s="4">
        <f t="shared" si="7"/>
        <v>4.4142474158292401E-2</v>
      </c>
      <c r="O21" s="4">
        <f t="shared" si="0"/>
        <v>6.6373451083921176E-3</v>
      </c>
      <c r="Q21" s="4">
        <f t="shared" si="1"/>
        <v>0.24000212052613601</v>
      </c>
      <c r="R21" s="4">
        <f t="shared" si="8"/>
        <v>0.27870138790608329</v>
      </c>
    </row>
    <row r="22" spans="1:18" x14ac:dyDescent="0.25">
      <c r="A22" s="5" t="s">
        <v>2</v>
      </c>
      <c r="B22" s="6">
        <v>1205700</v>
      </c>
      <c r="C22" s="1">
        <f t="shared" si="2"/>
        <v>0.17193764829040181</v>
      </c>
      <c r="E22" s="6">
        <v>971297</v>
      </c>
      <c r="F22" s="1">
        <f t="shared" si="3"/>
        <v>0.1660844030176864</v>
      </c>
      <c r="H22" s="2">
        <v>567338</v>
      </c>
      <c r="I22" s="1">
        <f t="shared" si="4"/>
        <v>0.14746333136472853</v>
      </c>
      <c r="K22" s="4">
        <f t="shared" si="5"/>
        <v>2.4474316925673284E-2</v>
      </c>
      <c r="L22" s="4">
        <f t="shared" si="6"/>
        <v>3.2153148515653929E-2</v>
      </c>
      <c r="M22" s="4">
        <f t="shared" si="7"/>
        <v>4.1133622207737398E-2</v>
      </c>
      <c r="O22" s="4">
        <f t="shared" si="0"/>
        <v>5.8532452727154127E-3</v>
      </c>
      <c r="Q22" s="4">
        <f t="shared" si="1"/>
        <v>0.23915867766570531</v>
      </c>
      <c r="R22" s="4">
        <f t="shared" si="8"/>
        <v>0.27114967042518501</v>
      </c>
    </row>
    <row r="23" spans="1:18" x14ac:dyDescent="0.25">
      <c r="A23" s="5" t="s">
        <v>3</v>
      </c>
      <c r="B23" s="6">
        <v>1006546</v>
      </c>
      <c r="C23" s="1">
        <f t="shared" si="2"/>
        <v>-0.16517707555776728</v>
      </c>
      <c r="E23" s="6">
        <v>806004</v>
      </c>
      <c r="F23" s="1">
        <f t="shared" si="3"/>
        <v>-0.17017760787894948</v>
      </c>
      <c r="H23" s="2">
        <v>461527</v>
      </c>
      <c r="I23" s="1">
        <f t="shared" si="4"/>
        <v>-0.18650434132739213</v>
      </c>
      <c r="K23" s="4">
        <f t="shared" si="5"/>
        <v>2.1327265769624848E-2</v>
      </c>
      <c r="L23" s="4">
        <f t="shared" si="6"/>
        <v>2.6925746854050601E-2</v>
      </c>
      <c r="M23" s="4">
        <f t="shared" si="7"/>
        <v>3.6999300971586692E-2</v>
      </c>
      <c r="O23" s="4">
        <f t="shared" si="0"/>
        <v>5.0005323211821939E-3</v>
      </c>
      <c r="Q23" s="4">
        <f t="shared" si="1"/>
        <v>0.23446663886489161</v>
      </c>
      <c r="R23" s="4">
        <f t="shared" si="8"/>
        <v>0.26189221731170309</v>
      </c>
    </row>
    <row r="24" spans="1:18" x14ac:dyDescent="0.25">
      <c r="A24" s="5" t="s">
        <v>4</v>
      </c>
      <c r="B24" s="6">
        <v>1197460</v>
      </c>
      <c r="C24" s="1">
        <f t="shared" si="2"/>
        <v>0.18967240444053227</v>
      </c>
      <c r="E24" s="6">
        <v>953376</v>
      </c>
      <c r="F24" s="1">
        <f t="shared" si="3"/>
        <v>0.18284276504831243</v>
      </c>
      <c r="H24" s="2">
        <v>535364</v>
      </c>
      <c r="I24" s="1">
        <f t="shared" si="4"/>
        <v>0.15998413960613356</v>
      </c>
      <c r="K24" s="4">
        <f t="shared" si="5"/>
        <v>2.9688264834398709E-2</v>
      </c>
      <c r="L24" s="4">
        <f t="shared" si="6"/>
        <v>2.547535777761754E-2</v>
      </c>
      <c r="M24" s="4">
        <f t="shared" si="7"/>
        <v>3.53547661021264E-2</v>
      </c>
      <c r="O24" s="4">
        <f t="shared" si="0"/>
        <v>6.8296393922198384E-3</v>
      </c>
      <c r="Q24" s="4">
        <f t="shared" si="1"/>
        <v>0.23004508449097991</v>
      </c>
      <c r="R24" s="4">
        <f t="shared" si="8"/>
        <v>0.25280384416110196</v>
      </c>
    </row>
    <row r="25" spans="1:18" x14ac:dyDescent="0.25">
      <c r="A25" s="5" t="s">
        <v>5</v>
      </c>
      <c r="B25" s="6">
        <v>1141660</v>
      </c>
      <c r="C25" s="1">
        <f t="shared" si="2"/>
        <v>-4.6598633774823379E-2</v>
      </c>
      <c r="E25" s="6">
        <v>903550</v>
      </c>
      <c r="F25" s="1">
        <f t="shared" si="3"/>
        <v>-5.2262695935286811E-2</v>
      </c>
      <c r="H25" s="2">
        <v>497132</v>
      </c>
      <c r="I25" s="1">
        <f t="shared" si="4"/>
        <v>-7.141309464215001E-2</v>
      </c>
      <c r="K25" s="4">
        <f t="shared" si="5"/>
        <v>2.4814460867326631E-2</v>
      </c>
      <c r="L25" s="4">
        <f t="shared" si="6"/>
        <v>2.559193373313625E-2</v>
      </c>
      <c r="M25" s="4">
        <f t="shared" si="7"/>
        <v>3.238565738646635E-2</v>
      </c>
      <c r="O25" s="4">
        <f t="shared" si="0"/>
        <v>5.6640621604634317E-3</v>
      </c>
      <c r="Q25" s="4">
        <f t="shared" si="1"/>
        <v>0.22825650699191055</v>
      </c>
      <c r="R25" s="4">
        <f t="shared" si="8"/>
        <v>0.24693464635172929</v>
      </c>
    </row>
    <row r="26" spans="1:18" x14ac:dyDescent="0.25">
      <c r="A26" s="5" t="s">
        <v>6</v>
      </c>
      <c r="B26" s="6">
        <v>1405713</v>
      </c>
      <c r="C26" s="1">
        <f t="shared" si="2"/>
        <v>0.23128864986072911</v>
      </c>
      <c r="E26" s="6">
        <v>1106871</v>
      </c>
      <c r="F26" s="1">
        <f t="shared" si="3"/>
        <v>0.22502462508992307</v>
      </c>
      <c r="H26" s="2">
        <v>598496</v>
      </c>
      <c r="I26" s="1">
        <f t="shared" si="4"/>
        <v>0.20389755638341528</v>
      </c>
      <c r="K26" s="4">
        <f t="shared" si="5"/>
        <v>2.7391093477313833E-2</v>
      </c>
      <c r="L26" s="4">
        <f t="shared" si="6"/>
        <v>2.5539080374867462E-2</v>
      </c>
      <c r="M26" s="4">
        <f t="shared" si="7"/>
        <v>3.0404406734672519E-2</v>
      </c>
      <c r="O26" s="4">
        <f t="shared" si="0"/>
        <v>6.264024770806037E-3</v>
      </c>
      <c r="Q26" s="4">
        <f t="shared" si="1"/>
        <v>0.2286883791621572</v>
      </c>
      <c r="R26" s="4">
        <f t="shared" si="8"/>
        <v>0.24116887074448917</v>
      </c>
    </row>
    <row r="27" spans="1:18" x14ac:dyDescent="0.25">
      <c r="A27" s="5" t="s">
        <v>7</v>
      </c>
      <c r="B27" s="6">
        <v>1484177</v>
      </c>
      <c r="C27" s="1">
        <f t="shared" si="2"/>
        <v>5.581793723185316E-2</v>
      </c>
      <c r="E27" s="6">
        <v>1163056</v>
      </c>
      <c r="F27" s="1">
        <f t="shared" si="3"/>
        <v>5.0760206022201319E-2</v>
      </c>
      <c r="H27" s="2">
        <v>618590</v>
      </c>
      <c r="I27" s="1">
        <f t="shared" si="4"/>
        <v>3.3574159225792655E-2</v>
      </c>
      <c r="K27" s="4">
        <f t="shared" si="5"/>
        <v>2.2243778006060505E-2</v>
      </c>
      <c r="L27" s="4">
        <f t="shared" si="6"/>
        <v>2.5092972590944906E-2</v>
      </c>
      <c r="M27" s="4">
        <f t="shared" si="7"/>
        <v>2.8623060553299419E-2</v>
      </c>
      <c r="O27" s="4">
        <f t="shared" si="0"/>
        <v>5.0577312096518404E-3</v>
      </c>
      <c r="Q27" s="4">
        <f t="shared" si="1"/>
        <v>0.2273773460728577</v>
      </c>
      <c r="R27" s="4">
        <f t="shared" si="8"/>
        <v>0.2375466808462062</v>
      </c>
    </row>
    <row r="28" spans="1:18" x14ac:dyDescent="0.25">
      <c r="A28" s="5" t="s">
        <v>8</v>
      </c>
      <c r="B28" s="6">
        <v>1800553</v>
      </c>
      <c r="C28" s="1">
        <f t="shared" si="2"/>
        <v>0.21316594988333601</v>
      </c>
      <c r="E28" s="6">
        <v>1404045</v>
      </c>
      <c r="F28" s="1">
        <f t="shared" si="3"/>
        <v>0.20720326450317095</v>
      </c>
      <c r="H28" s="2">
        <v>734280</v>
      </c>
      <c r="I28" s="1">
        <f t="shared" si="4"/>
        <v>0.18702209864368968</v>
      </c>
      <c r="K28" s="4">
        <f t="shared" si="5"/>
        <v>2.6143851239646326E-2</v>
      </c>
      <c r="L28" s="4">
        <f t="shared" si="6"/>
        <v>2.6056289684949201E-2</v>
      </c>
      <c r="M28" s="4">
        <f t="shared" si="7"/>
        <v>2.64910182694999E-2</v>
      </c>
      <c r="O28" s="4">
        <f t="shared" si="0"/>
        <v>5.9626853801650614E-3</v>
      </c>
      <c r="Q28" s="4">
        <f t="shared" si="1"/>
        <v>0.22807218896360751</v>
      </c>
      <c r="R28" s="4">
        <f t="shared" si="8"/>
        <v>0.23497152578490269</v>
      </c>
    </row>
    <row r="29" spans="1:18" x14ac:dyDescent="0.25">
      <c r="A29" s="5" t="s">
        <v>9</v>
      </c>
      <c r="B29" s="6">
        <v>2052559</v>
      </c>
      <c r="C29" s="1">
        <f t="shared" si="2"/>
        <v>0.13996033440837344</v>
      </c>
      <c r="E29" s="6">
        <v>1593294</v>
      </c>
      <c r="F29" s="1">
        <f t="shared" si="3"/>
        <v>0.13478841490123181</v>
      </c>
      <c r="H29" s="2">
        <v>820362</v>
      </c>
      <c r="I29" s="1">
        <f t="shared" si="4"/>
        <v>0.1172332080405295</v>
      </c>
      <c r="K29" s="4">
        <f t="shared" si="5"/>
        <v>2.2727126367843936E-2</v>
      </c>
      <c r="L29" s="4">
        <f t="shared" si="6"/>
        <v>2.4664061991638248E-2</v>
      </c>
      <c r="M29" s="4">
        <f t="shared" si="7"/>
        <v>2.5069709884627894E-2</v>
      </c>
      <c r="O29" s="4">
        <f t="shared" si="0"/>
        <v>5.1719195071416313E-3</v>
      </c>
      <c r="Q29" s="4">
        <f t="shared" si="1"/>
        <v>0.22756592379665103</v>
      </c>
      <c r="R29" s="4">
        <f t="shared" si="8"/>
        <v>0.23309959567988564</v>
      </c>
    </row>
    <row r="30" spans="1:18" x14ac:dyDescent="0.25">
      <c r="A30" s="5" t="s">
        <v>10</v>
      </c>
      <c r="B30" s="6">
        <v>2385630</v>
      </c>
      <c r="C30" s="1">
        <f t="shared" si="2"/>
        <v>0.16227109671390688</v>
      </c>
      <c r="E30" s="6">
        <v>1844451</v>
      </c>
      <c r="F30" s="1">
        <f t="shared" si="3"/>
        <v>0.15763380769650798</v>
      </c>
      <c r="H30" s="2">
        <v>936591</v>
      </c>
      <c r="I30" s="1">
        <f t="shared" si="4"/>
        <v>0.14168013633005916</v>
      </c>
      <c r="K30" s="4">
        <f t="shared" si="5"/>
        <v>2.0590960383847723E-2</v>
      </c>
      <c r="L30" s="4">
        <f t="shared" si="6"/>
        <v>2.3819361894942465E-2</v>
      </c>
      <c r="M30" s="4">
        <f t="shared" si="7"/>
        <v>2.4705647814039357E-2</v>
      </c>
      <c r="O30" s="4">
        <f t="shared" si="0"/>
        <v>4.6372890173989045E-3</v>
      </c>
      <c r="Q30" s="4">
        <f t="shared" si="1"/>
        <v>0.2252099431475065</v>
      </c>
      <c r="R30" s="4">
        <f t="shared" si="8"/>
        <v>0.23088428096824032</v>
      </c>
    </row>
    <row r="31" spans="1:18" x14ac:dyDescent="0.25">
      <c r="A31" s="5" t="s">
        <v>11</v>
      </c>
      <c r="B31" s="2">
        <v>2977023</v>
      </c>
      <c r="C31" s="1">
        <f t="shared" si="2"/>
        <v>0.24789803951157555</v>
      </c>
      <c r="E31" s="2">
        <v>2293188</v>
      </c>
      <c r="F31" s="1">
        <f t="shared" si="3"/>
        <v>0.24329027987189683</v>
      </c>
      <c r="H31" s="2">
        <v>1149952</v>
      </c>
      <c r="I31" s="1">
        <f t="shared" si="4"/>
        <v>0.22780594731318152</v>
      </c>
      <c r="K31" s="4">
        <f t="shared" si="5"/>
        <v>2.0092092198394029E-2</v>
      </c>
      <c r="L31" s="4">
        <f t="shared" si="6"/>
        <v>2.2359561639158504E-2</v>
      </c>
      <c r="M31" s="4">
        <f t="shared" si="7"/>
        <v>2.3949321007012983E-2</v>
      </c>
      <c r="O31" s="4">
        <f t="shared" si="0"/>
        <v>4.6077596396787157E-3</v>
      </c>
      <c r="Q31" s="4">
        <f t="shared" si="1"/>
        <v>0.2293319975929145</v>
      </c>
      <c r="R31" s="4">
        <f t="shared" si="8"/>
        <v>0.22981726867491817</v>
      </c>
    </row>
    <row r="32" spans="1:18" x14ac:dyDescent="0.25">
      <c r="A32" s="5" t="s">
        <v>12</v>
      </c>
      <c r="B32" s="2">
        <v>3731987</v>
      </c>
      <c r="C32" s="1">
        <f t="shared" si="2"/>
        <v>0.25359696582794289</v>
      </c>
      <c r="E32" s="2">
        <v>2865406</v>
      </c>
      <c r="F32" s="1">
        <f t="shared" si="3"/>
        <v>0.24952947599586253</v>
      </c>
      <c r="H32" s="2">
        <v>1420885</v>
      </c>
      <c r="I32" s="1">
        <f t="shared" si="4"/>
        <v>0.23560374693900268</v>
      </c>
      <c r="K32" s="4">
        <f t="shared" si="5"/>
        <v>1.7993218888940204E-2</v>
      </c>
      <c r="L32" s="4">
        <f t="shared" si="6"/>
        <v>2.1509449815734445E-2</v>
      </c>
      <c r="M32" s="4">
        <f t="shared" si="7"/>
        <v>2.3301211203339674E-2</v>
      </c>
      <c r="O32" s="4">
        <f t="shared" si="0"/>
        <v>4.0674898320803565E-3</v>
      </c>
      <c r="Q32" s="4">
        <f t="shared" si="1"/>
        <v>0.22605681935990335</v>
      </c>
      <c r="R32" s="4">
        <f t="shared" si="8"/>
        <v>0.22850708284433799</v>
      </c>
    </row>
    <row r="33" spans="1:18" x14ac:dyDescent="0.25">
      <c r="A33" s="5" t="s">
        <v>13</v>
      </c>
      <c r="B33" s="2">
        <v>3249513</v>
      </c>
      <c r="C33" s="1">
        <f t="shared" si="2"/>
        <v>-0.12928072900575485</v>
      </c>
      <c r="E33" s="2">
        <v>2487613</v>
      </c>
      <c r="F33" s="1">
        <f t="shared" si="3"/>
        <v>-0.13184623749653626</v>
      </c>
      <c r="H33" s="2">
        <v>1221253</v>
      </c>
      <c r="I33" s="1">
        <f t="shared" si="4"/>
        <v>-0.14049835137959793</v>
      </c>
      <c r="K33" s="4">
        <f t="shared" ref="K33:K57" si="9">C33-I33</f>
        <v>1.1217622373843078E-2</v>
      </c>
      <c r="L33" s="4">
        <f t="shared" si="6"/>
        <v>1.8524204042573794E-2</v>
      </c>
      <c r="M33" s="4">
        <f t="shared" si="7"/>
        <v>2.2290246863761499E-2</v>
      </c>
      <c r="O33" s="4">
        <f t="shared" si="0"/>
        <v>2.5655084907814096E-3</v>
      </c>
      <c r="Q33" s="4">
        <f t="shared" si="1"/>
        <v>0.2287034101596776</v>
      </c>
      <c r="R33" s="4">
        <f t="shared" si="8"/>
        <v>0.22793075997381659</v>
      </c>
    </row>
    <row r="34" spans="1:18" x14ac:dyDescent="0.25">
      <c r="A34" s="5" t="s">
        <v>14</v>
      </c>
      <c r="B34" s="2">
        <v>2712658</v>
      </c>
      <c r="C34" s="1">
        <f t="shared" si="2"/>
        <v>-0.1652109100656006</v>
      </c>
      <c r="E34" s="2">
        <v>2069099</v>
      </c>
      <c r="F34" s="1">
        <f t="shared" si="3"/>
        <v>-0.16823919154627348</v>
      </c>
      <c r="H34" s="2">
        <v>1003516</v>
      </c>
      <c r="I34" s="1">
        <f t="shared" si="4"/>
        <v>-0.17828983838729567</v>
      </c>
      <c r="K34" s="4">
        <f t="shared" si="9"/>
        <v>1.3078928321695077E-2</v>
      </c>
      <c r="L34" s="4">
        <f t="shared" si="6"/>
        <v>1.6594564433344023E-2</v>
      </c>
      <c r="M34" s="4">
        <f t="shared" si="7"/>
        <v>2.0629313212491136E-2</v>
      </c>
      <c r="O34" s="4">
        <f t="shared" si="0"/>
        <v>3.0282814806728842E-3</v>
      </c>
      <c r="Q34" s="4">
        <f t="shared" si="1"/>
        <v>0.23153896146442127</v>
      </c>
      <c r="R34" s="4">
        <f t="shared" si="8"/>
        <v>0.22808014767116075</v>
      </c>
    </row>
    <row r="35" spans="1:18" x14ac:dyDescent="0.25">
      <c r="A35" s="5" t="s">
        <v>15</v>
      </c>
      <c r="B35" s="2">
        <v>2182570</v>
      </c>
      <c r="C35" s="1">
        <f t="shared" si="2"/>
        <v>-0.19541276489701245</v>
      </c>
      <c r="E35" s="2">
        <v>1657636</v>
      </c>
      <c r="F35" s="1">
        <f t="shared" si="3"/>
        <v>-0.19886095348748417</v>
      </c>
      <c r="H35" s="2">
        <v>792215</v>
      </c>
      <c r="I35" s="1">
        <f t="shared" si="4"/>
        <v>-0.21056066868888987</v>
      </c>
      <c r="K35" s="4">
        <f t="shared" si="9"/>
        <v>1.5147903791877415E-2</v>
      </c>
      <c r="L35" s="4">
        <f t="shared" si="6"/>
        <v>1.550595311494996E-2</v>
      </c>
      <c r="M35" s="4">
        <f t="shared" si="7"/>
        <v>1.9662657504946213E-2</v>
      </c>
      <c r="O35" s="4">
        <f t="shared" ref="O35:O57" si="10">C35-F35</f>
        <v>3.448188590471718E-3</v>
      </c>
      <c r="Q35" s="4">
        <f t="shared" ref="Q35:Q57" si="11">O35/K35</f>
        <v>0.22763470364267169</v>
      </c>
      <c r="R35" s="4">
        <f t="shared" si="8"/>
        <v>0.22801796733623686</v>
      </c>
    </row>
    <row r="36" spans="1:18" x14ac:dyDescent="0.25">
      <c r="A36" s="5" t="s">
        <v>16</v>
      </c>
      <c r="B36" s="2">
        <v>2919442</v>
      </c>
      <c r="C36" s="1">
        <f t="shared" si="2"/>
        <v>0.33761666292490045</v>
      </c>
      <c r="E36" s="2">
        <v>2206423</v>
      </c>
      <c r="F36" s="1">
        <f t="shared" si="3"/>
        <v>0.33106604827597857</v>
      </c>
      <c r="H36" s="2">
        <v>1036318</v>
      </c>
      <c r="I36" s="1">
        <f t="shared" si="4"/>
        <v>0.30812721294093143</v>
      </c>
      <c r="K36" s="4">
        <f t="shared" si="9"/>
        <v>2.9489449983969018E-2</v>
      </c>
      <c r="L36" s="4">
        <f t="shared" si="6"/>
        <v>1.7385424672064959E-2</v>
      </c>
      <c r="M36" s="4">
        <f t="shared" si="7"/>
        <v>1.987249315561173E-2</v>
      </c>
      <c r="O36" s="4">
        <f t="shared" si="10"/>
        <v>6.5506146489218708E-3</v>
      </c>
      <c r="Q36" s="4">
        <f t="shared" si="11"/>
        <v>0.22213417518749587</v>
      </c>
      <c r="R36" s="4">
        <f t="shared" si="8"/>
        <v>0.2273625469387707</v>
      </c>
    </row>
    <row r="37" spans="1:18" x14ac:dyDescent="0.25">
      <c r="A37" s="5" t="s">
        <v>17</v>
      </c>
      <c r="B37" s="2">
        <v>3364558</v>
      </c>
      <c r="C37" s="1">
        <f t="shared" si="2"/>
        <v>0.15246612195070153</v>
      </c>
      <c r="E37" s="2">
        <v>2531228</v>
      </c>
      <c r="F37" s="1">
        <f t="shared" si="3"/>
        <v>0.14720885342475129</v>
      </c>
      <c r="H37" s="2">
        <v>1169341</v>
      </c>
      <c r="I37" s="1">
        <f t="shared" si="4"/>
        <v>0.12836117871155378</v>
      </c>
      <c r="K37" s="4">
        <f t="shared" si="9"/>
        <v>2.4104943239147747E-2</v>
      </c>
      <c r="L37" s="4">
        <f t="shared" si="6"/>
        <v>1.8607769542106467E-2</v>
      </c>
      <c r="M37" s="4">
        <f t="shared" si="7"/>
        <v>2.0058609678920456E-2</v>
      </c>
      <c r="O37" s="4">
        <f t="shared" si="10"/>
        <v>5.2572685259502372E-3</v>
      </c>
      <c r="Q37" s="4">
        <f t="shared" si="11"/>
        <v>0.21809918711661372</v>
      </c>
      <c r="R37" s="4">
        <f t="shared" si="8"/>
        <v>0.22643473104314632</v>
      </c>
    </row>
    <row r="38" spans="1:18" x14ac:dyDescent="0.25">
      <c r="A38" s="5" t="s">
        <v>18</v>
      </c>
      <c r="B38" s="2">
        <v>3701795</v>
      </c>
      <c r="C38" s="1">
        <f t="shared" si="2"/>
        <v>0.10023218502995045</v>
      </c>
      <c r="E38" s="2">
        <v>2771330</v>
      </c>
      <c r="F38" s="1">
        <f t="shared" si="3"/>
        <v>9.4855935538007641E-2</v>
      </c>
      <c r="H38" s="2">
        <v>1257775</v>
      </c>
      <c r="I38" s="1">
        <f t="shared" si="4"/>
        <v>7.5627212250318765E-2</v>
      </c>
      <c r="K38" s="4">
        <f t="shared" si="9"/>
        <v>2.4604972779631681E-2</v>
      </c>
      <c r="L38" s="4">
        <f t="shared" si="6"/>
        <v>2.1285239623264188E-2</v>
      </c>
      <c r="M38" s="4">
        <f t="shared" si="7"/>
        <v>1.9904721832918991E-2</v>
      </c>
      <c r="O38" s="4">
        <f t="shared" si="10"/>
        <v>5.3762494919428055E-3</v>
      </c>
      <c r="Q38" s="4">
        <f t="shared" si="11"/>
        <v>0.21850255800296334</v>
      </c>
      <c r="R38" s="4">
        <f t="shared" si="8"/>
        <v>0.22547776794708185</v>
      </c>
    </row>
    <row r="39" spans="1:18" x14ac:dyDescent="0.25">
      <c r="A39" s="5" t="s">
        <v>19</v>
      </c>
      <c r="B39" s="2">
        <v>4466298</v>
      </c>
      <c r="C39" s="1">
        <f t="shared" si="2"/>
        <v>0.20652224123702151</v>
      </c>
      <c r="E39" s="2">
        <v>3327426</v>
      </c>
      <c r="F39" s="1">
        <f t="shared" si="3"/>
        <v>0.20066033276441275</v>
      </c>
      <c r="H39" s="2">
        <v>1483578</v>
      </c>
      <c r="I39" s="1">
        <f t="shared" si="4"/>
        <v>0.17952574983601996</v>
      </c>
      <c r="K39" s="4">
        <f t="shared" si="9"/>
        <v>2.6996491401001549E-2</v>
      </c>
      <c r="L39" s="4">
        <f t="shared" ref="L39:L57" si="12">AVERAGE(K35:K39)</f>
        <v>2.4068752239125482E-2</v>
      </c>
      <c r="M39" s="4">
        <f t="shared" si="7"/>
        <v>2.0331658336234751E-2</v>
      </c>
      <c r="O39" s="4">
        <f t="shared" si="10"/>
        <v>5.8619084726087567E-3</v>
      </c>
      <c r="Q39" s="4">
        <f t="shared" si="11"/>
        <v>0.21713593761266639</v>
      </c>
      <c r="R39" s="4">
        <f t="shared" si="8"/>
        <v>0.22443476932868339</v>
      </c>
    </row>
    <row r="40" spans="1:18" x14ac:dyDescent="0.25">
      <c r="A40" s="5" t="s">
        <v>20</v>
      </c>
      <c r="B40" s="2">
        <v>4893543</v>
      </c>
      <c r="C40" s="1">
        <f t="shared" si="2"/>
        <v>9.56597611713325E-2</v>
      </c>
      <c r="E40" s="2">
        <v>3628073</v>
      </c>
      <c r="F40" s="1">
        <f t="shared" si="3"/>
        <v>9.0354225758889906E-2</v>
      </c>
      <c r="H40" s="2">
        <v>1588803</v>
      </c>
      <c r="I40" s="1">
        <f t="shared" si="4"/>
        <v>7.0926503358771834E-2</v>
      </c>
      <c r="K40" s="4">
        <f t="shared" si="9"/>
        <v>2.4733257812560666E-2</v>
      </c>
      <c r="L40" s="4">
        <f t="shared" si="12"/>
        <v>2.5985823043262135E-2</v>
      </c>
      <c r="M40" s="4">
        <f t="shared" si="7"/>
        <v>2.0745888079106045E-2</v>
      </c>
      <c r="O40" s="4">
        <f t="shared" si="10"/>
        <v>5.3055354124425941E-3</v>
      </c>
      <c r="Q40" s="4">
        <f t="shared" si="11"/>
        <v>0.2145101730087576</v>
      </c>
      <c r="R40" s="4">
        <f t="shared" si="8"/>
        <v>0.22336479231480855</v>
      </c>
    </row>
    <row r="41" spans="1:18" x14ac:dyDescent="0.25">
      <c r="A41" s="5" t="s">
        <v>21</v>
      </c>
      <c r="B41" s="2">
        <v>2919783</v>
      </c>
      <c r="C41" s="1">
        <f t="shared" si="2"/>
        <v>-0.40333966616825478</v>
      </c>
      <c r="E41" s="2">
        <v>2150990</v>
      </c>
      <c r="F41" s="1">
        <f t="shared" si="3"/>
        <v>-0.4071260418409442</v>
      </c>
      <c r="H41" s="2">
        <v>920226</v>
      </c>
      <c r="I41" s="1">
        <f t="shared" si="4"/>
        <v>-0.420805474309905</v>
      </c>
      <c r="K41" s="4">
        <f t="shared" si="9"/>
        <v>1.7465808141650219E-2</v>
      </c>
      <c r="L41" s="4">
        <f t="shared" si="12"/>
        <v>2.3581094674798374E-2</v>
      </c>
      <c r="M41" s="4">
        <f t="shared" si="7"/>
        <v>2.0483259673431665E-2</v>
      </c>
      <c r="O41" s="4">
        <f t="shared" si="10"/>
        <v>3.7863756726894127E-3</v>
      </c>
      <c r="Q41" s="4">
        <f t="shared" si="11"/>
        <v>0.21678788876995331</v>
      </c>
      <c r="R41" s="4">
        <f t="shared" si="8"/>
        <v>0.22211038143251241</v>
      </c>
    </row>
    <row r="42" spans="1:18" x14ac:dyDescent="0.25">
      <c r="A42" s="5" t="s">
        <v>22</v>
      </c>
      <c r="B42" s="2">
        <v>3818859</v>
      </c>
      <c r="C42" s="1">
        <f t="shared" si="2"/>
        <v>0.30792562323980927</v>
      </c>
      <c r="E42" s="2">
        <v>2796035</v>
      </c>
      <c r="F42" s="1">
        <f t="shared" si="3"/>
        <v>0.29988284464362919</v>
      </c>
      <c r="H42" s="2">
        <v>1168468</v>
      </c>
      <c r="I42" s="1">
        <f t="shared" si="4"/>
        <v>0.26976199324948436</v>
      </c>
      <c r="K42" s="4">
        <f t="shared" si="9"/>
        <v>3.816362999032491E-2</v>
      </c>
      <c r="L42" s="4">
        <f t="shared" si="12"/>
        <v>2.6392832025033806E-2</v>
      </c>
      <c r="M42" s="4">
        <f t="shared" si="7"/>
        <v>2.2500300783570133E-2</v>
      </c>
      <c r="O42" s="4">
        <f t="shared" si="10"/>
        <v>8.042778596180078E-3</v>
      </c>
      <c r="Q42" s="4">
        <f t="shared" si="11"/>
        <v>0.21074459107320376</v>
      </c>
      <c r="R42" s="4">
        <f t="shared" si="8"/>
        <v>0.22057915860384245</v>
      </c>
    </row>
    <row r="43" spans="1:18" x14ac:dyDescent="0.25">
      <c r="A43" s="5" t="s">
        <v>23</v>
      </c>
      <c r="B43" s="2">
        <v>4290045</v>
      </c>
      <c r="C43" s="1">
        <f t="shared" si="2"/>
        <v>0.12338397411373397</v>
      </c>
      <c r="E43" s="2">
        <v>3124941</v>
      </c>
      <c r="F43" s="1">
        <f t="shared" si="3"/>
        <v>0.11763300530930407</v>
      </c>
      <c r="H43" s="2">
        <v>1280071</v>
      </c>
      <c r="I43" s="1">
        <f t="shared" si="4"/>
        <v>9.5512243381932579E-2</v>
      </c>
      <c r="K43" s="4">
        <f t="shared" si="9"/>
        <v>2.7871730731801395E-2</v>
      </c>
      <c r="L43" s="4">
        <f t="shared" si="12"/>
        <v>2.7046183615467744E-2</v>
      </c>
      <c r="M43" s="4">
        <f t="shared" si="7"/>
        <v>2.4165711619365971E-2</v>
      </c>
      <c r="O43" s="4">
        <f t="shared" si="10"/>
        <v>5.7509688044299068E-3</v>
      </c>
      <c r="Q43" s="4">
        <f t="shared" si="11"/>
        <v>0.20633698207582435</v>
      </c>
      <c r="R43" s="4">
        <f t="shared" si="8"/>
        <v>0.21834251579545713</v>
      </c>
    </row>
    <row r="44" spans="1:18" x14ac:dyDescent="0.25">
      <c r="A44" s="5" t="s">
        <v>24</v>
      </c>
      <c r="B44" s="2">
        <v>4074834</v>
      </c>
      <c r="C44" s="1">
        <f t="shared" si="2"/>
        <v>-5.0165208057258139E-2</v>
      </c>
      <c r="E44" s="2">
        <v>2951809</v>
      </c>
      <c r="F44" s="1">
        <f t="shared" si="3"/>
        <v>-5.5403286014039946E-2</v>
      </c>
      <c r="H44" s="2">
        <v>1182595</v>
      </c>
      <c r="I44" s="1">
        <f t="shared" si="4"/>
        <v>-7.6148901115641238E-2</v>
      </c>
      <c r="K44" s="4">
        <f t="shared" si="9"/>
        <v>2.5983693058383099E-2</v>
      </c>
      <c r="L44" s="4">
        <f t="shared" si="12"/>
        <v>2.6843623946944055E-2</v>
      </c>
      <c r="M44" s="4">
        <f t="shared" si="7"/>
        <v>2.5456188093034772E-2</v>
      </c>
      <c r="O44" s="4">
        <f t="shared" si="10"/>
        <v>5.2380779567818073E-3</v>
      </c>
      <c r="Q44" s="4">
        <f t="shared" si="11"/>
        <v>0.20159097265397577</v>
      </c>
      <c r="R44" s="4">
        <f t="shared" si="8"/>
        <v>0.2153477169144126</v>
      </c>
    </row>
    <row r="45" spans="1:18" x14ac:dyDescent="0.25">
      <c r="A45" s="5" t="s">
        <v>25</v>
      </c>
      <c r="B45" s="2">
        <v>4748699</v>
      </c>
      <c r="C45" s="1">
        <f t="shared" si="2"/>
        <v>0.16537238081354971</v>
      </c>
      <c r="E45" s="2">
        <v>3418961</v>
      </c>
      <c r="F45" s="1">
        <f t="shared" si="3"/>
        <v>0.15825956218711984</v>
      </c>
      <c r="H45" s="2">
        <v>1338500</v>
      </c>
      <c r="I45" s="1">
        <f t="shared" si="4"/>
        <v>0.13183296056553595</v>
      </c>
      <c r="K45" s="4">
        <f t="shared" si="9"/>
        <v>3.3539420248013763E-2</v>
      </c>
      <c r="L45" s="4">
        <f t="shared" si="12"/>
        <v>2.8604856434034674E-2</v>
      </c>
      <c r="M45" s="4">
        <f t="shared" si="7"/>
        <v>2.7295339738648405E-2</v>
      </c>
      <c r="O45" s="4">
        <f t="shared" si="10"/>
        <v>7.1128186264298732E-3</v>
      </c>
      <c r="Q45" s="4">
        <f t="shared" si="11"/>
        <v>0.21207339225999594</v>
      </c>
      <c r="R45" s="4">
        <f t="shared" si="8"/>
        <v>0.21379158577614499</v>
      </c>
    </row>
    <row r="46" spans="1:18" x14ac:dyDescent="0.25">
      <c r="A46" s="5" t="s">
        <v>26</v>
      </c>
      <c r="B46" s="2">
        <v>6048181</v>
      </c>
      <c r="C46" s="1">
        <f t="shared" si="2"/>
        <v>0.27365010921938832</v>
      </c>
      <c r="E46" s="2">
        <v>4331022</v>
      </c>
      <c r="F46" s="1">
        <f t="shared" si="3"/>
        <v>0.26676554660904295</v>
      </c>
      <c r="H46" s="2">
        <v>1661069</v>
      </c>
      <c r="I46" s="1">
        <f t="shared" si="4"/>
        <v>0.24099290250280164</v>
      </c>
      <c r="K46" s="4">
        <f t="shared" si="9"/>
        <v>3.2657206716586673E-2</v>
      </c>
      <c r="L46" s="4">
        <f t="shared" si="12"/>
        <v>3.1643136149021964E-2</v>
      </c>
      <c r="M46" s="4">
        <f t="shared" si="7"/>
        <v>2.7612115411910172E-2</v>
      </c>
      <c r="O46" s="4">
        <f t="shared" si="10"/>
        <v>6.8845626103453683E-3</v>
      </c>
      <c r="Q46" s="4">
        <f t="shared" si="11"/>
        <v>0.21081296603511049</v>
      </c>
      <c r="R46" s="4">
        <f t="shared" si="8"/>
        <v>0.21265946486090645</v>
      </c>
    </row>
    <row r="47" spans="1:18" x14ac:dyDescent="0.25">
      <c r="A47" s="5" t="s">
        <v>27</v>
      </c>
      <c r="B47" s="2">
        <v>6381054</v>
      </c>
      <c r="C47" s="1">
        <f t="shared" si="2"/>
        <v>5.5036878029939909E-2</v>
      </c>
      <c r="E47" s="2">
        <v>4544837</v>
      </c>
      <c r="F47" s="1">
        <f t="shared" si="3"/>
        <v>4.936825534481238E-2</v>
      </c>
      <c r="H47" s="2">
        <v>1709672</v>
      </c>
      <c r="I47" s="1">
        <f t="shared" si="4"/>
        <v>2.926007288077738E-2</v>
      </c>
      <c r="K47" s="4">
        <f t="shared" si="9"/>
        <v>2.5776805149162529E-2</v>
      </c>
      <c r="L47" s="4">
        <f t="shared" si="12"/>
        <v>2.9165771180789491E-2</v>
      </c>
      <c r="M47" s="4">
        <f t="shared" si="7"/>
        <v>2.777930160291165E-2</v>
      </c>
      <c r="O47" s="4">
        <f t="shared" si="10"/>
        <v>5.6686226851275293E-3</v>
      </c>
      <c r="Q47" s="4">
        <f t="shared" si="11"/>
        <v>0.21991176378627741</v>
      </c>
      <c r="R47" s="4">
        <f t="shared" si="8"/>
        <v>0.21284072252787284</v>
      </c>
    </row>
    <row r="48" spans="1:18" x14ac:dyDescent="0.25">
      <c r="A48" s="5" t="s">
        <v>28</v>
      </c>
      <c r="B48" s="2">
        <v>6360575</v>
      </c>
      <c r="C48" s="1">
        <f t="shared" si="2"/>
        <v>-3.2093444123807761E-3</v>
      </c>
      <c r="E48" s="2">
        <v>4505241</v>
      </c>
      <c r="F48" s="1">
        <f t="shared" si="3"/>
        <v>-8.7123036535743745E-3</v>
      </c>
      <c r="H48" s="2">
        <v>1662794</v>
      </c>
      <c r="I48" s="1">
        <f t="shared" si="4"/>
        <v>-2.7419294461159802E-2</v>
      </c>
      <c r="K48" s="4">
        <f t="shared" si="9"/>
        <v>2.4209950048779027E-2</v>
      </c>
      <c r="L48" s="4">
        <f t="shared" si="12"/>
        <v>2.8433415044185017E-2</v>
      </c>
      <c r="M48" s="4">
        <f t="shared" si="7"/>
        <v>2.773979932982638E-2</v>
      </c>
      <c r="O48" s="4">
        <f t="shared" si="10"/>
        <v>5.5029592411935981E-3</v>
      </c>
      <c r="Q48" s="4">
        <f t="shared" si="11"/>
        <v>0.22730155287830209</v>
      </c>
      <c r="R48" s="4">
        <f t="shared" si="8"/>
        <v>0.2137206220154067</v>
      </c>
    </row>
    <row r="49" spans="1:18" x14ac:dyDescent="0.25">
      <c r="A49" s="5" t="s">
        <v>29</v>
      </c>
      <c r="B49" s="2">
        <v>6879162</v>
      </c>
      <c r="C49" s="1">
        <f t="shared" si="2"/>
        <v>8.1531465315635779E-2</v>
      </c>
      <c r="E49" s="2">
        <v>4843607</v>
      </c>
      <c r="F49" s="1">
        <f t="shared" si="3"/>
        <v>7.510497218683751E-2</v>
      </c>
      <c r="H49" s="2">
        <v>1751219</v>
      </c>
      <c r="I49" s="1">
        <f t="shared" si="4"/>
        <v>5.3178565715296063E-2</v>
      </c>
      <c r="K49" s="4">
        <f t="shared" si="9"/>
        <v>2.8352899600339716E-2</v>
      </c>
      <c r="L49" s="4">
        <f t="shared" si="12"/>
        <v>2.8907256352576342E-2</v>
      </c>
      <c r="M49" s="4">
        <f t="shared" si="7"/>
        <v>2.7875440149760199E-2</v>
      </c>
      <c r="O49" s="4">
        <f t="shared" si="10"/>
        <v>6.4264931287982691E-3</v>
      </c>
      <c r="Q49" s="4">
        <f t="shared" si="11"/>
        <v>0.22666087840699259</v>
      </c>
      <c r="R49" s="4">
        <f t="shared" si="8"/>
        <v>0.21467311609483936</v>
      </c>
    </row>
    <row r="50" spans="1:18" x14ac:dyDescent="0.25">
      <c r="A50" s="5" t="s">
        <v>30</v>
      </c>
      <c r="B50" s="2">
        <v>8466345</v>
      </c>
      <c r="C50" s="1">
        <f t="shared" si="2"/>
        <v>0.23072330612362377</v>
      </c>
      <c r="E50" s="2">
        <v>5928591</v>
      </c>
      <c r="F50" s="1">
        <f t="shared" si="3"/>
        <v>0.22400330992997575</v>
      </c>
      <c r="H50" s="2">
        <v>2103448</v>
      </c>
      <c r="I50" s="1">
        <f t="shared" si="4"/>
        <v>0.20113361035941249</v>
      </c>
      <c r="K50" s="4">
        <f t="shared" si="9"/>
        <v>2.9589695764211277E-2</v>
      </c>
      <c r="L50" s="4">
        <f t="shared" si="12"/>
        <v>2.8117311455815846E-2</v>
      </c>
      <c r="M50" s="4">
        <f t="shared" si="7"/>
        <v>2.8361083944925258E-2</v>
      </c>
      <c r="O50" s="4">
        <f t="shared" si="10"/>
        <v>6.7199961936480201E-3</v>
      </c>
      <c r="Q50" s="4">
        <f t="shared" si="11"/>
        <v>0.22710595766840741</v>
      </c>
      <c r="R50" s="4">
        <f t="shared" si="8"/>
        <v>0.2159326945608043</v>
      </c>
    </row>
    <row r="51" spans="1:18" x14ac:dyDescent="0.25">
      <c r="A51" s="5" t="s">
        <v>31</v>
      </c>
      <c r="B51" s="2">
        <v>7771710</v>
      </c>
      <c r="C51" s="1">
        <f t="shared" si="2"/>
        <v>-8.2046621062571864E-2</v>
      </c>
      <c r="E51" s="2">
        <v>5412122</v>
      </c>
      <c r="F51" s="1">
        <f t="shared" si="3"/>
        <v>-8.7114965427704485E-2</v>
      </c>
      <c r="H51" s="2">
        <v>1883901</v>
      </c>
      <c r="I51" s="1">
        <f t="shared" si="4"/>
        <v>-0.10437481696718912</v>
      </c>
      <c r="K51" s="4">
        <f t="shared" si="9"/>
        <v>2.2328195904617251E-2</v>
      </c>
      <c r="L51" s="4">
        <f t="shared" si="12"/>
        <v>2.6051509293421961E-2</v>
      </c>
      <c r="M51" s="4">
        <f t="shared" si="7"/>
        <v>2.8847322721221962E-2</v>
      </c>
      <c r="O51" s="4">
        <f t="shared" si="10"/>
        <v>5.068344365132621E-3</v>
      </c>
      <c r="Q51" s="4">
        <f t="shared" si="11"/>
        <v>0.22699300860597238</v>
      </c>
      <c r="R51" s="4">
        <f t="shared" si="8"/>
        <v>0.2169532065444062</v>
      </c>
    </row>
    <row r="52" spans="1:18" x14ac:dyDescent="0.25">
      <c r="A52" s="5" t="s">
        <v>32</v>
      </c>
      <c r="B52" s="2">
        <v>9979034</v>
      </c>
      <c r="C52" s="1">
        <f t="shared" si="2"/>
        <v>0.2840203764679845</v>
      </c>
      <c r="E52" s="2">
        <v>6909660</v>
      </c>
      <c r="F52" s="1">
        <f t="shared" si="3"/>
        <v>0.27670070999877683</v>
      </c>
      <c r="H52" s="2">
        <v>2358468</v>
      </c>
      <c r="I52" s="1">
        <f t="shared" si="4"/>
        <v>0.25190654922949773</v>
      </c>
      <c r="K52" s="4">
        <f t="shared" si="9"/>
        <v>3.211382723848677E-2</v>
      </c>
      <c r="L52" s="4">
        <f t="shared" si="12"/>
        <v>2.7318913711286807E-2</v>
      </c>
      <c r="M52" s="4">
        <f t="shared" si="7"/>
        <v>2.8242342446038148E-2</v>
      </c>
      <c r="O52" s="4">
        <f t="shared" si="10"/>
        <v>7.3196664692076752E-3</v>
      </c>
      <c r="Q52" s="4">
        <f t="shared" si="11"/>
        <v>0.22792881131388262</v>
      </c>
      <c r="R52" s="4">
        <f t="shared" si="8"/>
        <v>0.21867162856847408</v>
      </c>
    </row>
    <row r="53" spans="1:18" x14ac:dyDescent="0.25">
      <c r="A53" s="5" t="s">
        <v>33</v>
      </c>
      <c r="B53" s="2">
        <v>11625199</v>
      </c>
      <c r="C53" s="1">
        <f t="shared" si="2"/>
        <v>0.16496236008415244</v>
      </c>
      <c r="E53" s="2">
        <v>8008468</v>
      </c>
      <c r="F53" s="1">
        <f t="shared" si="3"/>
        <v>0.15902490136996611</v>
      </c>
      <c r="H53" s="2">
        <v>2690044</v>
      </c>
      <c r="I53" s="1">
        <f t="shared" si="4"/>
        <v>0.14058956916099774</v>
      </c>
      <c r="K53" s="4">
        <f t="shared" si="9"/>
        <v>2.4372790923154697E-2</v>
      </c>
      <c r="L53" s="4">
        <f t="shared" si="12"/>
        <v>2.7351481886161943E-2</v>
      </c>
      <c r="M53" s="4">
        <f t="shared" si="7"/>
        <v>2.789244846517348E-2</v>
      </c>
      <c r="O53" s="4">
        <f t="shared" si="10"/>
        <v>5.9374587141863278E-3</v>
      </c>
      <c r="Q53" s="4">
        <f t="shared" si="11"/>
        <v>0.2436101279047862</v>
      </c>
      <c r="R53" s="4">
        <f t="shared" si="8"/>
        <v>0.22239894315137027</v>
      </c>
    </row>
    <row r="54" spans="1:18" x14ac:dyDescent="0.25">
      <c r="A54" s="5" t="s">
        <v>62</v>
      </c>
      <c r="B54" s="2">
        <v>14223137</v>
      </c>
      <c r="C54" s="1">
        <f t="shared" si="2"/>
        <v>0.22347471213180953</v>
      </c>
      <c r="E54" s="2">
        <v>9755694</v>
      </c>
      <c r="F54" s="1">
        <f t="shared" si="3"/>
        <v>0.21817231460499062</v>
      </c>
      <c r="H54" s="2">
        <v>3231727</v>
      </c>
      <c r="I54" s="1">
        <f t="shared" si="4"/>
        <v>0.20136585126488638</v>
      </c>
      <c r="K54" s="4">
        <f t="shared" si="9"/>
        <v>2.2108860866923152E-2</v>
      </c>
      <c r="L54" s="4">
        <f t="shared" si="12"/>
        <v>2.6102674139478633E-2</v>
      </c>
      <c r="M54" s="4">
        <f t="shared" si="7"/>
        <v>2.7504965246027486E-2</v>
      </c>
      <c r="O54" s="4">
        <f t="shared" si="10"/>
        <v>5.3023975268189083E-3</v>
      </c>
      <c r="Q54" s="4">
        <f t="shared" si="11"/>
        <v>0.23983133091907835</v>
      </c>
      <c r="R54" s="4">
        <f t="shared" si="8"/>
        <v>0.22622297897788055</v>
      </c>
    </row>
    <row r="55" spans="1:18" x14ac:dyDescent="0.25">
      <c r="A55" s="5" t="s">
        <v>63</v>
      </c>
      <c r="B55" s="2">
        <v>11700992</v>
      </c>
      <c r="C55" s="1">
        <f t="shared" si="2"/>
        <v>-0.17732691458993891</v>
      </c>
      <c r="E55" s="2">
        <v>7985857</v>
      </c>
      <c r="F55" s="1">
        <f t="shared" si="3"/>
        <v>-0.18141579676443317</v>
      </c>
      <c r="H55" s="2">
        <v>2602685</v>
      </c>
      <c r="I55" s="1">
        <f t="shared" si="4"/>
        <v>-0.19464577298763169</v>
      </c>
      <c r="K55" s="4">
        <f t="shared" si="9"/>
        <v>1.7318858397692788E-2</v>
      </c>
      <c r="L55" s="4">
        <f t="shared" si="12"/>
        <v>2.3648506666174931E-2</v>
      </c>
      <c r="M55" s="4">
        <f t="shared" si="7"/>
        <v>2.5882909060995385E-2</v>
      </c>
      <c r="O55" s="4">
        <f t="shared" si="10"/>
        <v>4.0888821744942683E-3</v>
      </c>
      <c r="Q55" s="4">
        <f t="shared" si="11"/>
        <v>0.23609420901778305</v>
      </c>
      <c r="R55" s="4">
        <f t="shared" si="8"/>
        <v>0.22862506065365928</v>
      </c>
    </row>
    <row r="56" spans="1:18" x14ac:dyDescent="0.25">
      <c r="A56" s="5" t="s">
        <v>64</v>
      </c>
      <c r="B56" s="2">
        <v>14557826</v>
      </c>
      <c r="C56" s="1">
        <f t="shared" si="2"/>
        <v>0.24415314530597063</v>
      </c>
      <c r="E56" s="2">
        <v>9885464</v>
      </c>
      <c r="F56" s="1">
        <f t="shared" si="3"/>
        <v>0.23787140190464218</v>
      </c>
      <c r="H56" s="2">
        <v>3169180</v>
      </c>
      <c r="I56" s="1">
        <f t="shared" si="4"/>
        <v>0.21765791864939477</v>
      </c>
      <c r="K56" s="4">
        <f t="shared" si="9"/>
        <v>2.649522665657586E-2</v>
      </c>
      <c r="L56" s="4">
        <f t="shared" si="12"/>
        <v>2.4481912816566653E-2</v>
      </c>
      <c r="M56" s="4">
        <f t="shared" si="7"/>
        <v>2.5266711054994305E-2</v>
      </c>
      <c r="O56" s="4">
        <f t="shared" si="10"/>
        <v>6.281743401328449E-3</v>
      </c>
      <c r="Q56" s="4">
        <f t="shared" si="11"/>
        <v>0.23708962685055501</v>
      </c>
      <c r="R56" s="4">
        <f t="shared" si="8"/>
        <v>0.23125272673520372</v>
      </c>
    </row>
    <row r="57" spans="1:18" x14ac:dyDescent="0.25">
      <c r="A57" s="5" t="s">
        <v>65</v>
      </c>
      <c r="B57" s="2">
        <v>17352115</v>
      </c>
      <c r="C57" s="1">
        <f t="shared" si="2"/>
        <v>0.1919441130839179</v>
      </c>
      <c r="E57" s="2">
        <v>11731170</v>
      </c>
      <c r="F57" s="1">
        <f t="shared" si="3"/>
        <v>0.1867090912475125</v>
      </c>
      <c r="H57" s="2">
        <v>3707837</v>
      </c>
      <c r="I57" s="1">
        <f t="shared" si="4"/>
        <v>0.16996731015593938</v>
      </c>
      <c r="K57" s="4">
        <f t="shared" si="9"/>
        <v>2.1976802927978517E-2</v>
      </c>
      <c r="L57" s="4">
        <f t="shared" si="12"/>
        <v>2.2454507954465002E-2</v>
      </c>
      <c r="M57" s="4">
        <f t="shared" si="7"/>
        <v>2.4886710832875907E-2</v>
      </c>
      <c r="O57" s="4">
        <f t="shared" si="10"/>
        <v>5.2350218364053958E-3</v>
      </c>
      <c r="Q57" s="4">
        <f t="shared" si="11"/>
        <v>0.23820670611468811</v>
      </c>
      <c r="R57" s="4">
        <f t="shared" si="8"/>
        <v>0.23308222096804476</v>
      </c>
    </row>
    <row r="58" spans="1:18" x14ac:dyDescent="0.25">
      <c r="L58" s="4"/>
    </row>
    <row r="59" spans="1:18" x14ac:dyDescent="0.25">
      <c r="L59" s="4"/>
    </row>
  </sheetData>
  <conditionalFormatting sqref="L7:L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2"/>
  <sheetViews>
    <sheetView zoomScaleNormal="100" workbookViewId="0">
      <selection activeCell="D37" sqref="D37"/>
    </sheetView>
  </sheetViews>
  <sheetFormatPr defaultRowHeight="15" x14ac:dyDescent="0.25"/>
  <cols>
    <col min="2" max="2" width="18.42578125" customWidth="1"/>
    <col min="3" max="3" width="9.140625" customWidth="1"/>
  </cols>
  <sheetData>
    <row r="1" spans="2:15" x14ac:dyDescent="0.25">
      <c r="B1" t="s">
        <v>38</v>
      </c>
      <c r="C1" t="s">
        <v>34</v>
      </c>
      <c r="D1" t="s">
        <v>34</v>
      </c>
      <c r="F1" t="s">
        <v>35</v>
      </c>
      <c r="G1" t="s">
        <v>35</v>
      </c>
      <c r="I1" t="s">
        <v>36</v>
      </c>
      <c r="J1" t="s">
        <v>36</v>
      </c>
      <c r="L1" t="s">
        <v>37</v>
      </c>
      <c r="M1" t="s">
        <v>58</v>
      </c>
      <c r="O1" t="s">
        <v>59</v>
      </c>
    </row>
    <row r="2" spans="2:15" x14ac:dyDescent="0.25">
      <c r="B2" t="s">
        <v>0</v>
      </c>
      <c r="C2" s="2">
        <v>100000</v>
      </c>
      <c r="I2" s="2">
        <v>100000</v>
      </c>
    </row>
    <row r="3" spans="2:15" x14ac:dyDescent="0.25">
      <c r="B3" t="s">
        <v>1</v>
      </c>
      <c r="C3" s="2">
        <v>123991</v>
      </c>
      <c r="D3" s="1">
        <f>(C3-C2)/C2</f>
        <v>0.23991000000000001</v>
      </c>
      <c r="I3" s="2">
        <v>121202</v>
      </c>
    </row>
    <row r="4" spans="2:15" x14ac:dyDescent="0.25">
      <c r="B4" t="s">
        <v>2</v>
      </c>
      <c r="C4" s="2">
        <v>145870</v>
      </c>
      <c r="D4" s="1">
        <f t="shared" ref="D4:D36" si="0">(C4-C3)/C3</f>
        <v>0.17645635570323653</v>
      </c>
      <c r="I4" s="2">
        <v>139569</v>
      </c>
    </row>
    <row r="5" spans="2:15" x14ac:dyDescent="0.25">
      <c r="B5" t="s">
        <v>3</v>
      </c>
      <c r="C5" s="2">
        <v>121830</v>
      </c>
      <c r="D5" s="1">
        <f t="shared" si="0"/>
        <v>-0.16480427778158635</v>
      </c>
      <c r="I5" s="2">
        <v>113564</v>
      </c>
    </row>
    <row r="6" spans="2:15" x14ac:dyDescent="0.25">
      <c r="B6" t="s">
        <v>4</v>
      </c>
      <c r="C6" s="2">
        <v>146089</v>
      </c>
      <c r="D6" s="1">
        <f t="shared" si="0"/>
        <v>0.19912172699663466</v>
      </c>
      <c r="I6" s="2">
        <v>132780</v>
      </c>
    </row>
    <row r="7" spans="2:15" x14ac:dyDescent="0.25">
      <c r="B7" t="s">
        <v>5</v>
      </c>
      <c r="C7" s="2">
        <v>139908</v>
      </c>
      <c r="D7" s="1">
        <f t="shared" si="0"/>
        <v>-4.2309824832807395E-2</v>
      </c>
      <c r="I7" s="2">
        <v>123882</v>
      </c>
    </row>
    <row r="8" spans="2:15" x14ac:dyDescent="0.25">
      <c r="B8" t="s">
        <v>6</v>
      </c>
      <c r="C8" s="2">
        <v>174720</v>
      </c>
      <c r="D8" s="1">
        <f t="shared" si="0"/>
        <v>0.24882065357234753</v>
      </c>
      <c r="I8" s="2">
        <v>151279</v>
      </c>
    </row>
    <row r="9" spans="2:15" x14ac:dyDescent="0.25">
      <c r="B9" t="s">
        <v>7</v>
      </c>
      <c r="C9" s="2">
        <v>183502</v>
      </c>
      <c r="D9" s="1">
        <f t="shared" si="0"/>
        <v>5.026327838827839E-2</v>
      </c>
      <c r="I9" s="2">
        <v>155596</v>
      </c>
    </row>
    <row r="10" spans="2:15" x14ac:dyDescent="0.25">
      <c r="B10" t="s">
        <v>8</v>
      </c>
      <c r="C10" s="2">
        <v>219212</v>
      </c>
      <c r="D10" s="1">
        <f t="shared" si="0"/>
        <v>0.19460278362088695</v>
      </c>
      <c r="I10" s="2">
        <v>181895</v>
      </c>
    </row>
    <row r="11" spans="2:15" x14ac:dyDescent="0.25">
      <c r="B11" t="s">
        <v>9</v>
      </c>
      <c r="C11" s="2">
        <v>248147</v>
      </c>
      <c r="D11" s="1">
        <f t="shared" si="0"/>
        <v>0.13199551119464262</v>
      </c>
      <c r="I11" s="2">
        <v>201784</v>
      </c>
    </row>
    <row r="12" spans="2:15" x14ac:dyDescent="0.25">
      <c r="B12" t="s">
        <v>10</v>
      </c>
      <c r="C12" s="2">
        <v>285357</v>
      </c>
      <c r="D12" s="1">
        <f t="shared" si="0"/>
        <v>0.14995144007382721</v>
      </c>
      <c r="I12" s="2">
        <v>227875</v>
      </c>
    </row>
    <row r="13" spans="2:15" x14ac:dyDescent="0.25">
      <c r="B13" t="s">
        <v>11</v>
      </c>
      <c r="C13" s="2">
        <v>348038</v>
      </c>
      <c r="D13" s="1">
        <f t="shared" si="0"/>
        <v>0.21965818255728789</v>
      </c>
      <c r="I13" s="2">
        <v>273301</v>
      </c>
    </row>
    <row r="14" spans="2:15" x14ac:dyDescent="0.25">
      <c r="B14" t="s">
        <v>12</v>
      </c>
      <c r="C14" s="2">
        <v>441369</v>
      </c>
      <c r="D14" s="1">
        <f t="shared" si="0"/>
        <v>0.26816324654204426</v>
      </c>
      <c r="I14" s="2">
        <v>341626</v>
      </c>
    </row>
    <row r="15" spans="2:15" x14ac:dyDescent="0.25">
      <c r="B15" t="s">
        <v>13</v>
      </c>
      <c r="C15" s="2">
        <v>379859</v>
      </c>
      <c r="D15" s="1">
        <f t="shared" si="0"/>
        <v>-0.13936184915569513</v>
      </c>
      <c r="F15" s="3">
        <v>100000</v>
      </c>
      <c r="I15" s="2">
        <v>290113</v>
      </c>
    </row>
    <row r="16" spans="2:15" x14ac:dyDescent="0.25">
      <c r="B16" t="s">
        <v>14</v>
      </c>
      <c r="C16" s="2">
        <v>319414</v>
      </c>
      <c r="D16" s="1">
        <f t="shared" si="0"/>
        <v>-0.15912483316177845</v>
      </c>
      <c r="F16" s="3">
        <v>83791</v>
      </c>
      <c r="G16" s="1">
        <f>(F16-F15)/F15</f>
        <v>-0.16209000000000001</v>
      </c>
      <c r="I16" s="2">
        <v>240033</v>
      </c>
      <c r="J16" s="1">
        <f>(I16-I15)/I15</f>
        <v>-0.17262239196451037</v>
      </c>
      <c r="L16" s="4">
        <f t="shared" ref="L16:L34" si="1">D16-J16</f>
        <v>1.3497558802731929E-2</v>
      </c>
      <c r="M16" s="4">
        <f>D16-G16</f>
        <v>2.9651668382215668E-3</v>
      </c>
      <c r="O16" s="4">
        <f>M16/L16</f>
        <v>0.21968171293474284</v>
      </c>
    </row>
    <row r="17" spans="2:15" x14ac:dyDescent="0.25">
      <c r="B17" t="s">
        <v>15</v>
      </c>
      <c r="C17" s="2">
        <v>258795</v>
      </c>
      <c r="D17" s="1">
        <f t="shared" si="0"/>
        <v>-0.18978191312841641</v>
      </c>
      <c r="F17" s="3">
        <v>67605</v>
      </c>
      <c r="G17" s="1">
        <f t="shared" ref="G17:G36" si="2">(F17-F16)/F16</f>
        <v>-0.1931711042952107</v>
      </c>
      <c r="I17" s="2">
        <v>190797</v>
      </c>
      <c r="J17" s="1">
        <f t="shared" ref="J17:J36" si="3">(I17-I16)/I16</f>
        <v>-0.20512179575308395</v>
      </c>
      <c r="L17" s="4">
        <f t="shared" si="1"/>
        <v>1.5339882624667539E-2</v>
      </c>
      <c r="M17" s="4">
        <f t="shared" ref="M17:M36" si="4">D17-G17</f>
        <v>3.3891911667942864E-3</v>
      </c>
      <c r="O17" s="4">
        <f t="shared" ref="O17:O36" si="5">M17/L17</f>
        <v>0.2209398370065912</v>
      </c>
    </row>
    <row r="18" spans="2:15" x14ac:dyDescent="0.25">
      <c r="B18" t="s">
        <v>16</v>
      </c>
      <c r="C18" s="2">
        <v>348427</v>
      </c>
      <c r="D18" s="1">
        <f t="shared" si="0"/>
        <v>0.34634363105933269</v>
      </c>
      <c r="F18" s="3">
        <v>90582</v>
      </c>
      <c r="G18" s="1">
        <f t="shared" si="2"/>
        <v>0.33987131129354337</v>
      </c>
      <c r="I18" s="2">
        <v>251131</v>
      </c>
      <c r="J18" s="1">
        <f t="shared" si="3"/>
        <v>0.31622090494085336</v>
      </c>
      <c r="L18" s="4">
        <f t="shared" si="1"/>
        <v>3.0122726118479326E-2</v>
      </c>
      <c r="M18" s="4">
        <f t="shared" si="4"/>
        <v>6.472319765789325E-3</v>
      </c>
      <c r="O18" s="4">
        <f t="shared" si="5"/>
        <v>0.21486500724842311</v>
      </c>
    </row>
    <row r="19" spans="2:15" x14ac:dyDescent="0.25">
      <c r="B19" t="s">
        <v>17</v>
      </c>
      <c r="C19" s="2">
        <v>403320</v>
      </c>
      <c r="D19" s="1">
        <f t="shared" si="0"/>
        <v>0.15754519598079367</v>
      </c>
      <c r="F19" s="3">
        <v>104381</v>
      </c>
      <c r="G19" s="1">
        <f t="shared" si="2"/>
        <v>0.15233710891788654</v>
      </c>
      <c r="I19" s="2">
        <v>284521</v>
      </c>
      <c r="J19" s="1">
        <f t="shared" si="3"/>
        <v>0.13295849576515842</v>
      </c>
      <c r="L19" s="4">
        <f t="shared" si="1"/>
        <v>2.4586700215635249E-2</v>
      </c>
      <c r="M19" s="4">
        <f t="shared" si="4"/>
        <v>5.2080870629071241E-3</v>
      </c>
      <c r="O19" s="4">
        <f t="shared" si="5"/>
        <v>0.21182537783558208</v>
      </c>
    </row>
    <row r="20" spans="2:15" x14ac:dyDescent="0.25">
      <c r="B20" t="s">
        <v>18</v>
      </c>
      <c r="C20" s="2">
        <v>449192</v>
      </c>
      <c r="D20" s="1">
        <f t="shared" si="0"/>
        <v>0.11373599127243876</v>
      </c>
      <c r="F20" s="3">
        <v>115691</v>
      </c>
      <c r="G20" s="1">
        <f t="shared" si="2"/>
        <v>0.10835305275864382</v>
      </c>
      <c r="I20" s="2">
        <v>309630</v>
      </c>
      <c r="J20" s="1">
        <f t="shared" si="3"/>
        <v>8.8250076444269493E-2</v>
      </c>
      <c r="L20" s="4">
        <f t="shared" si="1"/>
        <v>2.5485914828169268E-2</v>
      </c>
      <c r="M20" s="4">
        <f t="shared" si="4"/>
        <v>5.3829385137949409E-3</v>
      </c>
      <c r="O20" s="4">
        <f t="shared" si="5"/>
        <v>0.2112122931465362</v>
      </c>
    </row>
    <row r="21" spans="2:15" x14ac:dyDescent="0.25">
      <c r="B21" t="s">
        <v>19</v>
      </c>
      <c r="C21" s="2">
        <v>545897</v>
      </c>
      <c r="D21" s="1">
        <f t="shared" si="0"/>
        <v>0.2152865589770076</v>
      </c>
      <c r="F21" s="3">
        <v>139933</v>
      </c>
      <c r="G21" s="1">
        <f t="shared" si="2"/>
        <v>0.20954093231107002</v>
      </c>
      <c r="I21" s="2">
        <v>367784</v>
      </c>
      <c r="J21" s="1">
        <f t="shared" si="3"/>
        <v>0.18781771792139004</v>
      </c>
      <c r="L21" s="4">
        <f t="shared" si="1"/>
        <v>2.746884105561756E-2</v>
      </c>
      <c r="M21" s="4">
        <f t="shared" si="4"/>
        <v>5.7456266659375865E-3</v>
      </c>
      <c r="O21" s="4">
        <f t="shared" si="5"/>
        <v>0.20916887808641521</v>
      </c>
    </row>
    <row r="22" spans="2:15" x14ac:dyDescent="0.25">
      <c r="B22" t="s">
        <v>20</v>
      </c>
      <c r="C22" s="2">
        <v>612413</v>
      </c>
      <c r="D22" s="1">
        <f t="shared" si="0"/>
        <v>0.12184716164404641</v>
      </c>
      <c r="F22" s="3">
        <v>156253</v>
      </c>
      <c r="G22" s="1">
        <f t="shared" si="2"/>
        <v>0.11662724303773948</v>
      </c>
      <c r="I22" s="2">
        <v>403246</v>
      </c>
      <c r="J22" s="1">
        <f t="shared" si="3"/>
        <v>9.6420725208274424E-2</v>
      </c>
      <c r="L22" s="4">
        <f t="shared" si="1"/>
        <v>2.5426436435771985E-2</v>
      </c>
      <c r="M22" s="4">
        <f t="shared" si="4"/>
        <v>5.2199186063069253E-3</v>
      </c>
      <c r="O22" s="4">
        <f t="shared" si="5"/>
        <v>0.20529493464381496</v>
      </c>
    </row>
    <row r="23" spans="2:15" x14ac:dyDescent="0.25">
      <c r="B23" t="s">
        <v>21</v>
      </c>
      <c r="C23" s="2">
        <v>356146</v>
      </c>
      <c r="D23" s="1">
        <f t="shared" si="0"/>
        <v>-0.41845453966522594</v>
      </c>
      <c r="F23" s="3">
        <v>90322</v>
      </c>
      <c r="G23" s="1">
        <f t="shared" si="2"/>
        <v>-0.42195029855426774</v>
      </c>
      <c r="I23" s="2">
        <v>227683</v>
      </c>
      <c r="J23" s="1">
        <f t="shared" si="3"/>
        <v>-0.43537443644822266</v>
      </c>
      <c r="L23" s="4">
        <f t="shared" si="1"/>
        <v>1.6919896782996713E-2</v>
      </c>
      <c r="M23" s="4">
        <f t="shared" si="4"/>
        <v>3.4957588890418001E-3</v>
      </c>
      <c r="O23" s="4">
        <f t="shared" si="5"/>
        <v>0.20660639564626587</v>
      </c>
    </row>
    <row r="24" spans="2:15" x14ac:dyDescent="0.25">
      <c r="B24" t="s">
        <v>22</v>
      </c>
      <c r="C24" s="2">
        <v>482248</v>
      </c>
      <c r="D24" s="1">
        <f t="shared" si="0"/>
        <v>0.3540738910446839</v>
      </c>
      <c r="F24" s="3">
        <v>121597</v>
      </c>
      <c r="G24" s="1">
        <f t="shared" si="2"/>
        <v>0.34626115453599343</v>
      </c>
      <c r="I24" s="2">
        <v>299435</v>
      </c>
      <c r="J24" s="1">
        <f t="shared" si="3"/>
        <v>0.31513990943548703</v>
      </c>
      <c r="L24" s="4">
        <f t="shared" si="1"/>
        <v>3.8933981609196866E-2</v>
      </c>
      <c r="M24" s="4">
        <f t="shared" si="4"/>
        <v>7.8127365086904654E-3</v>
      </c>
      <c r="O24" s="4">
        <f t="shared" si="5"/>
        <v>0.20066626082868866</v>
      </c>
    </row>
    <row r="25" spans="2:15" x14ac:dyDescent="0.25">
      <c r="B25" t="s">
        <v>23</v>
      </c>
      <c r="C25" s="2">
        <v>545967</v>
      </c>
      <c r="D25" s="1">
        <f t="shared" si="0"/>
        <v>0.13212911199217001</v>
      </c>
      <c r="F25" s="3">
        <v>137003</v>
      </c>
      <c r="G25" s="1">
        <f t="shared" si="2"/>
        <v>0.12669720470077386</v>
      </c>
      <c r="I25" s="2">
        <v>330636</v>
      </c>
      <c r="J25" s="1">
        <f t="shared" si="3"/>
        <v>0.10419957586788452</v>
      </c>
      <c r="L25" s="4">
        <f t="shared" si="1"/>
        <v>2.7929536124285489E-2</v>
      </c>
      <c r="M25" s="4">
        <f t="shared" si="4"/>
        <v>5.431907291396143E-3</v>
      </c>
      <c r="O25" s="4">
        <f t="shared" si="5"/>
        <v>0.19448612634396575</v>
      </c>
    </row>
    <row r="26" spans="2:15" x14ac:dyDescent="0.25">
      <c r="B26" t="s">
        <v>24</v>
      </c>
      <c r="C26" s="2">
        <v>508497</v>
      </c>
      <c r="D26" s="1">
        <f t="shared" si="0"/>
        <v>-6.8630521624933369E-2</v>
      </c>
      <c r="F26" s="3">
        <v>126937</v>
      </c>
      <c r="G26" s="1">
        <f t="shared" si="2"/>
        <v>-7.3472843660357806E-2</v>
      </c>
      <c r="I26" s="2">
        <v>299511</v>
      </c>
      <c r="J26" s="1">
        <f t="shared" si="3"/>
        <v>-9.4136754618371871E-2</v>
      </c>
      <c r="L26" s="4">
        <f t="shared" si="1"/>
        <v>2.5506232993438502E-2</v>
      </c>
      <c r="M26" s="4">
        <f t="shared" si="4"/>
        <v>4.8423220354244373E-3</v>
      </c>
      <c r="O26" s="4">
        <f t="shared" si="5"/>
        <v>0.18984857688197737</v>
      </c>
    </row>
    <row r="27" spans="2:15" x14ac:dyDescent="0.25">
      <c r="B27" t="s">
        <v>25</v>
      </c>
      <c r="C27" s="2">
        <v>593931</v>
      </c>
      <c r="D27" s="1">
        <f t="shared" si="0"/>
        <v>0.16801279063593297</v>
      </c>
      <c r="F27" s="3">
        <v>147411</v>
      </c>
      <c r="G27" s="1">
        <f t="shared" si="2"/>
        <v>0.16129260971978227</v>
      </c>
      <c r="I27" s="2">
        <v>339749</v>
      </c>
      <c r="J27" s="1">
        <f t="shared" si="3"/>
        <v>0.13434565007629101</v>
      </c>
      <c r="L27" s="4">
        <f t="shared" si="1"/>
        <v>3.3667140559641956E-2</v>
      </c>
      <c r="M27" s="4">
        <f t="shared" si="4"/>
        <v>6.7201809161507031E-3</v>
      </c>
      <c r="O27" s="4">
        <f t="shared" si="5"/>
        <v>0.19960652447586927</v>
      </c>
    </row>
    <row r="28" spans="2:15" x14ac:dyDescent="0.25">
      <c r="B28" t="s">
        <v>26</v>
      </c>
      <c r="C28" s="2">
        <v>733149</v>
      </c>
      <c r="D28" s="1">
        <f t="shared" si="0"/>
        <v>0.23440096576875091</v>
      </c>
      <c r="F28" s="3">
        <v>181023</v>
      </c>
      <c r="G28" s="1">
        <f t="shared" si="2"/>
        <v>0.22801554836477603</v>
      </c>
      <c r="I28" s="2">
        <v>408549</v>
      </c>
      <c r="J28" s="1">
        <f t="shared" si="3"/>
        <v>0.20250243562159123</v>
      </c>
      <c r="L28" s="4">
        <f t="shared" si="1"/>
        <v>3.1898530147159682E-2</v>
      </c>
      <c r="M28" s="4">
        <f t="shared" si="4"/>
        <v>6.3854174039748857E-3</v>
      </c>
      <c r="O28" s="4">
        <f t="shared" si="5"/>
        <v>0.20017904820430912</v>
      </c>
    </row>
    <row r="29" spans="2:15" x14ac:dyDescent="0.25">
      <c r="B29" t="s">
        <v>27</v>
      </c>
      <c r="C29" s="2">
        <v>767647</v>
      </c>
      <c r="D29" s="1">
        <f t="shared" si="0"/>
        <v>4.705455507679885E-2</v>
      </c>
      <c r="F29" s="3">
        <v>188555</v>
      </c>
      <c r="G29" s="1">
        <f t="shared" si="2"/>
        <v>4.160797246758699E-2</v>
      </c>
      <c r="I29" s="2">
        <v>417120</v>
      </c>
      <c r="J29" s="1">
        <f t="shared" si="3"/>
        <v>2.0979123679167003E-2</v>
      </c>
      <c r="L29" s="4">
        <f t="shared" si="1"/>
        <v>2.6075431397631847E-2</v>
      </c>
      <c r="M29" s="4">
        <f t="shared" si="4"/>
        <v>5.4465826092118599E-3</v>
      </c>
      <c r="O29" s="4">
        <f t="shared" si="5"/>
        <v>0.20887794821705288</v>
      </c>
    </row>
    <row r="30" spans="2:15" x14ac:dyDescent="0.25">
      <c r="B30" t="s">
        <v>28</v>
      </c>
      <c r="C30" s="2">
        <v>753521</v>
      </c>
      <c r="D30" s="1">
        <f t="shared" si="0"/>
        <v>-1.8401687233845766E-2</v>
      </c>
      <c r="F30" s="3">
        <v>184097</v>
      </c>
      <c r="G30" s="1">
        <f t="shared" si="2"/>
        <v>-2.364296889501737E-2</v>
      </c>
      <c r="I30" s="2">
        <v>399362</v>
      </c>
      <c r="J30" s="1">
        <f t="shared" si="3"/>
        <v>-4.2572880705792099E-2</v>
      </c>
      <c r="L30" s="4">
        <f t="shared" si="1"/>
        <v>2.4171193471946333E-2</v>
      </c>
      <c r="M30" s="4">
        <f t="shared" si="4"/>
        <v>5.241281661171604E-3</v>
      </c>
      <c r="O30" s="4">
        <f t="shared" si="5"/>
        <v>0.21684000284283692</v>
      </c>
    </row>
    <row r="31" spans="2:15" x14ac:dyDescent="0.25">
      <c r="B31" t="s">
        <v>29</v>
      </c>
      <c r="C31" s="2">
        <v>817457</v>
      </c>
      <c r="D31" s="1">
        <f t="shared" si="0"/>
        <v>8.4849659133587524E-2</v>
      </c>
      <c r="F31" s="3">
        <v>198575</v>
      </c>
      <c r="G31" s="1">
        <f t="shared" si="2"/>
        <v>7.86433238999006E-2</v>
      </c>
      <c r="I31" s="2">
        <v>421839</v>
      </c>
      <c r="J31" s="1">
        <f t="shared" si="3"/>
        <v>5.6282270221002496E-2</v>
      </c>
      <c r="L31" s="4">
        <f t="shared" si="1"/>
        <v>2.8567388912585027E-2</v>
      </c>
      <c r="M31" s="4">
        <f t="shared" si="4"/>
        <v>6.2063352336869243E-3</v>
      </c>
      <c r="O31" s="4">
        <f t="shared" si="5"/>
        <v>0.21725245008138619</v>
      </c>
    </row>
    <row r="32" spans="2:15" x14ac:dyDescent="0.25">
      <c r="B32" t="s">
        <v>30</v>
      </c>
      <c r="C32" s="2">
        <v>1018750</v>
      </c>
      <c r="D32" s="1">
        <f t="shared" si="0"/>
        <v>0.24624292164603154</v>
      </c>
      <c r="F32" s="3">
        <v>246178</v>
      </c>
      <c r="G32" s="1">
        <f t="shared" si="2"/>
        <v>0.23972302656427041</v>
      </c>
      <c r="I32" s="2">
        <v>513026</v>
      </c>
      <c r="J32" s="1">
        <f t="shared" si="3"/>
        <v>0.21616540907787093</v>
      </c>
      <c r="L32" s="4">
        <f t="shared" si="1"/>
        <v>3.0077512568160603E-2</v>
      </c>
      <c r="M32" s="4">
        <f t="shared" si="4"/>
        <v>6.5198950817611234E-3</v>
      </c>
      <c r="O32" s="4">
        <f t="shared" si="5"/>
        <v>0.21676975670730636</v>
      </c>
    </row>
    <row r="33" spans="2:15" x14ac:dyDescent="0.25">
      <c r="B33" t="s">
        <v>31</v>
      </c>
      <c r="C33" s="2">
        <v>927784</v>
      </c>
      <c r="D33" s="1">
        <f t="shared" si="0"/>
        <v>-8.9291779141104297E-2</v>
      </c>
      <c r="F33" s="3">
        <v>223002</v>
      </c>
      <c r="G33" s="1">
        <f t="shared" si="2"/>
        <v>-9.4143262192397367E-2</v>
      </c>
      <c r="I33" s="2">
        <v>455662</v>
      </c>
      <c r="J33" s="1">
        <f t="shared" si="3"/>
        <v>-0.11181499573121051</v>
      </c>
      <c r="L33" s="4">
        <f t="shared" si="1"/>
        <v>2.2523216590106213E-2</v>
      </c>
      <c r="M33" s="4">
        <f t="shared" si="4"/>
        <v>4.8514830512930707E-3</v>
      </c>
      <c r="O33" s="4">
        <f t="shared" si="5"/>
        <v>0.21539920960597542</v>
      </c>
    </row>
    <row r="34" spans="2:15" x14ac:dyDescent="0.25">
      <c r="B34" t="s">
        <v>32</v>
      </c>
      <c r="C34" s="2">
        <v>1181036</v>
      </c>
      <c r="D34" s="1">
        <f t="shared" si="0"/>
        <v>0.27296439688548196</v>
      </c>
      <c r="F34" s="3">
        <v>282314</v>
      </c>
      <c r="G34" s="1">
        <f t="shared" si="2"/>
        <v>0.26597070878288087</v>
      </c>
      <c r="I34" s="2">
        <v>565244</v>
      </c>
      <c r="J34" s="1">
        <f t="shared" si="3"/>
        <v>0.24048966119623758</v>
      </c>
      <c r="L34" s="4">
        <f t="shared" si="1"/>
        <v>3.2474735689244388E-2</v>
      </c>
      <c r="M34" s="4">
        <f t="shared" si="4"/>
        <v>6.9936881026010922E-3</v>
      </c>
      <c r="O34" s="4">
        <f t="shared" si="5"/>
        <v>0.21535781444150129</v>
      </c>
    </row>
    <row r="35" spans="2:15" x14ac:dyDescent="0.25">
      <c r="B35" t="s">
        <v>33</v>
      </c>
      <c r="C35" s="2">
        <v>1379732</v>
      </c>
      <c r="D35" s="1">
        <f t="shared" si="0"/>
        <v>0.16823873277359877</v>
      </c>
      <c r="F35" s="3">
        <v>328204</v>
      </c>
      <c r="G35" s="1">
        <f t="shared" si="2"/>
        <v>0.16254950161876491</v>
      </c>
      <c r="I35" s="2">
        <v>646268</v>
      </c>
      <c r="J35" s="1">
        <f t="shared" si="3"/>
        <v>0.14334340567967108</v>
      </c>
      <c r="L35" s="4">
        <f>D35-J35</f>
        <v>2.4895327093927694E-2</v>
      </c>
      <c r="M35" s="4">
        <f t="shared" si="4"/>
        <v>5.689231154833857E-3</v>
      </c>
      <c r="O35" s="4">
        <f t="shared" si="5"/>
        <v>0.22852606568971481</v>
      </c>
    </row>
    <row r="36" spans="2:15" x14ac:dyDescent="0.25">
      <c r="B36" t="s">
        <v>62</v>
      </c>
      <c r="C36" s="2">
        <v>1642385</v>
      </c>
      <c r="D36" s="1">
        <f t="shared" si="0"/>
        <v>0.19036523034908229</v>
      </c>
      <c r="F36" s="3">
        <v>389045</v>
      </c>
      <c r="G36" s="1">
        <f t="shared" si="2"/>
        <v>0.18537555910348441</v>
      </c>
      <c r="I36" s="2">
        <v>754828</v>
      </c>
      <c r="J36" s="1">
        <f t="shared" si="3"/>
        <v>0.1679798473698218</v>
      </c>
      <c r="L36" s="4">
        <f>D36-J36</f>
        <v>2.2385382979260487E-2</v>
      </c>
      <c r="M36" s="4">
        <f t="shared" si="4"/>
        <v>4.9896712455978764E-3</v>
      </c>
      <c r="O36" s="4">
        <f t="shared" si="5"/>
        <v>0.22289863212171468</v>
      </c>
    </row>
    <row r="38" spans="2:15" x14ac:dyDescent="0.25">
      <c r="L38" s="4">
        <f>AVERAGE(L27:L36)</f>
        <v>2.7673585940966427E-2</v>
      </c>
      <c r="M38" s="4">
        <f>AVERAGE(M27:M36)</f>
        <v>5.9043766460282997E-3</v>
      </c>
      <c r="N38" s="4"/>
      <c r="O38" s="4">
        <f>AVERAGE(O27:O36)</f>
        <v>0.21417074523876672</v>
      </c>
    </row>
    <row r="39" spans="2:15" x14ac:dyDescent="0.25">
      <c r="L39" s="4"/>
      <c r="M39" s="4"/>
      <c r="N39" s="4"/>
      <c r="O39" s="4"/>
    </row>
    <row r="41" spans="2:15" x14ac:dyDescent="0.25">
      <c r="K41" t="s">
        <v>60</v>
      </c>
      <c r="L41" s="7">
        <v>0.95</v>
      </c>
      <c r="M41" s="4">
        <f>100%-L41</f>
        <v>5.0000000000000044E-2</v>
      </c>
      <c r="N41" s="4">
        <f>M41*O38</f>
        <v>1.0708537261938345E-2</v>
      </c>
    </row>
    <row r="42" spans="2:15" x14ac:dyDescent="0.25">
      <c r="K42" t="s">
        <v>61</v>
      </c>
      <c r="L42" s="7">
        <v>0.98</v>
      </c>
      <c r="M42" s="4">
        <f>100%-L42</f>
        <v>2.0000000000000018E-2</v>
      </c>
      <c r="N42" s="4">
        <f>M42*O38</f>
        <v>4.2834149047753381E-3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ACWI IMI (USD)</vt:lpstr>
      <vt:lpstr>World (USD)</vt:lpstr>
      <vt:lpstr>ACWI (USD)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2025-04-26T08:05:18Z</dcterms:modified>
</cp:coreProperties>
</file>