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gerbenzaagsma/kDrive/werk/onderzoek/databases/DHJewish hackathon/sources/"/>
    </mc:Choice>
  </mc:AlternateContent>
  <xr:revisionPtr revIDLastSave="0" documentId="13_ncr:1_{A0303E70-E3AD-E643-8DF7-D554B461008F}" xr6:coauthVersionLast="47" xr6:coauthVersionMax="47" xr10:uidLastSave="{00000000-0000-0000-0000-000000000000}"/>
  <bookViews>
    <workbookView xWindow="0" yWindow="760" windowWidth="34560" windowHeight="21580" xr2:uid="{00000000-000D-0000-FFFF-FFFF00000000}"/>
  </bookViews>
  <sheets>
    <sheet name="All Titles" sheetId="3" r:id="rId1"/>
    <sheet name="Year - data" sheetId="4" r:id="rId2"/>
    <sheet name="Place - data" sheetId="5" r:id="rId3"/>
    <sheet name="Locations" sheetId="6" r:id="rId4"/>
  </sheets>
  <definedNames>
    <definedName name="_xlnm._FilterDatabase" localSheetId="0" hidden="1">'All Titles'!$A$1:$Q$1</definedName>
    <definedName name="_xlnm._FilterDatabase" localSheetId="3" hidden="1">Locations!$D$1:$E$26</definedName>
    <definedName name="_xlnm._FilterDatabase" localSheetId="2" hidden="1">'Place - data'!$D$1:$E$37</definedName>
    <definedName name="_xlnm._FilterDatabase" localSheetId="1" hidden="1">'Year - data'!$A$1:$B$82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6" i="6" l="1"/>
  <c r="E17" i="6"/>
  <c r="E15" i="6"/>
  <c r="E14" i="6"/>
  <c r="E13" i="6"/>
  <c r="E12" i="6"/>
  <c r="E7" i="6"/>
  <c r="E11" i="6"/>
  <c r="E10" i="6"/>
  <c r="E8" i="6"/>
  <c r="E6" i="6"/>
  <c r="E9" i="6"/>
  <c r="E4" i="6"/>
  <c r="E5" i="6"/>
  <c r="E3" i="6"/>
  <c r="E2" i="6"/>
  <c r="A2" i="6" a="1"/>
  <c r="A2" i="6" s="1"/>
  <c r="E15" i="5"/>
  <c r="E4" i="5"/>
  <c r="E2" i="5"/>
  <c r="E16" i="5"/>
  <c r="E17" i="5"/>
  <c r="E5" i="5"/>
  <c r="E18" i="5"/>
  <c r="E19" i="5"/>
  <c r="E7" i="5"/>
  <c r="E20" i="5"/>
  <c r="E8" i="5"/>
  <c r="E21" i="5"/>
  <c r="E22" i="5"/>
  <c r="E23" i="5"/>
  <c r="E12" i="5"/>
  <c r="E24" i="5"/>
  <c r="E25" i="5"/>
  <c r="E9" i="5"/>
  <c r="E26" i="5"/>
  <c r="E27" i="5"/>
  <c r="E10" i="5"/>
  <c r="E28" i="5"/>
  <c r="E13" i="5"/>
  <c r="E29" i="5"/>
  <c r="E30" i="5"/>
  <c r="E31" i="5"/>
  <c r="E3" i="5"/>
  <c r="E32" i="5"/>
  <c r="E33" i="5"/>
  <c r="E6" i="5"/>
  <c r="E14" i="5"/>
  <c r="E11" i="5"/>
  <c r="E34" i="5"/>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 r="B41" i="4"/>
  <c r="B42" i="4"/>
  <c r="B43" i="4"/>
  <c r="B44" i="4"/>
  <c r="B45" i="4"/>
  <c r="B46" i="4"/>
  <c r="B47" i="4"/>
  <c r="B48" i="4"/>
  <c r="B49" i="4"/>
  <c r="B50" i="4"/>
  <c r="B51" i="4"/>
  <c r="B52" i="4"/>
  <c r="B53" i="4"/>
  <c r="B54" i="4"/>
  <c r="B55" i="4"/>
  <c r="B56" i="4"/>
  <c r="B57" i="4"/>
  <c r="B58" i="4"/>
  <c r="B59" i="4"/>
  <c r="B60" i="4"/>
  <c r="B61" i="4"/>
  <c r="B62" i="4"/>
  <c r="B63" i="4"/>
  <c r="B64" i="4"/>
  <c r="B65" i="4"/>
  <c r="B66" i="4"/>
  <c r="B67" i="4"/>
  <c r="B68" i="4"/>
  <c r="B69" i="4"/>
  <c r="B70" i="4"/>
  <c r="B71" i="4"/>
  <c r="B72" i="4"/>
  <c r="B73" i="4"/>
  <c r="B74" i="4"/>
  <c r="B75" i="4"/>
  <c r="B76" i="4"/>
  <c r="B77" i="4"/>
  <c r="B78" i="4"/>
  <c r="B79" i="4"/>
  <c r="B80" i="4"/>
  <c r="B81" i="4"/>
  <c r="B82" i="4"/>
  <c r="B4" i="4"/>
  <c r="B5" i="4"/>
  <c r="B6" i="4"/>
  <c r="B7" i="4"/>
  <c r="B8" i="4"/>
  <c r="B9" i="4"/>
  <c r="B10" i="4"/>
  <c r="B11" i="4"/>
  <c r="B12" i="4"/>
  <c r="B3" i="4"/>
  <c r="B2" i="4"/>
  <c r="A2" i="5" a="1"/>
  <c r="A33" i="5" s="1"/>
  <c r="B33" i="5" s="1"/>
  <c r="B18" i="6" l="1"/>
  <c r="B10" i="6"/>
  <c r="B25" i="6"/>
  <c r="B17" i="6"/>
  <c r="B9" i="6"/>
  <c r="B24" i="6"/>
  <c r="B16" i="6"/>
  <c r="B8" i="6"/>
  <c r="B23" i="6"/>
  <c r="B15" i="6"/>
  <c r="B7" i="6"/>
  <c r="B22" i="6"/>
  <c r="B14" i="6"/>
  <c r="B6" i="6"/>
  <c r="B21" i="6"/>
  <c r="B13" i="6"/>
  <c r="B5" i="6"/>
  <c r="B20" i="6"/>
  <c r="B12" i="6"/>
  <c r="B4" i="6"/>
  <c r="B19" i="6"/>
  <c r="B11" i="6"/>
  <c r="B3" i="6"/>
  <c r="A4" i="5"/>
  <c r="B4" i="5" s="1"/>
  <c r="A12" i="5"/>
  <c r="B12" i="5" s="1"/>
  <c r="A20" i="5"/>
  <c r="B20" i="5" s="1"/>
  <c r="A28" i="5"/>
  <c r="B28" i="5" s="1"/>
  <c r="A36" i="5"/>
  <c r="B36" i="5" s="1"/>
  <c r="A5" i="5"/>
  <c r="B5" i="5" s="1"/>
  <c r="A13" i="5"/>
  <c r="B13" i="5" s="1"/>
  <c r="A21" i="5"/>
  <c r="B21" i="5" s="1"/>
  <c r="A29" i="5"/>
  <c r="B29" i="5" s="1"/>
  <c r="A37" i="5"/>
  <c r="B37" i="5" s="1"/>
  <c r="A6" i="5"/>
  <c r="B6" i="5" s="1"/>
  <c r="A14" i="5"/>
  <c r="B14" i="5" s="1"/>
  <c r="A22" i="5"/>
  <c r="B22" i="5" s="1"/>
  <c r="A30" i="5"/>
  <c r="B30" i="5" s="1"/>
  <c r="A7" i="5"/>
  <c r="B7" i="5" s="1"/>
  <c r="A15" i="5"/>
  <c r="B15" i="5" s="1"/>
  <c r="A23" i="5"/>
  <c r="B23" i="5" s="1"/>
  <c r="A31" i="5"/>
  <c r="B31" i="5" s="1"/>
  <c r="A8" i="5"/>
  <c r="B8" i="5" s="1"/>
  <c r="A16" i="5"/>
  <c r="B16" i="5" s="1"/>
  <c r="A24" i="5"/>
  <c r="B24" i="5" s="1"/>
  <c r="A32" i="5"/>
  <c r="B32" i="5" s="1"/>
  <c r="A10" i="5"/>
  <c r="B10" i="5" s="1"/>
  <c r="A18" i="5"/>
  <c r="B18" i="5" s="1"/>
  <c r="A26" i="5"/>
  <c r="B26" i="5" s="1"/>
  <c r="A34" i="5"/>
  <c r="B34" i="5" s="1"/>
  <c r="A3" i="5"/>
  <c r="B3" i="5" s="1"/>
  <c r="A11" i="5"/>
  <c r="B11" i="5" s="1"/>
  <c r="A19" i="5"/>
  <c r="B19" i="5" s="1"/>
  <c r="A27" i="5"/>
  <c r="B27" i="5" s="1"/>
  <c r="A35" i="5"/>
  <c r="B35" i="5" s="1"/>
  <c r="A2" i="5"/>
  <c r="B2" i="5" s="1"/>
  <c r="A9" i="5"/>
  <c r="B9" i="5" s="1"/>
  <c r="A17" i="5"/>
  <c r="B17" i="5" s="1"/>
  <c r="A25" i="5"/>
  <c r="B25"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<sst xmlns="http://schemas.openxmlformats.org/spreadsheetml/2006/main" count="1925" uniqueCount="994">
  <si>
    <t>Arkhiv funm yidishn sotsialist</t>
  </si>
  <si>
    <t>Buletin funm farband fun di geselshaftn far melokhe un erdarbet ba yidn „ort“</t>
  </si>
  <si>
    <t>Buletin fun tsentral-biuro fun der geselshaft tsu farhitn di gezundheyt fun der yidisher bafelkerung „oze“</t>
  </si>
  <si>
    <t>Oyf der shvel</t>
  </si>
  <si>
    <t>Virtshaft un lebn</t>
  </si>
  <si>
    <t>Yidishe Ilustrirte tsaytung</t>
  </si>
  <si>
    <t>YIVO</t>
  </si>
  <si>
    <t>CZA</t>
  </si>
  <si>
    <t>Berlin</t>
  </si>
  <si>
    <t>Place</t>
  </si>
  <si>
    <t>Bleter far yidishe demografi, statistik un ekonomik</t>
  </si>
  <si>
    <t>CM</t>
  </si>
  <si>
    <t>Author</t>
  </si>
  <si>
    <t>Publisher</t>
  </si>
  <si>
    <t>Extra</t>
  </si>
  <si>
    <t>Automatic Tags</t>
  </si>
  <si>
    <t>.</t>
  </si>
  <si>
    <t>Book Title: Ṿort (Berlin, Germany), Dos ṿorṭ, דאס װארט. Place: Berlin</t>
  </si>
  <si>
    <t>Germany; Jews; Periodicals</t>
  </si>
  <si>
    <t>Book Title: Der morgnshṭern : Tsayṭshrifṭ far poliṭiḳ un sotsiale fragn., דער מארגנשטערן : צייטשריפט פאר פאליטיק און סאציאלע פראגן. Place: Berlin</t>
  </si>
  <si>
    <t>Shrayber un zshurnalisṭn-farband</t>
  </si>
  <si>
    <t>Book Title: Shrayber un zshurnalisṭn-farband byuleṭin. Place: Munich</t>
  </si>
  <si>
    <t>Berit ha-tsohar be-Germanyah; Digitization of select YIVO periodicals was made possible by the Conference on Jewish Material Claims against Germany</t>
  </si>
  <si>
    <t>Berit ha-tsohar be-Germaniyah-</t>
  </si>
  <si>
    <t>Book Title: Tsum zig (Germany), Tsum zig., צום זיג. Place: Germany, British zone</t>
  </si>
  <si>
    <t>Berit ha-tsohar be-Germanyah; Germany; Holocaust survivors; Jews; Periodicals; Revisionist Zionism</t>
  </si>
  <si>
    <t>World Union OSE</t>
  </si>
  <si>
    <t>Oze</t>
  </si>
  <si>
    <t>Book Title: Oze., אזע. Place: Berlin</t>
  </si>
  <si>
    <t>Germany; Health and hygiene; Jews; Periodicals</t>
  </si>
  <si>
    <t>Jewish Committee of Zeilsheim--Assembly Center</t>
  </si>
  <si>
    <t>Germany; Holocaust survivors; Jews; Periodicals; Refugees; World War, 1939-1945; Zionism</t>
  </si>
  <si>
    <t>Alṿeṭlekher ḳongres far'n arbeṭndn Erets-Yiśroel</t>
  </si>
  <si>
    <t>Germany; Jews; Labor Zionism; Periodicals</t>
  </si>
  <si>
    <t>Book Title: Yidishe kooperatsye. Place: Berlin</t>
  </si>
  <si>
    <t>Economic conditions; Germany; Jews; Periodicals</t>
  </si>
  <si>
    <t>International Jewish Labor Bund</t>
  </si>
  <si>
    <t>Bund</t>
  </si>
  <si>
    <t>Book Title: Der ṿeḳer., דער װעקער., Ṿeḳer (Germany), Der ṿeḳer, דער וועקער Place: Germany Series: Jewish displaced persons periodicals ; reel 32-06</t>
  </si>
  <si>
    <t>Germany; Holocaust survivors; Jews; Periodicals; Refugees; World War, 1939-1945</t>
  </si>
  <si>
    <t>Tenuʻah ha-leʼumit be-Germanyah; Merkaz Htsḥ be-Germanyah; Merkaz Htsḥ be-Baṿaryah</t>
  </si>
  <si>
    <t>Merkaz H.ts.ḥ. be-Baṿaryah, מרכז הצ״ח בבוריה</t>
  </si>
  <si>
    <t>Book Title: Medinah (Munich, Germany), מדינה (Munich, Germany), ha-Medinah., המדינה. Place: Minkhen, מינכן</t>
  </si>
  <si>
    <t>Germany; Holocaust survivors; Jews; Periodicals; Zionism</t>
  </si>
  <si>
    <t>Emig-Direkt</t>
  </si>
  <si>
    <t>Vereinigtes Komitee fṳr jüdische Auswanderung "Emigdirect</t>
  </si>
  <si>
    <t>Book Title: Informir-Briṿ., אינפארמיר־בריװ Place: Berlin</t>
  </si>
  <si>
    <t>Germany; Jews; Migrations; Periodicals</t>
  </si>
  <si>
    <t>Book Title: Di mizrekh-Yuden. Place: Berlin ; Warsaw</t>
  </si>
  <si>
    <t>Europe, Eastern; Germany; Jews; Periodicals; Poland</t>
  </si>
  <si>
    <t>Book Title: ha-Ḥomah., החומה., ha-Ḥomah, החומה Place: Dayṭshland</t>
  </si>
  <si>
    <t>Germany; Jews; Periodicals; Zionism</t>
  </si>
  <si>
    <t>Akṭiṿisṭn front fun Brit ha-tsohar</t>
  </si>
  <si>
    <t>Book Title: Der fronṭ., דער פראנט., Der fronṭ, דער פראנט Place: Munich</t>
  </si>
  <si>
    <t>Book Title: Dos bukh., דאס בוך., Bukh (Berlin, Germany), Dos bukh, דאס בוך Place: Berlin</t>
  </si>
  <si>
    <t>Germany; Jews; Periodicals; Yiddish literature</t>
  </si>
  <si>
    <t>Yudisher Liṭeraṭn un Zshurnalisṭn Farayn</t>
  </si>
  <si>
    <t>Aroysgegebn durkhn Yudishn Liṭeraṭn un Zshurnalisṭn Farayn "Undzer Sviveh" Minkhn</t>
  </si>
  <si>
    <t>Book Title: Undzer sviveh., אונדזער סביבה, Undzer sviveh Place: Minkhen</t>
  </si>
  <si>
    <t>World ORT Union</t>
  </si>
  <si>
    <t>Tsenṭral-Farṿalṭung funm Farband far Melokheh un Erd-Arbeṭ ba Yidn "ORT",, צענטראל־פארוואלטונג פונם פארבאנד פאר מלכה און ערד־ארבעט בא יידן ״ארט״ֿ, Tsenṭral-Farṿalṭung funm Farband far Melokheh un Erd-Arbeṭ ba Yidn "ORT</t>
  </si>
  <si>
    <t>Book Title: Orṭ yedies̀., ארט־ידיעו., Orṭ yedies̀, ארט-ידיעות Place: Berlin, בערלין</t>
  </si>
  <si>
    <t>Berit Yeshurun</t>
  </si>
  <si>
    <t>Book Title: Yeshurun (Munich, Germany), Yeshurun., ישורון., Yeshurun, ישורון Place: Minkhn</t>
  </si>
  <si>
    <t>Germany; Jews; Periodicals; Religious Zionism</t>
  </si>
  <si>
    <t>Book Title: Oze-ḳorespondents., אזע־קארעספאנדענץ., Oze-ḳorespondents, אזע-קארעספאנדענץ Place: Berlin</t>
  </si>
  <si>
    <t>Book Title: Ḳol mevaśer (Berlin, Germany), Ḳol mevaśer., קול מבשר, Ḳol mevaśer Place: Berlin</t>
  </si>
  <si>
    <t>Germany; Jews; Jews, East European; Periodicals</t>
  </si>
  <si>
    <t>Book Title: Yedies̀ (Berlin, Germany : 1930), Yedies̀., ידיעות., Yedies̀, ידיעות Place: Berlin</t>
  </si>
  <si>
    <t>o. fg.</t>
  </si>
  <si>
    <t>Book Title: Ḥerut (Munich, Germany), Ḥerut., חרות., Ḥerut, חרות Place: Munich</t>
  </si>
  <si>
    <t>Germany; Jews; Periodicals; Revisionist Zionists</t>
  </si>
  <si>
    <t>Tsenṭral Farṿalṭung fun der Ṭshensṭokhoṿer Landsmanshafṭ</t>
  </si>
  <si>
    <t>Umḳum fun Ṭshensṭokhoṿer Yidnṭum</t>
  </si>
  <si>
    <t>Book Title: Undzer yor-tsayṭ., אונדזער יאר־צײט. Place: Minkhn</t>
  </si>
  <si>
    <t>Częstochowa; Germany; Holocaust survivors; Jews; Jews, Polish; Periodicals; Poland; Refugees; World War, 1939-1945</t>
  </si>
  <si>
    <t>Tsenṭral ḳomiṭeṭ fun di bafrayṭe Yidn in der Ameriḳaner zone</t>
  </si>
  <si>
    <t>Organ fun tsenṭer far Yidisher dertsiung baym Tsenṭral Ḳomiṭeṭ fun di Bafrayṭe Yidn in der Ameriḳaner Zone</t>
  </si>
  <si>
    <t>Book Title: Yidishe sporṭtsayṭung., יידישע ספארטצײטונג. Place: Munich</t>
  </si>
  <si>
    <t>Germany; Holocaust survivors; Jews; Periodicals; Refugees; Sports Performance Orthopedic Rehabilitation and Training (Association); World War, 1939-1945</t>
  </si>
  <si>
    <t>Book Title: Ṿelṭ shpigl., װעלט שפיגל., Ṿelṭ shpigl, וועלט שפיגל Place: Regensburg Series: Jewish displaced persons periodicals ; reel 31-23</t>
  </si>
  <si>
    <t>Melamed, A.; Verband der jüdischen Diplomingenieure US Zone Deutschland</t>
  </si>
  <si>
    <t>Verband der jüdischen Diplomingenieure U.S. Zone Deutschland</t>
  </si>
  <si>
    <t>Book Title: Hamhandejs bagola., Hamhandejs bagola Place: Munich Series: Jewish displaced persons periodicals ; reel 32-13</t>
  </si>
  <si>
    <t>s.n.</t>
  </si>
  <si>
    <t>Book Title: Dos Yudishe ṿinkele., דאס יודישע װינקעלע., Dos Yudishe ṿinkele, דאס יודישע ווינקעלע Place: Danzig</t>
  </si>
  <si>
    <t>Germany; Jews; Periodicals; Poland</t>
  </si>
  <si>
    <t>Book Title: Arbeṭer-gedank., ארבעטער־געדאנק., Arbeṭer-gedank, ארבעטער-געדאנק Place: Berlin ; Tartu</t>
  </si>
  <si>
    <t>Estonia; Germany; Jewish socialists; Jews; Periodicals</t>
  </si>
  <si>
    <t>Central Committee of the Liberated Jews in Germany</t>
  </si>
  <si>
    <t>Tsenṭral ḳomiṭeṭ fun di bafrayṭe Yidn in Dayṭshland, צענטראל קאָמיטעט פון די באפרייטע יידן אין דייטשלאנד</t>
  </si>
  <si>
    <t>Book Title: Informatsye byuleṭin = Information bulletin of the Central Committee of the Liberated Jews in Germany., אינפארמאציע ביולעטין = formation bulletin of the Central Committee of the Liberated Jews in Germany, אינפארמאציע ביולעטין formation bulletin of the Central Committee of the Liberated Jews in Germany. Place: Minkhen, מינכן Series: Jewish displaced persons periodicals ; reel 26.03</t>
  </si>
  <si>
    <t>Berit ha-tsiyonim ha-revizionim be-Germaniyah</t>
  </si>
  <si>
    <t>Berit ha-tsohar be-Germaniyah</t>
  </si>
  <si>
    <t>Book Title: Berit ha-tsohar be-Germaniyah : informatsye-byuleṭin., ברית הצהר בגרמניה : איפארמאציע־ביולעטין., Berit ha-tsohar be-Germaniyah informatsye-byuleṭin., ברית הצהר בגרמניה איפארמאציע-ביולעטין. Place: Bergen-Belsen</t>
  </si>
  <si>
    <t>Ferband fun di Mizreḥ Sṭudenṭen Feraynen in Mayrev Ayrope</t>
  </si>
  <si>
    <t>Ferband fun di Mizreḥ Yudishe Sṭudenṭen Feraynen in Mayrev Ayrope</t>
  </si>
  <si>
    <t>Book Title: Di Yudishe sṭudenṭenshafṭ., די יודישע סטודענטענשאפט., Di Yudishe sṭudenṭenshafṭ, די יודישע סטודענטענשאפט Place: Berlin</t>
  </si>
  <si>
    <t>Europe; Germany; Jewish students; Jews; Jews, East European; Periodicals</t>
  </si>
  <si>
    <t>ORT" central-bjuro, München, opt. "Presse un farlag.</t>
  </si>
  <si>
    <t>Book Title: ORT yedies̀ = ORT jedijes., ארט ידיעות = Orṭ yedies̀b Place: München Series: Jewish displaced persons periodicals ; reel 13.04, 14.01</t>
  </si>
  <si>
    <t>Emigdireḳṭ</t>
  </si>
  <si>
    <t>Book Title: Di Yidishe emigratsye., די יידישע עמיגראציע, Di Yidishe emigratsye Place: Berlin</t>
  </si>
  <si>
    <t>Tsenṭral Ḳomiṭeṭ fun di bafrayṭe Yiden in Bayern Dayṭshland</t>
  </si>
  <si>
    <t>אפ״ג,</t>
  </si>
  <si>
    <t>Book Title: Unzer bavegung., אונזער באװעגונג., Unzer bavegung, אונזער באוועגונג Place: Berlin, בערלין</t>
  </si>
  <si>
    <t>Germany; Jews; Jews, East European; Periodicals; Zionism</t>
  </si>
  <si>
    <t>Book Title: װידערגעבורט., Vidergeburṭ = The new life ; Wiedergeburt ; Ha-teḥiya., ווידערגעבורט Place: München Series: Jewish displaced persons periodicals ; reel 07.03</t>
  </si>
  <si>
    <t>Berit ha-tsohar be-Germanyah</t>
  </si>
  <si>
    <t>Book Title: Berit ha-tsohar be-Germaniyah : informatsye byuleṭin., ברית הצה״ר בגרמניה : אינפארמאציע ביולעטין., Berit ha-tsohar be-Germaniyah informatsye byuleṭin., ברית הצה״ר בגרמניה אינפארמאציע ביולעטין. Place: Minkhen</t>
  </si>
  <si>
    <t>Berit ha-tsohar be-Germanyah; Germany; Holocaust survivors; Jews; Periodicals</t>
  </si>
  <si>
    <t>Tsenṭraler Yidisher Invalidn-Farband in der Ameriḳaner Zone</t>
  </si>
  <si>
    <t>Book Title: Yidisher inṿalid., יידישער אינװאליד., Yidisher inṿalid, יידישער אינוואליד Place: Minkhn</t>
  </si>
  <si>
    <t>Germany; Health and hygiene; Holocaust survivors; Jews; Periodicals; Refugees; World War, 1939-1945</t>
  </si>
  <si>
    <t>Kazar Ḳabai</t>
  </si>
  <si>
    <t>Book Title: Der frayṭog., דער פרײטאג., Frayṭog (Warsaw, Poland : 1924), Der frayṭog, דער פרייטאג Place: Ṿarsha ; Lodz, Berlin</t>
  </si>
  <si>
    <t>Jews; Periodicals; Poland</t>
  </si>
  <si>
    <t>Shomer ha-tsaʻir; Histadrut noʻar Tsiyonit sotsyalisṭit "Deror" be-Germanyah; Paḥaḥ; ʻOved ha-tsiyoni</t>
  </si>
  <si>
    <t>Poʻale Tsien : ha-Shomer ha-tsaʻir : Poʻale Tsien Linḳe : Deror : Paḥaḥ : ha-ʻOved</t>
  </si>
  <si>
    <t>Book Title: Der ruf fun arbeṭndn Erets-Yisroel., דער רוף פון ארבעטנדן ארץ־ישראל., Der ruf fun arbeṭndn Erets-Yisroel, דער רוף פון ארבעטנדן ארץ-ישראל Place: Fernṿald</t>
  </si>
  <si>
    <t>Book Title: Reṿizyonisṭisher gedanḳ., רעװיזיאניסטישער געדאנק., Reṿizyonisṭisher gedanḳ, רעוויזיאניסטישער געדאנק Place: Minkhen</t>
  </si>
  <si>
    <t>ʻOved ha-Ttsiyoni</t>
  </si>
  <si>
    <t>ha-ʻOved, העובד</t>
  </si>
  <si>
    <t>ha-ʻOved ha-Tsiyoni in Daytshland</t>
  </si>
  <si>
    <t>Book Title: ha-ʻOved, העובד Place: Munich Series: Jewish displaced persons periodicals ; reel 31.19</t>
  </si>
  <si>
    <t>Digitization of select YIVO periodicals was made possible by the Conference on Jewish Material Claims against Germany</t>
  </si>
  <si>
    <t>Book Title: Undzer lebn., אונדזער לעבן., Undzer lebn (Berlin), Undzer lebn, אונדזער לעבן Place: Berlin, בערלין</t>
  </si>
  <si>
    <t>ORT" zentrale, Minchen, opteilung "presse un farlag.</t>
  </si>
  <si>
    <t>Book Title: Ṭekhniḳ un arbeṭ = Engineering and labour., טעכניק און ארבעט = Engineering and labour, טעכניק און ארבעט Engineering and labour. Place: Munich Series: Jewish displaced persons periodicals ; reel 04.05</t>
  </si>
  <si>
    <t>Book Title: Berit ha-tsohar be-Germaniyah : yedies̀., ברית הצה״ר בגרמניה : ידיעות., Berit ha-tsohar be-Germaniyah yedies̀., ברית הצה״ר בגרמניה ידיעות. Place: Munich</t>
  </si>
  <si>
    <t>Frayhayṭ</t>
  </si>
  <si>
    <t>Book Title: Frayhayṭ (Lampertheim, Germany), Frayhayṭ., פרײהײט., Frayhayṭ, פרייהייט Place: Lamperṭheym., Lamperṭheym Series: Jewish displaced persons periodicals ; reel 25.05</t>
  </si>
  <si>
    <t>World Union of Poalei Zion--Hitachdut</t>
  </si>
  <si>
    <t>Histadrut loḥamim ʻIvrim ʻal yede Mifleget Poʻale Tsiyon,, Histadrut loḥamim ʻIvrim ʻal yede Mifleget Poʻale Tsiyon</t>
  </si>
  <si>
    <t>Book Title: Ṿidershṭand., װידערשטאנד., Ṿidershṭand, ווידערשטאנד Place: Minkhen</t>
  </si>
  <si>
    <t>Germany; Holocaust survivors; Jewish resistance; Jews; Periodicals; Refugees; World War, 1939-1945; Zionism</t>
  </si>
  <si>
    <t>Book Title: Informatsye-bleṭer., אינפארמאציע־בלעטער., Informatsye-bleṭer, אינפארמאציע-בלעטער Place: Berlin ; Paris</t>
  </si>
  <si>
    <t>France; Germany; Jews; Migrations; Periodicals</t>
  </si>
  <si>
    <t>Book Title: Berliner bleṭer far dikhṭung un ḳunsṭ., בערלינער בלעטער פאר דיכטונג און קונסט., Berliner bleṭer far dikhṭung un ḳunsṭ, בערלינער בלעטער פאר דיכטונג און קונסט Place: Berlin</t>
  </si>
  <si>
    <t>Berlin; Germany; Jews; Jews, East European; Periodicals; Yiddish literature</t>
  </si>
  <si>
    <t>s.n.,, s.n.</t>
  </si>
  <si>
    <t>Book Title: Der ashmeday., דער אשמדאי., Ashmeday (Berlin, Germany), Der ashmeday, דער אשמדאי Place: Berlin ; Ṿarshe</t>
  </si>
  <si>
    <t>Germany; Jewish wit and humor; Jews; Periodicals; Poland</t>
  </si>
  <si>
    <t>Tsenṭral Farṿalṭung fun'm Palesṭina Arbayṭer Fond</t>
  </si>
  <si>
    <t>Book Title: Dos arbayṭende Erets-Yiśroʾel., דאס ארבייטענדע ארץ-ישראל., Dos arbayṭende Erets-Yiśroel., דאס ארבײטענדע ארץ־ישראל., Dos arbayṭende Erets-Yiśroel, דאס ארבייטענדע ארץ-ישראל Place: Berlin ; Vienna</t>
  </si>
  <si>
    <t>Austria; East European; Germany; Jews; Labor Zionism; Periodicals</t>
  </si>
  <si>
    <t>Book Title: Tsen yor on Zeʾev Zshaboṭinsḳi., צען יאר אן זאב שזאבאטינסקי, Tsen yor on Zeʾev Zshaboṭinsḳi Place: Minkhen</t>
  </si>
  <si>
    <t>1880-1940; Germany; Holocaust survivors; Jews; Periodicals; Zhabotinskii, Vladimir Evgen'evich 1880-1940,</t>
  </si>
  <si>
    <t>Breslau.</t>
  </si>
  <si>
    <t>Book Title: Unzer leben (Wrocław, Poland), Unzer leben (Berlin, Germany), Unzer leben., אונזער לעבען., Unzer leben, אונזער לעבען Place: Breslau, Berlin ; Leipzig</t>
  </si>
  <si>
    <t>Jews; Jews, East European; Periodicals; Poland; Wrocław</t>
  </si>
  <si>
    <t>World Ort Union Germany</t>
  </si>
  <si>
    <t>ORṬ</t>
  </si>
  <si>
    <t>Book Title: Erd arbeṭ., ערד ארבעט., Erd arbeṭ, ערד ארבעט Place: Berlin</t>
  </si>
  <si>
    <t>Germany; Jews; Periodicals; World ORT Union</t>
  </si>
  <si>
    <t>Tsenṭral-Farṿalṭung funm Farband fun di gezelshaftn far Melokheh un Erd-Arbeṭ ba Yidn "ORT</t>
  </si>
  <si>
    <t>Book Title: Orṭ : byuleṭin funm Farband fun di gezelshafṭn far Melokheh un Erd-Arbeṭ ba Yidn., ארט : ביולעטען פונם פארבאנד פון די געזעלשאפטן פאר מלאכה און ערדארבעט בא יידן., Orṭ byuleṭin funm Farband fun di gezelshafṭn far Melokheh un Erd-Arbeṭ ba Yidn., ארט ביולעטען פונם פארבאנד פון די געזעלשאפטן פאר מלאכה און ערדארבעט בא יידן. Place: Berlin</t>
  </si>
  <si>
    <t>Economic conditions; Germany; Jews; Periodicals; World ORT Union</t>
  </si>
  <si>
    <t>CJH</t>
  </si>
  <si>
    <t>Neiss</t>
  </si>
  <si>
    <t xml:space="preserve"> </t>
  </si>
  <si>
    <t>Digital</t>
  </si>
  <si>
    <t>SHO</t>
  </si>
  <si>
    <t>NYPL</t>
  </si>
  <si>
    <t>Lampertheim</t>
  </si>
  <si>
    <t>Wrocław</t>
  </si>
  <si>
    <t>Milgroim</t>
  </si>
  <si>
    <t xml:space="preserve">http://digital.cjh.org/webclient/DeliveryManager?pid=4592381 </t>
  </si>
  <si>
    <t xml:space="preserve">http://digital.cjh.org/webclient/DeliveryManager?pid=4558582 </t>
  </si>
  <si>
    <t>Location</t>
  </si>
  <si>
    <t>Form</t>
  </si>
  <si>
    <t>Paper</t>
  </si>
  <si>
    <t>Microfilm</t>
  </si>
  <si>
    <t xml:space="preserve">https://sammlungen.ub.uni-frankfurt.de/cm/periodical/titleinfo/4917681 </t>
  </si>
  <si>
    <t>1923-1925</t>
  </si>
  <si>
    <t>Bergen-Belsen</t>
  </si>
  <si>
    <t>Frankfurt</t>
  </si>
  <si>
    <t>Regensburg</t>
  </si>
  <si>
    <t>Source</t>
  </si>
  <si>
    <t>192?</t>
  </si>
  <si>
    <t>Repro Years</t>
  </si>
  <si>
    <t>Pub years</t>
  </si>
  <si>
    <t>1922-1924</t>
  </si>
  <si>
    <t xml:space="preserve">https://sammlungen.ub.uni-frankfurt.de/cm/periodical/titleinfo/9583346 </t>
  </si>
  <si>
    <t>CM, HJP</t>
  </si>
  <si>
    <t>Language</t>
  </si>
  <si>
    <t>Dyhernfurt</t>
  </si>
  <si>
    <t>http://sammlungen.ub.uni-frankfurt.de/cm/10503569</t>
  </si>
  <si>
    <t>http://sammlungen.ub.uni-frankfurt.de/cm/10085912</t>
  </si>
  <si>
    <t>http://sammlungen.ub.uni-frankfurt.de/cm/7242850</t>
  </si>
  <si>
    <t>Bamberg</t>
  </si>
  <si>
    <t>München (Gräfelfing bei)</t>
  </si>
  <si>
    <t xml:space="preserve">http://sammlungen.ub.uni-frankfurt.de/cm/9047414 </t>
  </si>
  <si>
    <t xml:space="preserve">http://sammlungen.ub.uni-frankfurt.de/cm/7507437 </t>
  </si>
  <si>
    <t>Tsenṭral ḳomiṭeṭ fun di bafrayṭe Yiden in der Briṭisher Zone</t>
  </si>
  <si>
    <t>Reel also contains: Zwischen den Zeiten, 1947-48; World Jewish Congress, 1942-1947; Voice of Israel, 1844-47</t>
  </si>
  <si>
    <t>Tsenṭraler Yidisher ḳomiṭeṭ in Bergn-Belzn</t>
  </si>
  <si>
    <t>yid</t>
  </si>
  <si>
    <t>Book Title: Undzer shṭime (Bergen Belsen, Germany), Undzer shṭime Place: Bergn-Belzn</t>
  </si>
  <si>
    <t>Germany; Periodicals; Yiddish-language periodicals</t>
  </si>
  <si>
    <t>Wischnitzer, Mark; Bergelson, David; Wischnitzer, Rachel; Nister</t>
  </si>
  <si>
    <t>"Milgroim" (Yiddish for pomegranate) was a Yiddish-language culture magazine published in Berlin by Mark and Rachel Wischnitzer. Mark Wischnizter was a sociologist and historian specializing in Jewish history. His wife, Rachel, was a scholar of Jewish art who was born in Minsk and studied architecture in Paris. "Milgroim" also included the Yiddish authors David Bergelson and Der Nister as joint editors, both of whom left after the first issue because of a disagreement over the magazine’s direction. "Milgroim" included articles on culture, art history, and contemporary art; Yiddish translations of authors like Hugo von Hofmannsthal and Arthur Schnitzler; and contemporary Yiddish poetry. Articles were not limited to Jewish themes; in one issue, an article on Hasidism was published alongside an article on Buddhism. Another issue discussed Cézanne alongside Max Nordau. (Sources: "Mark Wischnizter," Encyclopaedia Judaica; "Milgroim," de.wikipedia.org, viewed online April 16, 2018.)</t>
  </si>
  <si>
    <t>Rimon, farlag far ḳunsṭ un liṭeraṭur, רמון, פארלאג פאר קונסט און ליטעראטור, Rimon, Verlag für jüdische Kunst und Literatur</t>
  </si>
  <si>
    <t>Book Title: Milgroym : tsayṭshrifṭ far ḳunsṭ un liṭeraṭur, מילגרוים : צייטשריפט פאר קונסט און ליטעראטור Place: Berlin ; London, בערלין ; לאנדאן</t>
  </si>
  <si>
    <t>20th centuery; 20th century; Art; Art, Modern; Berlin; England; Germany; Literature, Modern; London; Magazines (Periodicals); Periodicals; Yiddish; Yiddish literature; Yiddish-language periodicals</t>
  </si>
  <si>
    <t>"Jüdische Presse" was an Orthodox German weekly that was founded in 1870 by Samuel Enoch and Azriel Hildesheimer, a prominent figure in the Orthodox community. The "Jüdische Presse" discouraged Orthodox Jews from withdrawing from the general Jewish community, similar to Hildesheimer's own views that cooperation among the Jewish communities helped combat antisemitism. It was one of the first papers to support the colonization of Palastine, although it was critical of Herzl and political Zionism. In 1919 it became the vehicle of the German Mizrachi, adding a section in Hebrew and Yiddish to its publication. (Source: "Juedische Presse" and "Azriel Hildesheimer," Encyclopaedia Judaica. accessed online 7/3/2013)., Israelitischer Lehrer und Cantor (1881-[1914?] (Some issues are cataloged separately and some are bound with LBI Library call number B219), Israelitische Monatsschrift : wissenschaftliche Beilage zur "Jüdischen Presse" ([1881?-1914?]) (Some issues are cataloged separately and some are bound with LBI Library call number B219), Spenden-Verzeichnisse für alle Zweige jüdischer Wohlthätigkeit, hrsg. von Adolf Salvendi ([1875?-1914?]) (Some issues are cataloged separately and some are bound with LBI Library call number B219), Sabbat-Stunden : illustrirte Feuilleton-Beilage der "Jüdischen Presse" (1884-[1914?]) (Additional issues are bound with Israelitische Wochenschrift (Breslau and Magdeburg, Germany) LBI Library call number B121), Literaturblatt der Jüdischen Presse. ([1872?-1880?]), Magazin für jüdische Geschichte und Literatur (1874-1875).</t>
  </si>
  <si>
    <t>ger;yid;heb</t>
  </si>
  <si>
    <t>Book Title: Jüdische Presse (Berlin, Germany), Die Jüdische Presse. Place: Berlin</t>
  </si>
  <si>
    <t>Berlin; German-language periodicals; Germany; Hebrew-language periodicals; Jewish periodicals; Jews; Judaism; Periodicals; Yiddish-language periodicals; Zionism</t>
  </si>
  <si>
    <t>Central Komitet fun di bafraite Jidn in der U.S. zone opt. Franken zie Bamberg</t>
  </si>
  <si>
    <t>Book Title: Undzer ṿorṭ (Bamberg, Germany), Undzer ṿorṭ = Our word = Undzer wort., אונדזער ווארט = Our word = Undzer wort., Undzer vorṭ : Our word Place: Bamberg [Germany] Series: Jewish displaced persons periodicals ; reel 07.02</t>
  </si>
  <si>
    <t>Bamberg (Germany); Germany; Holocaust survivors; Jewish newspapers; Newspapers; Refugee camps; Refugees; World War, 1939-1945</t>
  </si>
  <si>
    <t>Reel also contains: CBF news; Comite Israelites des Refugies Victimes; Deborah; The ghetto speaks</t>
  </si>
  <si>
    <t>-.</t>
  </si>
  <si>
    <t>ger;yid</t>
  </si>
  <si>
    <t>Book Title: Oif der frei. Place: Stuttgart</t>
  </si>
  <si>
    <t>Germany; Periodicals; Stuttgart; Yiddish-language periodicals</t>
  </si>
  <si>
    <t>Arosgegebn durk Tsenṭral Ḳomiṭeṭ fun di bafrayṭe Yiden in Bayern Dayṭshland-.</t>
  </si>
  <si>
    <t>Book Title: Undzer ṿeg (Munich, Germany : 1945- ), Undzer ṿeg ṿokhnshrifṭ = Unzer weg = Our way., אונדזער וועג וואכנשריפט = Unzer weg = Our way. Place: Minkhen</t>
  </si>
  <si>
    <t>Bavaria; Bavaria (Germany); Germany; Holocaust survivors; Jewish newspapers; Jewish periodicals; Jewish refugees; Jews; Munich; Newspapers; Periodicals; Refugee camps; Refugees; World War, 1939-1945; Yiddish-language periodicals</t>
  </si>
  <si>
    <t>Microfilm reel also contains: A heym, 1946; Affirmation, Vol. 1 (1939); Afweer, Vol. 1-2 (1933-34); Centraal blad voor israelieten in Nederland, Vol. 51-54 (1935-38); Curierul Israelit, Vol. 31-32 (1938-39); DP express, Vol. 1-2; Deggendorf Center revue, Vol. 1 (1945/46); Dos fraje Worṭ, 1945-[46]; Gazeta evreiască, Vol. 1 (1942)</t>
  </si>
  <si>
    <t>Book Title: Ba-midbār : Wochncajtung fun di bafrajte Jidn / Jidiszer Lager Fernwald, bei Wolfratshausen. Place: Wolfratshausen bei München</t>
  </si>
  <si>
    <t>Germany; Periodicals; Wolfratshausen; Yiddish-language periodicals</t>
  </si>
  <si>
    <t>Büxenstein, W.</t>
  </si>
  <si>
    <t>The publication "Illustrierter Kriegs-Kurier" (illustrated war courier) had editions in other languages, including Dutch, French and Italian. The "Illustrierter Kriegs-Kurier" published mostly photographs with explanatory captions depicting the successes of the German military during World War I.</t>
  </si>
  <si>
    <t>Illustrierter Kurier Verlagsgesellschaft, 1915?-.</t>
  </si>
  <si>
    <t>Book Title: Illustrierter Kriegs-Kurier (Berlin, Germany), Illustrierter Kriegs-Kurier : jiddische Ausgabe. Place: Berlin</t>
  </si>
  <si>
    <t>Berlin; Germany; Magazines (Periodicals); Periodicals; Pictorial works; World War, 1914-1918; Yiddish-language periodicals</t>
  </si>
  <si>
    <t>Microfilm reel also contains: A heym, 1946; Affirmation, Vol. 1 (1939); Afweer, Vol. 1-2 (1933-34); Ba-midbār, Vol. 1-2 (1945-46); Centraal blad voor israelieten in Nederland, Vol. 51-54 (1935-38); Curierul Israelit, Vol. 31-32 (1938-39); Deggendorf Center revue, Vol. 1 (1945/46); Dos fraje Worṭ, 1945-[46]; Gazeta evreiască, Vol. 1 (1942)</t>
  </si>
  <si>
    <t>eng;yid</t>
  </si>
  <si>
    <t>Book Title: DP express. Place: Munich</t>
  </si>
  <si>
    <t>Germany; Munich; Periodicals; Yiddish-language periodicals</t>
  </si>
  <si>
    <t>Reel also contians: Neue Welt, 1947-48; Nosotros, 1944-47; Opinia, 1947-49; Undzer Wort, 1946</t>
  </si>
  <si>
    <t>-1947.</t>
  </si>
  <si>
    <t>Book Title: Undzer Hofenung : wechentleche Cajtung = Our hope / arojsgegebn fun di befrajte Jidn in Eszwege, D.P. Lager. Place: Eschwege</t>
  </si>
  <si>
    <t>Eschwege; Germany; Periodicals; Yiddish-language periodicals</t>
  </si>
  <si>
    <t>Komitet fun gewezene jidisze politisze gefangene; United Nations Relief and Rehabilitation Administration</t>
  </si>
  <si>
    <t>The "Landsberger lager-cajtung" is a Yiddish post-war newspaper published for former concentration camp prisoners at the Landsberg am Lech Displaced Person camp.</t>
  </si>
  <si>
    <t>Komitet fun gewezene jidisze politisze gefangene, 1945-1946?.</t>
  </si>
  <si>
    <t>Book Title: Landsberger lager-cajtung (Landsberg am Lech, Germany), Landsberger lager-cajtung. Place: Landsberg Landsberg am Lech, Germany</t>
  </si>
  <si>
    <t>Germany; Holocaust survivors; Jewish periodicals; Jewish refugees; Jews; Landsberg am Lech; Landsberg am Lech (Displaced persons camp); Landsberg am Lech (Germany); Newspapers; Periodicals; Refugee camps; Refugees; World War, 1939-1945; Yiddish-language periodicals</t>
  </si>
  <si>
    <t>Brutzkus, Boris; Lestschinsky, Jacob; Segall, Jacob</t>
  </si>
  <si>
    <t>, 1923-25.</t>
  </si>
  <si>
    <t>Book Title: Blaetter fuer Demographie, Statistik und Wirtschaftskunde der Juden / Edited by Boris Brutzkus, Jakob Lestschinsky and Jacob Segall. Place: Berlin</t>
  </si>
  <si>
    <t>Berlin; Economic conditions; German-language periodicals; Germany; Jewish periodicals; Jews; Periodicals; Statistics; Yiddish-language periodicals</t>
  </si>
  <si>
    <t>United Nations Relief and Rehabilitation Administration</t>
  </si>
  <si>
    <t>Di bafrajte jidn in Feldafing-1946?.</t>
  </si>
  <si>
    <t>Book Title: Fraye vorṭ (Feldafing, Germany : 1945- ), Dos fray vorṭ = Fraje wort., דאס פרייע ווארט. Place: Feldafing</t>
  </si>
  <si>
    <t>Feldafing; Feldafing (Displaced persons camp); Feldafing (Germany); Germany; Holocaust survivors; Jewish periodicals; Jewish refugees; Jews; Newspapers; Periodicals; Refugee camps; Refugees; World War, 1939-1945; Yiddish-language periodicals</t>
  </si>
  <si>
    <t>Reel also contains: La Luz, 1941-48; Macabi, 1944-45; Nezcich Yisrael, 1948; Ossef Chomer, 1946; Revue Juive de Belgique, 1945</t>
  </si>
  <si>
    <t>Yidishe Aynṿoner in Franḳforṭ-Tsaylshaym,</t>
  </si>
  <si>
    <t>yid;ger</t>
  </si>
  <si>
    <t>Book Title: Undzer mut. Place: Frankfurt</t>
  </si>
  <si>
    <t>Frankfurt am Main; German-language periodicals; Germany; Periodicals</t>
  </si>
  <si>
    <t>Enoch, Samuel E.; Meyer, S.; Hildesheimer, Hirsch; Ackermann, Aaron; Salvendi, Adolf; Mizrachi</t>
  </si>
  <si>
    <t>Verlag von Julius Benzian-1923.</t>
  </si>
  <si>
    <t>Book Title: Jidisze cajtung = Jewish newspaper. Place: Landsberg am Lech [Germany]</t>
  </si>
  <si>
    <t>Germany; Holocaust survivors; Jews; Landsberg am Lech; Landsberg am Lech (Germany); Newspapers; Periodicals; Refugee camps; Refugees; World War, 1939-1945; Yiddish-language periodicals</t>
  </si>
  <si>
    <t>Central Committee of the N.Z.O. of Bavaria</t>
  </si>
  <si>
    <t>Book Title: Undzer velṭ : Unzer welt., Unzer ṿelṭ (Munich, Germany), Unzer ṿelṭ : Unzer welt., אונזער וועלט = Unzer welt., Unzer ṿelṭ Unzer welt., אונזער וועלט Unzer welt. Place: München, München Series Number: 22 Series: Jewish displaced persons periodicals</t>
  </si>
  <si>
    <t>Germany; Holocaust survivors; Jewish newspapers; Munich (Germany); Newspapers; Refugee camps; Refugees; World War, 1939-1945</t>
  </si>
  <si>
    <t>Microfilm reel also contains: Affirmation, Vol. 1 (1939); Afweer, Vol. 1-2 (1933-34); Ba-midbār, Vol. 1-2 (1945-46); Centraal blad voor israelieten in Nederland, Vol. 51-54 (1935-38); Curierul Israelit, Vol. 31-32 (1938-39); DP express, Vol. 1-2; Deggendorf Center revue, Vol. 1 (1945/46); Dos fraje Worṭ, 1945-[46]; Gazeta evreiască, Vol. 1 (1942)</t>
  </si>
  <si>
    <t>yid;eng</t>
  </si>
  <si>
    <t>Book Title: Heym (Leipheim : Germany), A heym = heim = home., א הײם = heim = home. Place: Leipheim Series Number: 25 Series: Jewish displaced persons periodicals</t>
  </si>
  <si>
    <t>English-language periodicals; Germany; Holocaust survivors; Jewish newspapers; Leipheim; Leipheim (Germany); Newspapers; Periodicals; Refugee camps; Refugees; World War, 1939-1945; Yiddish-language periodicals</t>
  </si>
  <si>
    <t>Hebrew Sheltering and Immigrant Aid Society of America; Jewish Colonization Association; Emig-Direkt</t>
  </si>
  <si>
    <t>Hias-JCA-Emigdirect</t>
  </si>
  <si>
    <t>ger;yid;eng</t>
  </si>
  <si>
    <t>Book Title: Nachrichtenblatt der Emigrationsvereinigung "HIAS-JCA-Emigdirect" = אינפארמאציע-בלעטער פון דער עמיגראציע-פאראייניגונג "היאס יקא-עמיגדירעקט". Place: Berlin Paris</t>
  </si>
  <si>
    <t>Berlin; English-language periodicals; France; German-language periodicals; Germany; Jewish periodicals; Jews; Migrations; Paris; Periodicals; Yiddish-language periodicals</t>
  </si>
  <si>
    <t>Slonimski, Ḥayyim Selig; Sokolow, Nahum</t>
  </si>
  <si>
    <t>Ḥ.Z. Slonimsḳi, ח.ז. סלאנימסקי, Ḥ.Z. Slonimsḳi</t>
  </si>
  <si>
    <t>heb;yid</t>
  </si>
  <si>
    <t>Book Title: ha-Tsefirah = Hazefirah., הצפירה., הצפירה. ha-Tsefirah leyeladim., מכתב עתי מדיני מדעי וספרותי. mikhtav 'iti medini mada'i vesifruti. Place: Ṿarshoya, ווארשויא, Ṿarshoya, ווארשויא,, A. Olshwanger, Wydawca Centralny Komitet Organizacij Sjonistycznej</t>
  </si>
  <si>
    <t>Berlin; Europe; Europe, Eastern; Germany; Hebrew-language periodicals; Jewish newspapers; Jews; Periodicals; Poland; Warsaw; Yiddish-language periodicals</t>
  </si>
  <si>
    <t>LBI</t>
  </si>
  <si>
    <t>Remarks</t>
  </si>
  <si>
    <t>Stuttgart</t>
  </si>
  <si>
    <t>Eschwege</t>
  </si>
  <si>
    <t>Landsberg am Lech</t>
  </si>
  <si>
    <t>Feldafing</t>
  </si>
  <si>
    <t>Leipheim</t>
  </si>
  <si>
    <t>Title</t>
  </si>
  <si>
    <t>1946-1947</t>
  </si>
  <si>
    <t>1921-1924</t>
  </si>
  <si>
    <t>1919-1920</t>
  </si>
  <si>
    <t>1928-1931</t>
  </si>
  <si>
    <t>1922-1923</t>
  </si>
  <si>
    <t>1922-1925</t>
  </si>
  <si>
    <t>1920-1921</t>
  </si>
  <si>
    <t>1923-1924</t>
  </si>
  <si>
    <t>1925-1930</t>
  </si>
  <si>
    <t>1924-1925</t>
  </si>
  <si>
    <t>Range</t>
  </si>
  <si>
    <t>192-</t>
  </si>
  <si>
    <t xml:space="preserve">http://digital.cjh.org/webclient/DeliveryManager?pid=5844172 </t>
  </si>
  <si>
    <t xml:space="preserve">http://jnul.huji.ac.il/dl/newspapers/hazefirah/html/hazefirah.htm </t>
  </si>
  <si>
    <t xml:space="preserve">https://archive.org/details/diejudischemfb219 </t>
  </si>
  <si>
    <t xml:space="preserve">https://archive.org/details/frayevorfeldafin1011unse_ead </t>
  </si>
  <si>
    <t xml:space="preserve">https://archive.org/details/illustrierterkri5191unse_ead </t>
  </si>
  <si>
    <t xml:space="preserve">https://archive.org/details/landsbergerlager1220unse_ead </t>
  </si>
  <si>
    <t xml:space="preserve">https://archive.org/details/undzeregmunichge2191unse_ead </t>
  </si>
  <si>
    <t>1871-1920</t>
  </si>
  <si>
    <t>https://archive.org/details/oyfdershelzamelh00unse/</t>
  </si>
  <si>
    <t>Bad Reichenhall</t>
  </si>
  <si>
    <t>Buchenwald</t>
  </si>
  <si>
    <t>Cieszyn</t>
  </si>
  <si>
    <t>Danzig</t>
  </si>
  <si>
    <t>Frankfurt Zeilheim</t>
  </si>
  <si>
    <t>Glebkie</t>
  </si>
  <si>
    <t>Göttingen</t>
  </si>
  <si>
    <t>Hamburg</t>
  </si>
  <si>
    <t>Kassel</t>
  </si>
  <si>
    <t>Kölln</t>
  </si>
  <si>
    <t>Koningsberg</t>
  </si>
  <si>
    <t>Kovno, Berlin</t>
  </si>
  <si>
    <t>Leipzig</t>
  </si>
  <si>
    <t>Lemberg</t>
  </si>
  <si>
    <t>Lyck</t>
  </si>
  <si>
    <t>Mainz</t>
  </si>
  <si>
    <t>München</t>
  </si>
  <si>
    <t>Zultsbach</t>
  </si>
  <si>
    <t>NLI</t>
  </si>
  <si>
    <t>יידישער צענטראל קאמיטעט</t>
  </si>
  <si>
    <t>הסתדרות הציונים הרוויזיוניסטים (גרמניה) האזור הבריטי</t>
  </si>
  <si>
    <t>אורט</t>
  </si>
  <si>
    <t>הוועד המרכזי של היהודים המשוחררים באזור הבריטי</t>
  </si>
  <si>
    <t>גוטמאן, מאיר בר; רוזנפלד, אברהם</t>
  </si>
  <si>
    <t>סמרין, י</t>
  </si>
  <si>
    <t>אברמוביץ, רפאל רין; בונד</t>
  </si>
  <si>
    <t>פועלי ציון</t>
  </si>
  <si>
    <t>Adass Jisroel</t>
  </si>
  <si>
    <t>גוגיג, ה</t>
  </si>
  <si>
    <t>הוועד להגירה יהודית</t>
  </si>
  <si>
    <t>התאחדות עולמית של הפועל הצעיר וצעירי ציון</t>
  </si>
  <si>
    <t>ויויורקה, אברהם</t>
  </si>
  <si>
    <t>אזע</t>
  </si>
  <si>
    <t>בערלינער איזראעליטישער אנצייגער; טויבס, יוסף</t>
  </si>
  <si>
    <t>קרימברג, מרק</t>
  </si>
  <si>
    <t>התאחדות הסטודנטים היהודיים גרמניה</t>
  </si>
  <si>
    <t>פארבאנד פון די מזרח יידישע סטודענטן פאריינען אין מערב איראפע</t>
  </si>
  <si>
    <t>רוזין, אברהם</t>
  </si>
  <si>
    <t>יידישע עמיגראציע צוזאמענפאר</t>
  </si>
  <si>
    <t>ההסתדרות העולמית שומרי שבת ברלין</t>
  </si>
  <si>
    <t>ייווא עקאנאמיש סטאטיסטישע סעקציע; לשצ'ינסקי, יעקב</t>
  </si>
  <si>
    <t>בונד</t>
  </si>
  <si>
    <t>התאחדות אגודות הסטודנטים העבריים בגרמניה</t>
  </si>
  <si>
    <t>רופא, אהרן בן משה</t>
  </si>
  <si>
    <t>גליקסמאן, שמחה</t>
  </si>
  <si>
    <t>בלום, שאול</t>
  </si>
  <si>
    <t>שאיאק, יהודה הירש</t>
  </si>
  <si>
    <t>יידישע היסטארישע קאמיסיע אין גטינגן</t>
  </si>
  <si>
    <t>היבעל, בן ציון; פרידמן, פיליפ; התאחדות סופרי שארית הפלטה</t>
  </si>
  <si>
    <t>רודקינזון, מיכאל לוי</t>
  </si>
  <si>
    <t>זינגמן, קלמן</t>
  </si>
  <si>
    <t>דולמן, גוסטב הרמן</t>
  </si>
  <si>
    <t>Federacje Fun Jidn Fun Pojln in der Amerikanishen Zone</t>
  </si>
  <si>
    <t>השומר הצעיר</t>
  </si>
  <si>
    <t>איחוד פועלי ציון</t>
  </si>
  <si>
    <t>פח"ח</t>
  </si>
  <si>
    <t>איחוד פועלי ציון (צ ס) - התאחדות</t>
  </si>
  <si>
    <t>המזרחי; תורה ועבודה גרמניה</t>
  </si>
  <si>
    <t>נוער חלוצי מאוחד גרמניה</t>
  </si>
  <si>
    <t>מפלגת הפועלים המאוחדת גרמניה</t>
  </si>
  <si>
    <t>הציונים הכלליים</t>
  </si>
  <si>
    <t>ברית ישורון (גרמניה) כנס תש"ז פרנוולד); ברית חשמונאים</t>
  </si>
  <si>
    <t>דרור גרמניה</t>
  </si>
  <si>
    <t>נוער חלוצי מאוחד גרמניה; הסתדרות ציונית אחידה של שארית הפליטה בגרמניה</t>
  </si>
  <si>
    <t>הוועד המרכזי של היהודים המשוחררים</t>
  </si>
  <si>
    <t>פועלי אגודת ישראל</t>
  </si>
  <si>
    <t>התאחדות סופרי שארית הפלטה</t>
  </si>
  <si>
    <t>הסוכנות היהודית לארץ ישראל</t>
  </si>
  <si>
    <t>אגודת ישראל</t>
  </si>
  <si>
    <t>נצח ישראל</t>
  </si>
  <si>
    <t>הסוכנות היהודית לארץ ישראל הלשכה לעליית ילדים ונוער מינכן</t>
  </si>
  <si>
    <t>הנוער הציוני גרמניה</t>
  </si>
  <si>
    <t>הוועד המרכזי של היהודים המשוחררים באזור האמריקאי</t>
  </si>
  <si>
    <t>פועלי ציון שמאל</t>
  </si>
  <si>
    <t>Landesverband der Israelitischen Kultusgemeinden in Bayern</t>
  </si>
  <si>
    <t>צעירי בורוכוב גרמניה</t>
  </si>
  <si>
    <t>קאמיטעט פון די באפרייטע יידן אין נידער-בייערן און אבערפלאץ</t>
  </si>
  <si>
    <t>אגודת הסופרים היהודים גרמניה</t>
  </si>
  <si>
    <t>The Morrow Press branch</t>
  </si>
  <si>
    <t>מוציא לאור לא ידוע</t>
  </si>
  <si>
    <t>די ציוניסטיש-רעוויזיאניסטישע באוועגונג אין דער בריטישער זאנע פון דייטשלאנד</t>
  </si>
  <si>
    <t>צ"ק פון די באפרייטע יידן אינעם ענגלישע אקואציע-געביט פון דייטשלאנד</t>
  </si>
  <si>
    <t>דרוקעריי פועלי-צין צ.ס. - התאחדות</t>
  </si>
  <si>
    <t>פונקען</t>
  </si>
  <si>
    <t>דפוס איצקאווסקי</t>
  </si>
  <si>
    <t>דפוס ויקטוריה ואחרים</t>
  </si>
  <si>
    <t>ארט</t>
  </si>
  <si>
    <t>דפוס ראזענטאל</t>
  </si>
  <si>
    <t>פארבאנד ארט</t>
  </si>
  <si>
    <t>אונדזער לעבן</t>
  </si>
  <si>
    <t>דפוס נארד אסט</t>
  </si>
  <si>
    <t>דפוס ויקטוריה</t>
  </si>
  <si>
    <t>דפוס לוטצע</t>
  </si>
  <si>
    <t>קולטור-ליגע</t>
  </si>
  <si>
    <t>חירות</t>
  </si>
  <si>
    <t>דפוס כהר"ר אהרן מליסא</t>
  </si>
  <si>
    <t>דפוס בעקער</t>
  </si>
  <si>
    <t>Publisher not identified</t>
  </si>
  <si>
    <t>דפוס י"פ ריכטער</t>
  </si>
  <si>
    <t>שרייבער פארבאנד פון שארית הפליטה</t>
  </si>
  <si>
    <t>אידיש</t>
  </si>
  <si>
    <t>דפוס קליינמאן</t>
  </si>
  <si>
    <t>Der Federacje</t>
  </si>
  <si>
    <t>מפלגת השומר הצעיר</t>
  </si>
  <si>
    <t>הסתדרות פרטיזנים חילים חלוצים - פח"ח בגרמניה</t>
  </si>
  <si>
    <t>צענטראלער ארגאן פון נוער חלוצי מאוחד אין דייטשלאנד</t>
  </si>
  <si>
    <t>חמול</t>
  </si>
  <si>
    <t>דרור אין דייטשלאנד</t>
  </si>
  <si>
    <t>ההסתדרות הציונית האחידה של שארית הפליטה בגרמניה ונוער חלוצי מאוחד נחם</t>
  </si>
  <si>
    <t>פועלי ציון צ"ס - התאחדות אין דייטשלאנד</t>
  </si>
  <si>
    <t>הסוכנות היהודית</t>
  </si>
  <si>
    <t>מחלקת ההסברה של הסוכנות היהודית</t>
  </si>
  <si>
    <t>ועד ההצלה פאר שארית-הפליטה אין גלות דייטשלאנד, מחלקה לחינוך וחיזוק הדת</t>
  </si>
  <si>
    <t>הלשכה לעלית ילדים ונוער</t>
  </si>
  <si>
    <t>Landesverband der Israelitischen Kultusgemeinde in Bayern</t>
  </si>
  <si>
    <t>באראכאוו-יוגנט אין דייטשלאנד</t>
  </si>
  <si>
    <t>קולטור</t>
  </si>
  <si>
    <t>דפוס S. ARNSTEIN</t>
  </si>
  <si>
    <t>heb;yid;ger;und</t>
  </si>
  <si>
    <t>heb;yid;ger</t>
  </si>
  <si>
    <t>yid;heb</t>
  </si>
  <si>
    <t>rus;ger;yid</t>
  </si>
  <si>
    <t>2= PB 1277</t>
  </si>
  <si>
    <t>PA 10486</t>
  </si>
  <si>
    <t>PA 1964</t>
  </si>
  <si>
    <t>2= PA 8072</t>
  </si>
  <si>
    <t>PA 3045</t>
  </si>
  <si>
    <t>X2= PA 1716</t>
  </si>
  <si>
    <t>PA 1555</t>
  </si>
  <si>
    <t>2= PA 5074</t>
  </si>
  <si>
    <t>PA 45143</t>
  </si>
  <si>
    <t>PA 4884</t>
  </si>
  <si>
    <t>PA 41783</t>
  </si>
  <si>
    <t>PB 18105</t>
  </si>
  <si>
    <t>PA 42247=X2</t>
  </si>
  <si>
    <t>PA 40713=2</t>
  </si>
  <si>
    <t>PB 41520</t>
  </si>
  <si>
    <t>PB 44375</t>
  </si>
  <si>
    <t>PA 44405</t>
  </si>
  <si>
    <t>PA 43478</t>
  </si>
  <si>
    <t>PA 3795, PB 42638</t>
  </si>
  <si>
    <t>2= PV 2736</t>
  </si>
  <si>
    <t>PB 44409</t>
  </si>
  <si>
    <t>PA 3169</t>
  </si>
  <si>
    <t>2= PV 4617, PA 43231</t>
  </si>
  <si>
    <t>PB 42549</t>
  </si>
  <si>
    <t>PA 41002</t>
  </si>
  <si>
    <t>PB 44369</t>
  </si>
  <si>
    <t>PA 8500</t>
  </si>
  <si>
    <t>PA 41538=2</t>
  </si>
  <si>
    <t>PB 689</t>
  </si>
  <si>
    <t>PB 44058, 8= PV 5778</t>
  </si>
  <si>
    <t>0= PB 293</t>
  </si>
  <si>
    <t>PA 45399</t>
  </si>
  <si>
    <t>PA 10489</t>
  </si>
  <si>
    <t>X2= PV 2735</t>
  </si>
  <si>
    <t>PA 41754</t>
  </si>
  <si>
    <t>X2= PV 3020</t>
  </si>
  <si>
    <t>PA 42250=X2</t>
  </si>
  <si>
    <t>2= PA 8788</t>
  </si>
  <si>
    <t>2= PB 4000</t>
  </si>
  <si>
    <t>Moscow Ms. Guenzburg1010240190</t>
  </si>
  <si>
    <t>PA 2171</t>
  </si>
  <si>
    <t>2= PA 2313</t>
  </si>
  <si>
    <t>X2= PA 8816</t>
  </si>
  <si>
    <t>PA 1513</t>
  </si>
  <si>
    <t>PA 41755</t>
  </si>
  <si>
    <t>PFI 3890, PFI 3890(2)</t>
  </si>
  <si>
    <t>PA 1931</t>
  </si>
  <si>
    <t>22 A 10930</t>
  </si>
  <si>
    <t>PA 40715=2</t>
  </si>
  <si>
    <t>2= PV 5102</t>
  </si>
  <si>
    <t>PFI 2240</t>
  </si>
  <si>
    <t>PA 2903</t>
  </si>
  <si>
    <t>PFI 1292</t>
  </si>
  <si>
    <t>PA 7619</t>
  </si>
  <si>
    <t>X2= PA 8851</t>
  </si>
  <si>
    <t>X2= PA 8848</t>
  </si>
  <si>
    <t>2= PV 3338, PFI 976</t>
  </si>
  <si>
    <t>PFI 3172</t>
  </si>
  <si>
    <t>PA 1550</t>
  </si>
  <si>
    <t>PFI 1384</t>
  </si>
  <si>
    <t>X2= PA 9194</t>
  </si>
  <si>
    <t>2= PA 26885</t>
  </si>
  <si>
    <t>2= PA 1608</t>
  </si>
  <si>
    <t>PA 2517</t>
  </si>
  <si>
    <t>2= PA 5537</t>
  </si>
  <si>
    <t>X2= PA 2808</t>
  </si>
  <si>
    <t>PA 1676</t>
  </si>
  <si>
    <t>X2= PA 1605</t>
  </si>
  <si>
    <t>PFI 826</t>
  </si>
  <si>
    <t>PA 3511 =2, PFI 919, X2= PA 3511</t>
  </si>
  <si>
    <t>X2= PA 2057</t>
  </si>
  <si>
    <t>2= PA 6097</t>
  </si>
  <si>
    <t>2= PA 2350</t>
  </si>
  <si>
    <t>X2=PA 1561</t>
  </si>
  <si>
    <t>2= PA 1859</t>
  </si>
  <si>
    <t>PA 5536</t>
  </si>
  <si>
    <t>2= PA 7292</t>
  </si>
  <si>
    <t>PA 2161</t>
  </si>
  <si>
    <t>2008 F 94(3), PFI 811</t>
  </si>
  <si>
    <t>2= PA 2360</t>
  </si>
  <si>
    <t>PA 1798</t>
  </si>
  <si>
    <t>X2= PA 2494</t>
  </si>
  <si>
    <t>PA 4666</t>
  </si>
  <si>
    <t>PA 2953</t>
  </si>
  <si>
    <t>2= PA 1919</t>
  </si>
  <si>
    <t>PA 1991</t>
  </si>
  <si>
    <t>2= PA 1544</t>
  </si>
  <si>
    <t>PA 4631</t>
  </si>
  <si>
    <t>PFI 920, PA 1565 =2</t>
  </si>
  <si>
    <t>X2= PA 2174</t>
  </si>
  <si>
    <t>PB 15042=2</t>
  </si>
  <si>
    <t>2= PA 2371</t>
  </si>
  <si>
    <t>X2= PA 2848</t>
  </si>
  <si>
    <t>X2= PA 4679</t>
  </si>
  <si>
    <t>61 A 2588</t>
  </si>
  <si>
    <t>2= PA 4930</t>
  </si>
  <si>
    <t>2= 2012 A 315</t>
  </si>
  <si>
    <t>0= PA 5260</t>
  </si>
  <si>
    <t>Call number</t>
  </si>
  <si>
    <t>Publication Title: Der morgn = The morrow.</t>
  </si>
  <si>
    <t>Publication Title: ביולעטין</t>
  </si>
  <si>
    <t>Publication Title: אונדזער פראנט נאציאנאלע צווייוואכנשריפט.</t>
  </si>
  <si>
    <t>Publication Title: אינפארמאציע ביולעטין.</t>
  </si>
  <si>
    <t>Publication Title: א.ר.ט. פאך-שול בערגן-בעלזן : (צוויי יאריקער יוביליי פון דער א.ר.ט. פאך-שול ביים יידישן קאמיטעט אין בערגן-בעלזן 1945-1947).</t>
  </si>
  <si>
    <t>Publication Title: וואכנבלאט : ארגאן פון דער שארית הפליטה אין דער בריט. זאנע.</t>
  </si>
  <si>
    <t>Publication Title: צויטן : בעלזענער בלעטלעך : זאמל-העפט פאר ליטעראטור, קריטיק און געזעלשאפטלעכע פראגן</t>
  </si>
  <si>
    <t>Publication Title: ארבעטער געדאנק : באלטישע חודש אויסגאבע ...</t>
  </si>
  <si>
    <t>Publication Title: אונדזער געדאנק : סאציאליסטישער זשורנאל</t>
  </si>
  <si>
    <t>Publication Title: די וועלט : חודש זשורנאל פארן פועלי ציוניסטישן געדאנק.</t>
  </si>
  <si>
    <t>Publication Title: קול מבשר : מאסף לחדשות הזמן ולשאלת היהודים ברוסיה ...</t>
  </si>
  <si>
    <t>Publication Title: Nachrichten von Adass Jisroel [journal] : Bulletin der jüdischen Gemeinde Adass Jisroel.</t>
  </si>
  <si>
    <t>Publication Title: אונזער פרייהייט : ערשיינט יעדען דאנערשטאג</t>
  </si>
  <si>
    <t>Publication Title: אידישע אילוסטרירטע צייטונג.</t>
  </si>
  <si>
    <t>Publication Title: די אידישע עמיגראציע : אינפארמאציע בלעטער פון פאראייניגטן אידישן עמיגראציע קאמיטעט ("עמיגדירעקט").</t>
  </si>
  <si>
    <t>Publication Title: אינפארמאציאנס-בלעטער</t>
  </si>
  <si>
    <t>Publication Title: ארבעטס-פאלק : צענטראל-ארגאן פון דער אלוועלטליכער ציוניסטישער ארבעטס-פארטיי התאחדות (הפועל הצעיר-צעירי ציון).</t>
  </si>
  <si>
    <t>Publication Title: ארט ידיעות.</t>
  </si>
  <si>
    <t>Publication Title: דאס בוך : מאנאטשריפט פאר קונסט און קריטיק.</t>
  </si>
  <si>
    <t>Publication Title: ביולעטען</t>
  </si>
  <si>
    <t>Publication Title: ברלינער איזראעל : אנצייגער.</t>
  </si>
  <si>
    <t>Publication Title: די ווירטשאפט.</t>
  </si>
  <si>
    <t>Publication Title: ווירטשאפט און לעבן : צוויימאנאטליכער זשורנאל.</t>
  </si>
  <si>
    <t>Publication Title: טעגליכער ביולעטין.</t>
  </si>
  <si>
    <t>Publication Title: ידיעות פון יידישן סטודענטן פארבאנד אין דייטשלאנד.</t>
  </si>
  <si>
    <t>Publication Title: די יידישע סטודענטענשאפט : ארגאן פון פערבאנד פון די מזרח יודישע סטודענטען פעראיינען אין מערב אייראפא.</t>
  </si>
  <si>
    <t>Publication Title: יידישע קאאפעראציע : ארגאן פון צענטראל פארבאנד פון די יידישע קאאפעראטיוון אין מזרח אייראפע.</t>
  </si>
  <si>
    <t>Publication Title: דאס פרייע ווארט : ארגאן פון אומאפהיינגיגן סאציאליסטישן געדאנק : צווייוואכנטליכער זשורנאל.</t>
  </si>
  <si>
    <t>Publication Title: דער צווייטער אידישער עמיגראציע צוזאמענפאר : אין בערלין דעם 9-12 אווגוסט 1925 : קורצער באריכט.</t>
  </si>
  <si>
    <t>Publication Title: שבת-ידיעות : אינפארמאציע בלאט</t>
  </si>
  <si>
    <t>Publication Title: שריפטן פאר עקאנאמיק און סטאטיסטיק.</t>
  </si>
  <si>
    <t>Publication Title: ביולעטין.</t>
  </si>
  <si>
    <t>Publication Title: הבמה האקדמית העברית : ארגן פון דעם פארבאנד פון דיאידישע סטודענטן פאראיינען אין דייטשלאנד : כלי מבטאה של התאחדות אגודות הסטודנטים העברים בגרמניה.</t>
  </si>
  <si>
    <t>Publication Title: דער המון</t>
  </si>
  <si>
    <t>Publication Title: לוח משנת ... : עם כל המועדים והמולדות ... גם לוח ממהלך השמש ...</t>
  </si>
  <si>
    <t>Publication Title: קריג'ס בילדער.</t>
  </si>
  <si>
    <t>Publication Title: צייטונג פאר די באפרייטע יידן אין לאגערן.</t>
  </si>
  <si>
    <t>Publication Title: שלעזישע צייטונג : אונאבהענגיגער ארגאן פאר די אינטערעסען פון שלעזישען יודענטום.</t>
  </si>
  <si>
    <t>Publication Title: דאס אידישע ווינקעלע ... פרייע, אונאבהענגיגע שריפט פון דרייסטען יודישען געדאנק, יודישע לעבענ'ס'-פראגען ערציהונג און ליטעראטור</t>
  </si>
  <si>
    <t>Publication Title: דאנציגער טאגבלאט.</t>
  </si>
  <si>
    <t>Publication Title: דאנציגער טריבונע.</t>
  </si>
  <si>
    <t>Publication Title: דאנציגער לעבען : אונפארטייאיש געזעלשאפטליך ליטעראריש וואכענבלאט.</t>
  </si>
  <si>
    <t>Publication Title: Feldafinger magazin ilustrirte monatkiche bajlage cu "Dos Fraje wort".</t>
  </si>
  <si>
    <t>Publication Title: במאבק : עתון הסתדרות הנוער הבורוכובי בגרמניה.</t>
  </si>
  <si>
    <t>Publication Title: לוח : של שנת ... לבריאת עולם ... לחמה ... ללבנה ... לחורבן בית מקדשינו ...</t>
  </si>
  <si>
    <t>Publication Title: דבר המורה בהעפלה : במה לשלאות חנוך ותרבות.</t>
  </si>
  <si>
    <t>Publication Title: אונטערוועגס.</t>
  </si>
  <si>
    <t>Publication Title: גלובאקער שטימע : וועכנטלעכע אומפארטייאישע צייטונג געווידמעט די אינטערעסן פון גלובאקע און אומגעגנט.</t>
  </si>
  <si>
    <t>Publication Title: [פובליקאציעס].</t>
  </si>
  <si>
    <t>Publication Title: איזראעליטישער אנצייגער : ערשיינט איינמאל וועכענטליך אם דאנערשטאג ...</t>
  </si>
  <si>
    <t>Publication Title: עולים בלעטער גייען ארויס יעדין חודש.</t>
  </si>
  <si>
    <t>Publication Title: שריפטן פאר ליטעראטור, קונסט און געזעלשאפטליכע פראגן</t>
  </si>
  <si>
    <t>Publication Title: יידישע פרעסע.</t>
  </si>
  <si>
    <t>Publication Title: קול לעם : יודישעס וואכענבלאט ... פאן משל ראדקינסזאהן.</t>
  </si>
  <si>
    <t>Publication Title: הקול : ... אחת בשבוע, ישמיע את כל הנראה והנעשה עניני חכמה ומדע, תולדות אנשי שם, מכתבי מסע</t>
  </si>
  <si>
    <t>Publication Title: דער יידישע גרענצבאטע : פאמיליענבלאט פאר די אינטערעסן דעס יודענטהומס.</t>
  </si>
  <si>
    <t>Publication Title: קונסט-רינג-אלמאנאך</t>
  </si>
  <si>
    <t>Publication Title: יידישע צייטונג אלגעמיין נאציאנאלער ארגאן.</t>
  </si>
  <si>
    <t>Publication Title: ברית עם : איין מאנאטסבלאטט פיר יודען צור בעלעהרונג אונד אונטערהאלטונג</t>
  </si>
  <si>
    <t>Publication Title: דאס מזרח-אידישע לעבען אין זאקסען : אומפארטייאישעס וואכענבלאט פאר דאס מזרח-אידענטום אין זאקסען.</t>
  </si>
  <si>
    <t>Publication Title: דער ארבייטער.</t>
  </si>
  <si>
    <t>Publication Title: נייע צייטונג : וועכנטלעכע אומאפהענגיקע צייטונג פאר לוצק און אומגעגנט ...</t>
  </si>
  <si>
    <t>Publication Title: הישראלי : צייטונג פיר פאליטיק בעלעהרונג, וויססענשאפט אונד אונטערהאלטונג.</t>
  </si>
  <si>
    <t>Publication Title: Ibergang : organ fun der Federacje fun Jidn fun Pojln in der Amerik. Zone.</t>
  </si>
  <si>
    <t>Publication Title: המשך : שריפטן פאר ליטעראטור, קונסט, קריטיק און קולטור געזעלשאפטלעכע פראגעס.</t>
  </si>
  <si>
    <t>Publication Title: אויף די וואנדער וועגן : OJF DI WANDER WEGN.</t>
  </si>
  <si>
    <t>Publication Title: אויף דער וואך : משמר.</t>
  </si>
  <si>
    <t>Publication Title: אונדזער סביבה ליטעראריש-פובליציסטישע פלוגשריפטן.</t>
  </si>
  <si>
    <t>Publication Title: באפרייונג</t>
  </si>
  <si>
    <t>Publication Title: חודש בלעטער פאר ליטעראטור און קריטיק</t>
  </si>
  <si>
    <t>Publication Title: יידישע שטימע : ארגאן פון דער מזרחי און תורה ועבודה באוועגונג פון דער שארית הפליטה.</t>
  </si>
  <si>
    <t>Publication Title: די לאנדעס-קאנפערענץ</t>
  </si>
  <si>
    <t>Publication Title: דער מארגן : ארויסגעגעבן פון צ.ק. מפ"ם אין דייטשלאנד.</t>
  </si>
  <si>
    <t>Publication Title: נוחם.</t>
  </si>
  <si>
    <t>Publication Title: נייע יידישע צייטונג אומפארטייאיש-נאציאנאלע וואכנצייטונג.</t>
  </si>
  <si>
    <t>Publication Title: ציוניסטישע שטימע : ארגאן פון דער אלגעמיין-ציוניסטישער באוועגונג אין דייטשלאנד.</t>
  </si>
  <si>
    <t>Publication Title: באריכט פון דער ... לאנדעס קאנפערענץ : פון ברית ישורון גרמני ...</t>
  </si>
  <si>
    <t>Publication Title: להבות : עתון למעפיל הצעיר.</t>
  </si>
  <si>
    <t>Publication Title: אונזער וועלט : נאציאנאלע וואכנשריפט פאר דער שארית הפליטה.</t>
  </si>
  <si>
    <t>Publication Title: אוסף חומר.</t>
  </si>
  <si>
    <t>Publication Title: בדרך</t>
  </si>
  <si>
    <t>Publication Title: דאס ווארט צייטשריפט פאר פאלקס-אינטערעסן.</t>
  </si>
  <si>
    <t>Publication Title: וועלט אומאפהענגיקער זשורנאל פאר פאליטיק, ליטעראטור קונסט און ספארט.</t>
  </si>
  <si>
    <t>Publication Title: ידיעות.</t>
  </si>
  <si>
    <t>Publication Title: דאס יידישע ווארט : ארגאן פון אגודת ישראל אין דייטשלאנד.</t>
  </si>
  <si>
    <t>Publication Title: לאנדווירטשאפטלעכער וועגווייזער</t>
  </si>
  <si>
    <t>Publication Title: מדריך לעולה</t>
  </si>
  <si>
    <t>Publication Title: נצח ישראל.</t>
  </si>
  <si>
    <t>Publication Title: נצנים : עתון לנוער העולה.</t>
  </si>
  <si>
    <t>Publication Title: פחח : עתון התנועה.</t>
  </si>
  <si>
    <t>Publication Title: קץ הנדוד : ביולטין של הגרעין א' (לתנועת "הנוער הציוני").</t>
  </si>
  <si>
    <t>Publication Title: אונדזער וועג אלגעמיין יידישע צייטונג אין גלות דייטשלאנד</t>
  </si>
  <si>
    <t>Publication Title: נייוועלט : ארגאן פון פועלי ציון (שמאל) אין דייטשלאנד.</t>
  </si>
  <si>
    <t>Publication Title: Jüdisches Leben in Bayern</t>
  </si>
  <si>
    <t>Publication Title: נייוועלט : יוגנט אויסאבע.</t>
  </si>
  <si>
    <t>Publication Title: אונזער מאמענט : וואכנבלאט.</t>
  </si>
  <si>
    <t>Publication Title: דער נייער מאמענט</t>
  </si>
  <si>
    <t>Publication Title: העפטן פאר ליטעראטור קולטור און קריטיק : פעריאדישע שריפטן פון יידישע שרייבער אין דייטשלאנד.</t>
  </si>
  <si>
    <t>Publication Title: אונזער לעבען : ... ארגאן פיר די מזרח אידישע אינטערעסען.</t>
  </si>
  <si>
    <t>Publication Title: נידער-שלעזיע : איינמאליקע אויסגאבע פון וואיעוואדישן יידישן קאמיטעט אין ווראצלאוו.</t>
  </si>
  <si>
    <t>Publication Title: לוח : משנת ...</t>
  </si>
  <si>
    <t>Germany; Holocaust survivors; Periodicals; Periodicals; Jews; Periodicals; World War, 1939-1945; Refugees</t>
  </si>
  <si>
    <t>Bergen-Belsen (Concentration camp); Nazi concentration camps; Germany</t>
  </si>
  <si>
    <t>Periodicals; Zionism</t>
  </si>
  <si>
    <t>Revisionist Zionism</t>
  </si>
  <si>
    <t>Professional, vocational and rehabilitation training and education; Human resources development; ORT - Jews, Jewish, Judaism</t>
  </si>
  <si>
    <t>Holocaust survivors; Periodicals</t>
  </si>
  <si>
    <t>Yiddish literature</t>
  </si>
  <si>
    <t>Labor Zionism</t>
  </si>
  <si>
    <t>Periodicals; Yiddish literature</t>
  </si>
  <si>
    <t>Jewish labor unions; Periodicals; Periodicals; Jewish socialists</t>
  </si>
  <si>
    <t>Labor Zionism; Periodicals</t>
  </si>
  <si>
    <t>Soviet Union; Yiddish periodicals</t>
  </si>
  <si>
    <t>Berlin; Germany; Germany; Jews; History; Jewish periodicals</t>
  </si>
  <si>
    <t>Germany; Yiddish periodicals</t>
  </si>
  <si>
    <t>Germany; Labor Zionism; Periodicals; Yiddish periodicals</t>
  </si>
  <si>
    <t>Jews; Migrations</t>
  </si>
  <si>
    <t>Labor Zionism; Periodicals; Periodicals; Zionism</t>
  </si>
  <si>
    <t>Jewish professional, vocational training and education; Human resources development; ORT - Germany.</t>
  </si>
  <si>
    <t>Jews; Judaism; Medicine; Religious aspects; Societies, etc; Societies, etc; Medicine</t>
  </si>
  <si>
    <t>Economics; Periodicals</t>
  </si>
  <si>
    <t>Economic conditions; Periodicals; Periodicals; Jews; Poland; אורט; Jews</t>
  </si>
  <si>
    <t>Berlin; Germany; History; Jews</t>
  </si>
  <si>
    <t>Germany; Jewish college students; Societies, etc</t>
  </si>
  <si>
    <t>Europe; Jewish college students; Societies, etc</t>
  </si>
  <si>
    <t>Cooperative societies; Economic conditions; Periodicals; Periodicals; Jews</t>
  </si>
  <si>
    <t>Jewish labor unions; Jewish socialists</t>
  </si>
  <si>
    <t>Sabbath</t>
  </si>
  <si>
    <t>Judaism; Periodicals</t>
  </si>
  <si>
    <t>Germany; Jewish college students; Periodicals</t>
  </si>
  <si>
    <t>Zionism</t>
  </si>
  <si>
    <t>Jewish calendar</t>
  </si>
  <si>
    <t>Buchenwald (Concentration camp); Nazi concentration camps; Germany</t>
  </si>
  <si>
    <t>Germany; Noar Borochov (Germany); Youth movements, Jewish</t>
  </si>
  <si>
    <t>Education; Periodicals</t>
  </si>
  <si>
    <t>Holocaust, Jewish (1939-1945)</t>
  </si>
  <si>
    <t>Austria; Hebrew periodicals; Hebrew periodicals; Soviet Union</t>
  </si>
  <si>
    <t>Missions to Jews; Periodicals</t>
  </si>
  <si>
    <t>Germany; Holocaust survivors; Newspapers; Newspapers; Jews; Newspapers; Munich (Germany); Newspapers; World War, 1939-1945; Refugees</t>
  </si>
  <si>
    <t>Germany; Literature; Periodicals; Yiddish periodicals</t>
  </si>
  <si>
    <t>Germany; Holocaust, Jewish (1939-1945); Yiddish periodicals</t>
  </si>
  <si>
    <t>Germany; Zionism; Periodicals; Yiddish periodicals</t>
  </si>
  <si>
    <t>Germany; Youth movements, Jewish</t>
  </si>
  <si>
    <t>Germany; Periodicals; Youth movements, Jewish</t>
  </si>
  <si>
    <t>Germany; Holocaust survivors; Periodicals</t>
  </si>
  <si>
    <t>Germany; Revisionist Zionism; Youth movements, Jewish</t>
  </si>
  <si>
    <t>Germany; Periodicals; Youth movements</t>
  </si>
  <si>
    <t>Jews; Periodicals; Periodicals; Judaism</t>
  </si>
  <si>
    <t>History; Holocaust survivors; Periodicals; Periodicals; Jews</t>
  </si>
  <si>
    <t>Germany; History; Jews</t>
  </si>
  <si>
    <t>Germany; Orthodox Judaism</t>
  </si>
  <si>
    <t>German periodicals; Israel; Periodicals</t>
  </si>
  <si>
    <t>Palestine, Israel - Hakhshara.</t>
  </si>
  <si>
    <t>Aliyah; Handbooks, manuals, etc; Israel</t>
  </si>
  <si>
    <t>Germany; History; Jews; Periodicals</t>
  </si>
  <si>
    <t>Germany; Zionism</t>
  </si>
  <si>
    <t>Germany; ha-Noar ha-ziyyoni (Germany); Youth movements, Jewish</t>
  </si>
  <si>
    <t>Labor Zionism; Zionism; Periodicals</t>
  </si>
  <si>
    <t>Bavaria; Germany; History; Jews; Periodicals; Jews</t>
  </si>
  <si>
    <t>History; Jews; Periodicals; Poland</t>
  </si>
  <si>
    <t>1878-1880, 1889</t>
  </si>
  <si>
    <t>https://nli.userservices.exlibrisgroup.com/view/uresolver/972NNL_INST/openurl?Force_direct=false&amp;ctx_enc=info:ofi/enc:UTF-8&amp;ctx_id=10_1&amp;ctx_tim=2022-11-30T12%3A59%3A51IST&amp;ctx_ver=Z39.88-2004&amp;url_ctx_fmt=info:ofi/fmt:kev:mtx:ctx&amp;url_ver=Z39.88-2004&amp;rfr_id=info:sid/primo.exlibrisgroup.com-NNL-Journals&amp;req_id=&amp;rft_dat=ie=972NNL_INST/21258473780005171,ie=972NNL_INST:21258473780005171,ie=972NNL_INST/51298059220005171,ie=972NNL_INST:51298059220005171,language=eng,view=NLI&amp;svc_dat=viewit&amp;u.ignore_date_coverage=true&amp;Force_direct=true&amp;is_new_ui=true</t>
  </si>
  <si>
    <t>https://nli.alma.exlibrisgroup.com/view/uresolver/972NNL_INST/openurl?&amp;u.ignore_date_coverage=true&amp;rft.mms_id=990023832670205171&amp;rfr_id=info:sid/primo.exlibrisgroup.com&amp;svc_dat=viewit&amp;is_new_ui=true&amp;rft_dat=language=eng</t>
  </si>
  <si>
    <t>https://archive.org/details/nybc214675</t>
  </si>
  <si>
    <t>CJH, NLI</t>
  </si>
  <si>
    <t>CM, NLI</t>
  </si>
  <si>
    <t>YIVO, NLI</t>
  </si>
  <si>
    <t>LBI, NLI</t>
  </si>
  <si>
    <t>München (Wolfratshausen bei)</t>
  </si>
  <si>
    <t>Undzer sviveh, אונדזער סביבה</t>
  </si>
  <si>
    <t>Art fakh-shul bergn-belzn: (tsvey yariker yubiley fun der art fakh-shul beym yidishn kamitet in bergn-belzn 1945-1947)</t>
  </si>
  <si>
    <t>Bafreyung / aroysgegebn fun ts"k "fueli-tsiun" (ts"s) in deytshland</t>
  </si>
  <si>
    <t>Biuleten / fun tsentral-biura fun der gezelshaft tsu farhitn di gezundheyt fun der idisher befelkerung "aze"</t>
  </si>
  <si>
    <t>Biuletin [zieur]</t>
  </si>
  <si>
    <t>Bmabk: esun hssdres hnuer hburukhubi bgrmnih</t>
  </si>
  <si>
    <t>Bris em: eyn manatsblatt fir yuden tsur belehrung und unterhaltung / heurkh: gustaf dalman</t>
  </si>
  <si>
    <t>Dantsiger leben: unfarteyish gezelshaftlikh literarish vakhenblat</t>
  </si>
  <si>
    <t>Dantsiger tagblat</t>
  </si>
  <si>
    <t>Dantsiger tribune</t>
  </si>
  <si>
    <t>Das bukh: manatshrift far kunst un kritik</t>
  </si>
  <si>
    <t>Das yidishe vart: argan fun aguds yshral in deytshland</t>
  </si>
  <si>
    <t>Dbr hmurh bheflh: bmh lshlaes khnukh esrbes</t>
  </si>
  <si>
    <t>Der arbeyter</t>
  </si>
  <si>
    <t>Der margn: aroysgegebn fun tsk mf"m in deytshland</t>
  </si>
  <si>
    <t>Der morgn = the morrow</t>
  </si>
  <si>
    <t>Der tsveyter idisher emigratsie tsuzamenfar: in berlin dem 9-12 avgust 1925 : kurtser barikht</t>
  </si>
  <si>
    <t>Der yidishe grentsbate: familienblat far di interesn des yudenthums</t>
  </si>
  <si>
    <t>Di idishe emigratsie: infarmatsie bleter fun fareynigtn idishn emigratsie kamitet ("emigdirekt")</t>
  </si>
  <si>
    <t>Di velt: khudsh zhurnal farn fueli tsiunistishn gedank</t>
  </si>
  <si>
    <t>Di yidishe studentenshaft: argan fun ferband fun di mzrkh yudishe studenten fereynen in merb eyrafa</t>
  </si>
  <si>
    <t>Eulim bleter [zieur]: geyen aroys yedin khudsh</t>
  </si>
  <si>
    <t>Feldafinger magazin [journal]: ilustrirte monatkiche bajlage cu "dos fraje wort"</t>
  </si>
  <si>
    <t>Fkhkh: esun hsnueh</t>
  </si>
  <si>
    <t>Glubaker shtime: vekhntlekhe umfarteyishe tseytung gevidmet di interesn fun glubake un umgegnt</t>
  </si>
  <si>
    <t>Heftn far literatur kultur un kritik: feriadishe shriftn fun yidishe shreyber in deytshland</t>
  </si>
  <si>
    <t>Ibergang: organ fun der federacje fun jidn fun pojln in der amerik zone</t>
  </si>
  <si>
    <t>Idishe ilustrirte tseytung</t>
  </si>
  <si>
    <t>Infarmatsians-bleter / fun fareynigtn idishn emigratsie-kamitet (emigdirekt)</t>
  </si>
  <si>
    <t>Infarmatsie biuletin</t>
  </si>
  <si>
    <t>Khudsh bleter far literatur un kritik [zieur]</t>
  </si>
  <si>
    <t>Krig's bilder</t>
  </si>
  <si>
    <t>Kts hndud: biultin shl hgreyn a' (lsnues "hnuer htsiuni")</t>
  </si>
  <si>
    <t>Kunst-ring-almanakh / redaktirt fun k' zingman</t>
  </si>
  <si>
    <t>Lhbes: esun lmefil htseyr</t>
  </si>
  <si>
    <t>Mdrikh leulh / redagirt durkh brukh urn</t>
  </si>
  <si>
    <t>Neye yidishe tseytung [zieur]: umfarteyish-natsianale vakhntseytung</t>
  </si>
  <si>
    <t>Neyvelt: argan fun fueli tsiun (shmal) in deytshland</t>
  </si>
  <si>
    <t>Neyvelt: yugnt oysabe</t>
  </si>
  <si>
    <t>Nider-shlezie: eynmalike oysgabe fun vievadishn yidishn kamitet in vratslav</t>
  </si>
  <si>
    <t>Ntsnim: esun lnuer heulh</t>
  </si>
  <si>
    <t>Oyf der frey</t>
  </si>
  <si>
    <t>Oyf di vander vegn: ojf di wander wegn</t>
  </si>
  <si>
    <t>Shlezishe tseytung: unabhengiger argan far di interesen fun shlezishen yudentum</t>
  </si>
  <si>
    <t>Shriftn far ekanamik un statistik</t>
  </si>
  <si>
    <t>Teglikher biuletin</t>
  </si>
  <si>
    <t>Tseytung far di bafreyte yidn in lagern</t>
  </si>
  <si>
    <t>Tsiunistishe shtime: argan fun der algemeyn-tsiunistisher bavegung in deytshland</t>
  </si>
  <si>
    <t>Undzer gedank: satsialistisher zhurnal / (argan fun der oyslendisher delegatsie fun "bund" in ratnfarband)</t>
  </si>
  <si>
    <t>Undzer sbibh [khsb es]: literarish-fublitsistishe flugshriftn</t>
  </si>
  <si>
    <t>Undzer veg [zieur]: algemeyn yidishe tseytung in gles deytshland / aroysgegebn fun ts"k fun di bafreyte yidn in der amerikaner zane</t>
  </si>
  <si>
    <t>Untervegs</t>
  </si>
  <si>
    <t>Unzer freyheyt: ersheynt yeden danershtag / aroysgegeben fun "hfuel htseyr" un "tseyri tsiun"</t>
  </si>
  <si>
    <t>Unzer velt: natsianale vakhnshrift far der sharis hflith</t>
  </si>
  <si>
    <t>Usf khumr</t>
  </si>
  <si>
    <t>Vakhnblat: argan fun der sharis hflith in der brit zane</t>
  </si>
  <si>
    <t>Virtshaft un lebn: tsveymanatlikher zhurnal</t>
  </si>
  <si>
    <t>Ydiees</t>
  </si>
  <si>
    <t>Yidishe kaaferatsie: argan fun tsentral farband fun di yidishe kaaferativn in mzrkh eyrafe</t>
  </si>
  <si>
    <t>Yidishe shtime: argan fun der mzrkhi un surh uebudh bavegung fun der sharis hflith</t>
  </si>
  <si>
    <t>Yidishe tseytung [zieur]: algemeyn natsianaler argan</t>
  </si>
  <si>
    <t>Hishrali: tseytung fir falitik belehrung,‎ vissenshaft und unterhaltung</t>
  </si>
  <si>
    <t>Velt [zieur]: umafhengiker zhurnal far falitik,‎ literatur kunst un sfart</t>
  </si>
  <si>
    <t>Das vort [zieur]: tseytshrift far folks-interesn</t>
  </si>
  <si>
    <t>Albatros Shurnal far dem nayem dikhter - un kinstler-oysdruk</t>
  </si>
  <si>
    <t xml:space="preserve">Arbeter gedank: baltishe khudsh oysgabe </t>
  </si>
  <si>
    <t>Arbets-folk Tsentral-organ fun der a 1 veltlikher tsienistisher arbets-partey „hitakhdut“</t>
  </si>
  <si>
    <t>Ashmeday (Berlin, Germany), Der ashmeday, דער אשמדאי</t>
  </si>
  <si>
    <t xml:space="preserve">Barikht fun der  Landes kanferents: fun bris yshurun grmni </t>
  </si>
  <si>
    <t>Berit ha-tsohar be-Germaniyah: yedies̀, ברית הצה״ר בגרמניה : ידיעות</t>
  </si>
  <si>
    <t>Blaetter fuer Demographie, Statistik und Wirtschaftskunde der Juden / Edited by Boris Brutzkus, Jakob Lestschinsky and Jacob Segall</t>
  </si>
  <si>
    <t>Bukh (Berlin, Germany), Dos bukh, דאס בוך</t>
  </si>
  <si>
    <t>Buletin Tsentral-farvaltung fun farband „ort“</t>
  </si>
  <si>
    <t>Das idishe vinkele [zieur]:  Freye,‎ unabhengige shrift fun dreysten yudishen gedank,‎ yudishe leben's'-fragen ertsihung un literatur / unter der leytung fun shul blum</t>
  </si>
  <si>
    <t>Der fraytog Fraye yidishe vokhntsaytung</t>
  </si>
  <si>
    <t>Der hamoyn Aroysgegebn fun der organisatsion kherut</t>
  </si>
  <si>
    <t>Der kamf Samlbukh (monatshrift) far poyale-tsienistishn gedank</t>
  </si>
  <si>
    <t>Der mizrekh-yid Yidishes vokhnblat Tsentral organ fun farband fun di mizrekh-yidn in daytshland</t>
  </si>
  <si>
    <t>Der veg Khoydesh shurnal far fragn fun yidishe emigratsie un kolonisatsie</t>
  </si>
  <si>
    <t xml:space="preserve">Di landes-kanferents / fun nkhm </t>
  </si>
  <si>
    <t>Di mizrekh-Yuden</t>
  </si>
  <si>
    <t>Di shtime Monatshrift far poyale-tsienistishn gedank</t>
  </si>
  <si>
    <t>Di virtschaft Mit dem beyblat handlsvisnshaft un handlspraktik</t>
  </si>
  <si>
    <t>Di yidishe emigratsie Infarmatsie-bleter fun farayniktn yidishn emigratsie-komitet („emigdirekt“)</t>
  </si>
  <si>
    <t>Di yidishe kooperatsie Organ fun tsentral-farband fun di yidishe kooperatifn in mizrekh-eyrope</t>
  </si>
  <si>
    <t>Dos arbetende erets-yisroel Aroysgegebn fum biuro funm alveltlikhn yidishn sotsialistishn arbeter-farband „poyale-tsien“</t>
  </si>
  <si>
    <t>Dos fraye vort Organ fun umophayngikn sotsialistishn gedank</t>
  </si>
  <si>
    <t>DP express</t>
  </si>
  <si>
    <t>ha-Tsefirah = Hazefirah, הצפירה</t>
  </si>
  <si>
    <t>Hamhandejs bagola</t>
  </si>
  <si>
    <t>Haymish Klal-bleter far unterhalt un visn</t>
  </si>
  <si>
    <t>Heym (Leipheim: Germany), A heym = heim = home, א הײם = heim = home</t>
  </si>
  <si>
    <t>Hkul:  Akhs bshbue,‎ yshmie as khl hnrah uhneshh enini khkhmh umde,‎ suldes anshi shm,‎ mkhsbi mse /  El ydi mikhal loy bhr"r alkhsndr radkinszahn</t>
  </si>
  <si>
    <t>Illustrierter Kriegs-Kurier (Berlin, Germany), Illustrierter Kriegs-Kurier: jiddische Ausgabe</t>
  </si>
  <si>
    <t xml:space="preserve">Izraelitisher antseyger: ersheynt eynmal vekhentlikh am danershtag </t>
  </si>
  <si>
    <t>Jidisze cajtung = Jewish newspaper</t>
  </si>
  <si>
    <t>Kul lem: yudishes vakhenblat  Fan mshl radkinszahn</t>
  </si>
  <si>
    <t xml:space="preserve">Kul mbshr: masf lkhdshes hzmn ulshals hihudim brusih </t>
  </si>
  <si>
    <t>Landsberger lager-cajtung (Landsberg am Lech, Germany), Landsberger lager-cajtung</t>
  </si>
  <si>
    <t xml:space="preserve">Landvirtshaftlekher vegveyzer / aroysgegebn durkh der fraduktivizatsie-afteylung beym ts"k fun di bafreyte yidn in der amerik' zane </t>
  </si>
  <si>
    <t>Medinah (Munich, Germany), מדינה (Munich, Germany), ha-Medinah, המדינה</t>
  </si>
  <si>
    <t>Nachrichtenblatt der Emigrationsvereinigung "HIAS-JCA-Emigdirect" = אינפארמאציע-בלעטער פון דער עמיגראציע-פאראייניגונג "היאס יקא-עמיגדירעקט"</t>
  </si>
  <si>
    <t xml:space="preserve">Neye tseytung: vekhntlekhe umafhengike tseytung far lutsk un umgegnt </t>
  </si>
  <si>
    <t>ORT-yedies Aroysgegebn fun der tsentral-farvaltung fum farband far melokhe un erdarbet ba yidn „ort“</t>
  </si>
  <si>
    <t>Oze, אזע</t>
  </si>
  <si>
    <t>Tsum zig (Germany), Tsum zig, צום זיג</t>
  </si>
  <si>
    <t>Undzer bavegung Organ fun di yid sotsial-dem arbeter org poyale-tsien in daytshland</t>
  </si>
  <si>
    <t>Undzer frayheyt Tsionistisher folkssotsialistisher tsvey-vekhntlikher organ</t>
  </si>
  <si>
    <t xml:space="preserve">Undzer gedank A samlbukh, Berlin, biuro funm yidishn sotsialistishn arbeter-farband poyale-tsien </t>
  </si>
  <si>
    <t>Undzer Hofenung: wechentleche Cajtung = Our hope / arojsgegebn fun di befrajte Jidn in Eszwege, DP Lager</t>
  </si>
  <si>
    <t>Undzer lebn (Berlin), Undzer lebn, אונדזער לעבן</t>
  </si>
  <si>
    <t>Undzer mut, אונדזער מוט</t>
  </si>
  <si>
    <t>Unzer bavegung, אונזער באװעגונג</t>
  </si>
  <si>
    <t>Unzer leben:  Argan fir di mzrkh idishe interesen</t>
  </si>
  <si>
    <t>Yedies̀ (Berlin, Germany: 1930), Yedies̀, ידיעות</t>
  </si>
  <si>
    <t>Yeshurun (Munich, Germany), Yeshurun, ישורון</t>
  </si>
  <si>
    <t>Yidishe kooperatsye</t>
  </si>
  <si>
    <t>Yidishe velt Tsentral-organ fun farband fun mizrekh-yidishe organisatsies in daytshland</t>
  </si>
  <si>
    <t>SHO, NLI</t>
  </si>
  <si>
    <t>Fernvald</t>
  </si>
  <si>
    <t>CZA, NLI</t>
  </si>
  <si>
    <t>Date</t>
  </si>
  <si>
    <t>Amount</t>
  </si>
  <si>
    <t>YIVO, CRA</t>
  </si>
  <si>
    <t>Repository</t>
  </si>
  <si>
    <t>CJH, CRA</t>
  </si>
  <si>
    <t>Potsdam</t>
  </si>
  <si>
    <t>LBI, SUB, PU</t>
  </si>
  <si>
    <t>CRA, JMB</t>
  </si>
  <si>
    <t>CJH, HUB</t>
  </si>
  <si>
    <t>Das freye vort: organ fun umofheyngign sotsialistishn gedank : tsveyvokhntlikher zhurnal</t>
  </si>
  <si>
    <t>YIVO, SHO, NLI</t>
  </si>
  <si>
    <t>JMB</t>
  </si>
  <si>
    <t>CRA</t>
  </si>
  <si>
    <t>Stabi</t>
  </si>
  <si>
    <t>IGdJ</t>
  </si>
  <si>
    <t>HUB</t>
  </si>
  <si>
    <t>SUB</t>
  </si>
  <si>
    <t>HJP</t>
  </si>
  <si>
    <t>PU</t>
  </si>
  <si>
    <t>Das mizrekh-idishe leben in zaksen: umfarteyishes vakhenblat far das mzrkh-identum in zaksen</t>
  </si>
  <si>
    <t>Hbmh hakdmis hebris: organ fun dem farband fun diidishe studentn fareynen in deytshland : khli mbtah shl hsakhdes agudes hstudntim hebrim bgrmnih</t>
  </si>
  <si>
    <t>National Library of Israel</t>
  </si>
  <si>
    <t>Center for Jewish History</t>
  </si>
  <si>
    <t>Leo Baeck Institute NY</t>
  </si>
  <si>
    <t>Compact Memory</t>
  </si>
  <si>
    <t>Center for Research on Antisemitism</t>
  </si>
  <si>
    <t>Shocken Library</t>
  </si>
  <si>
    <t>Central Zionist Archives</t>
  </si>
  <si>
    <t>New York Public Library</t>
  </si>
  <si>
    <t>Jewish Museum Berlin</t>
  </si>
  <si>
    <t>Staatsbibliothek Berlin</t>
  </si>
  <si>
    <t>Institut für die Geschichte der deutschen Juden</t>
  </si>
  <si>
    <t>Humboldt University Berlin</t>
  </si>
  <si>
    <t>SUB Hamburg</t>
  </si>
  <si>
    <t>Potsdam University</t>
  </si>
  <si>
    <t>Historical Jewish Press</t>
  </si>
  <si>
    <t>Ort yedies</t>
  </si>
  <si>
    <t>1947-1948</t>
  </si>
  <si>
    <t>Ort yedies - Amerikaner Tsone</t>
  </si>
  <si>
    <t>1925-1931</t>
  </si>
  <si>
    <t>Biuletin - Bund</t>
  </si>
  <si>
    <t>Biuletin - shrayber zhurnalistn farband</t>
  </si>
  <si>
    <t>Biuletin / fun yidishn tsentral komitet in bergen belzn</t>
  </si>
  <si>
    <t>Berliner izrael: antseyger</t>
  </si>
  <si>
    <t>Shabes-yedies: informotsie blat / aroysgegeben durkh'n velt-farband shumri shabes,‎ tsentrale,‎ berlin</t>
  </si>
  <si>
    <t>Yediees fun yidishn studentn farband in deytshland</t>
  </si>
  <si>
    <t>Milgroym: tsaytshrift far kunst un literatur, מילגרוים : צייטשריפט פאר קונסט און ליטעראטור</t>
  </si>
  <si>
    <t>Undzer vort (Bamberg, Germany), Undzer vort = Our word = Undzer wort, אונדזער ווארט = Our word = Undzer wort</t>
  </si>
  <si>
    <t>Berit ha-tsohar be-Germaniyah: informatsye byuletin, ברית הצה״ר בגרמניה : אינפארמאציע ביולעטין</t>
  </si>
  <si>
    <t>Undzer shtime (Bergen Belsen, Germany), Undzer shtime</t>
  </si>
  <si>
    <t>Arbeter-gedank, ארבעטער־געדאנק</t>
  </si>
  <si>
    <t>Berliner bleter far dikhtung un kunst, בערלינער בלעטער פאר דיכטונג און קונסט</t>
  </si>
  <si>
    <t>Der morgnshtern: Tsaytshrift far politik un sotsiale fragn, דער מארגנשטערן : צייטשריפט פאר פאליטיק און סאציאלע פראגן</t>
  </si>
  <si>
    <t>Di Yudishe studentenshaft, די יודישע סטודענטענשאפט</t>
  </si>
  <si>
    <t>Erd arbet, ערד ארבעט</t>
  </si>
  <si>
    <t>Fraytog (Warsaw, Poland: 1924), Der fraytog, דער פרײטאג</t>
  </si>
  <si>
    <t>Informir-Briv, אינפארמיר־בריװ</t>
  </si>
  <si>
    <t>Judische Akademische Tribune Organ des Zentralkomitees judischer Studenten­vereine in Deutschland (jiddisch/deutsch/ hebraisch)</t>
  </si>
  <si>
    <t>Judische Presse (Berlin, Germany), Die Judische Presse</t>
  </si>
  <si>
    <t>Kol mevaser (Berlin, Germany), Kol mevaser, קול מבשר</t>
  </si>
  <si>
    <t>Nachrichten von adass jisroel [journal]: bulletin der judischen gemeinde adass jisroel</t>
  </si>
  <si>
    <t>ORT yedies = ORT jedijes, ארט ידיעות = Ort yedies̀b</t>
  </si>
  <si>
    <t>Ort: byuletin funm Farband fun di gezelshaftn far Melokheh un Erd-Arbet ba Yidn, ארט : ביולעטען פונם פארבאנד פון די געזעלשאפטן פאר מלאכה און ערדארבעט בא יידן</t>
  </si>
  <si>
    <t>Oze-korespondents, אזע־קארעספאנדענץ</t>
  </si>
  <si>
    <t>Vort (Berlin, Germany), Dos vort, דאס װארט</t>
  </si>
  <si>
    <t>Dos Yudishe vinkele, דאס יודישע װינקעלע</t>
  </si>
  <si>
    <t>Dirnfurter prifilegirte tsaytung</t>
  </si>
  <si>
    <t>Fraye vort (Feldafing, Germany: 1945- ), Dos fray vort = Fraje wort, דאס פרייע ווארט</t>
  </si>
  <si>
    <t>Der ruf fun arbetndn Erets-Yisroel, דער רוף פון ארבעטנדן ארץ־ישראל</t>
  </si>
  <si>
    <t>Frayhayt (Lampertheim, Germany), Frayhayt, פרײהײט</t>
  </si>
  <si>
    <t>Berit ha-tsohar be-Germaniyah: informatsye-byuletin, ברית הצהר בגרמניה : איפארמאציע־ביולעטין</t>
  </si>
  <si>
    <t>Der front, דער פראנט</t>
  </si>
  <si>
    <t>Fun letstn hurbn : tsaytshrift far geshikhte fun Yidishn lebn beys̀n Natsi-rezshim / aroysgegebn fun Tsentraler Historishe Komisie baym Tsentral Komitet fun di bafrayte Yidn in der Amerikaner zone</t>
  </si>
  <si>
    <t>Herut (Munich, Germany), Herut, חרות</t>
  </si>
  <si>
    <t>Hodesh-bleter far literatur un kritik</t>
  </si>
  <si>
    <t>Informatsye byuletin = Information bulletin of the Central Committee of the Liberated Jews in Germany, אינפארמאציע ביולעטין = formation bulletin of the Central Committee of the Liberated Jews in Germany</t>
  </si>
  <si>
    <t>Judisches leben in bayern [journal]</t>
  </si>
  <si>
    <t>Revizyonistisher gedank, רעװיזיאניסטישער געדאנק</t>
  </si>
  <si>
    <t>Shrayber un zshurnalistn-farband byuletin</t>
  </si>
  <si>
    <t>Tekhnik un arbet = Engineering and labour, טעכניק און ארבעט = Engineering and labour</t>
  </si>
  <si>
    <t>Tsen yor on Zeʾev Zshabotinski, צען יאר אן זאב שזאבאטינסקי</t>
  </si>
  <si>
    <t>Undzer veg (Munich, Germany: 1945- ), Undzer veg vokhnshrift = Unzer weg = Our way, אונדזער וועג וואכנשריפט = Unzer weg = Our way</t>
  </si>
  <si>
    <t>Undzer yor-tsayt, אונדזער יאר־צײט</t>
  </si>
  <si>
    <t>Unzer velt (Munich, Germany), Undzer velt: Unzer welt</t>
  </si>
  <si>
    <t>Vidergeburt = The new life ; Wiedergeburt ; Ha-tehiya, װידערגעבורט</t>
  </si>
  <si>
    <t>Vidershtand, װידערשטאנד</t>
  </si>
  <si>
    <t>Yidishe sporttsaytung, יידישע ספארטצײטונג</t>
  </si>
  <si>
    <t>Yidisher invalid, יידישער אינװאליד</t>
  </si>
  <si>
    <t>Yidishe bilder : umparteiisher ilustrirter hoidesh zshurnal</t>
  </si>
  <si>
    <t>Ba-midbar: Wochncajtung fun di bafrajte Jidn / Jidiszer Lager Fernwald, bei Wolfratshausen</t>
  </si>
  <si>
    <t>Velt shpigl, װעלט שפיגל</t>
  </si>
  <si>
    <t>Unzer leben (Wroclaw, Poland), Unzer leben, אונזער לעבען</t>
  </si>
  <si>
    <t>ha-Homah, החומה</t>
  </si>
  <si>
    <t>Veker (Germany), Der veker, דער װעקער</t>
  </si>
  <si>
    <t>Undzer front [zieur]: natsianale tsveyvakhnshrift</t>
  </si>
  <si>
    <t>Tsaytn: belzener bletlekh : zaml-heft far literatur,‎ kritik un gezelshaftlekhe fragn / redagirt: mb gutman,‎ a razenfeld</t>
  </si>
  <si>
    <t xml:space="preserve">Luakh: mshns </t>
  </si>
  <si>
    <t>LBI, SHO</t>
  </si>
  <si>
    <t>Informatsies-bleter fun farayniktn yidishn emigratsie-komitet („emigdirekt“)</t>
  </si>
  <si>
    <t xml:space="preserve">Luakh mshns : em khl hmuedim uhmuldes  Gm lukh mmhlkh hshmsh </t>
  </si>
  <si>
    <t xml:space="preserve">Luakh: shl shns  Lbrias eulm  Lkhmh  Llbnh  Lkhurbn bis mkdshinu </t>
  </si>
  <si>
    <t>Publikatsies</t>
  </si>
  <si>
    <t>SHO,LEI</t>
  </si>
  <si>
    <t>Yidishe prese</t>
  </si>
  <si>
    <t>NLI, SBB</t>
  </si>
  <si>
    <t>Ba-derekh / organ fun fueli aguds yshral in gles deytshland</t>
  </si>
  <si>
    <t>Bundishe grupe in Daytshland byuletin</t>
  </si>
  <si>
    <t>New York</t>
  </si>
  <si>
    <t>19??</t>
  </si>
  <si>
    <t>ULB</t>
  </si>
  <si>
    <t>Düsseldorf</t>
  </si>
  <si>
    <t>Deggendorf Center revue / iss. by the Department of Culture of the Jewish Committee in D.P. Center 7</t>
  </si>
  <si>
    <t>Deggendorf</t>
  </si>
  <si>
    <t>1945-1946</t>
  </si>
  <si>
    <t>SBB</t>
  </si>
  <si>
    <t>CJH, NLI, ULB</t>
  </si>
  <si>
    <t>Ereṣ môladtēnû</t>
  </si>
  <si>
    <t>BSB</t>
  </si>
  <si>
    <t>YIVO, FUB</t>
  </si>
  <si>
    <t>CM, NLI, GER</t>
  </si>
  <si>
    <t>NLI, BSB</t>
  </si>
  <si>
    <t>Hemshekh: shriftn far literatur, kunst, kritik un kultur gezelshaftlekhe frages</t>
  </si>
  <si>
    <t>1948-1949</t>
  </si>
  <si>
    <t>NLI, PUB</t>
  </si>
  <si>
    <t>Ilusṭrirṭer PA"Y almanakh = Ilustrad PAJ almanach : Jewish relig. magazine / aroisgegebn durchn Artzit Pôʿalê Agûddat Yiśrāʾēl in Daiṭšland</t>
  </si>
  <si>
    <t>BJM</t>
  </si>
  <si>
    <t>CJH, BSB</t>
  </si>
  <si>
    <t>Juden-Calender = Lua.h : auf das Jahr</t>
  </si>
  <si>
    <t>UB</t>
  </si>
  <si>
    <t>Rostock</t>
  </si>
  <si>
    <t>Land-konferentz</t>
  </si>
  <si>
    <t>La-noʿar</t>
  </si>
  <si>
    <t>Linz</t>
  </si>
  <si>
    <t>YIVO, CRA, NLI</t>
  </si>
  <si>
    <t>Luảḥ</t>
  </si>
  <si>
    <t>Hamburg-Altona</t>
  </si>
  <si>
    <t>Frankfurt an der Oder</t>
  </si>
  <si>
    <t>Fürth</t>
  </si>
  <si>
    <t>Jessnitz</t>
  </si>
  <si>
    <t>Sulzbach</t>
  </si>
  <si>
    <t>Der Morgen : central organ fun der farainigter arbeter funt "MP'M" in daišland</t>
  </si>
  <si>
    <t>CJH, SAPMO-Barch</t>
  </si>
  <si>
    <t>Der nayer moment / aroysgegebn durkhn rion komitet fun di bafreyte yidn in nider beyern un aberfalts,‎ deytshland</t>
  </si>
  <si>
    <t>NLI,SBB</t>
  </si>
  <si>
    <t>Netsaḥ Yiśroʾel : monaṭlikhe oysgabe fun Vaʿad ha-Hatsalah</t>
  </si>
  <si>
    <t>Nohim</t>
  </si>
  <si>
    <t>Oilim-bleter : gein arois jedin ḥoideš</t>
  </si>
  <si>
    <t>LBI, SBB, IGdJ, NLI</t>
  </si>
  <si>
    <t>Oyf der vakh: parṭey-byuleṭin</t>
  </si>
  <si>
    <t>NLI,ULB</t>
  </si>
  <si>
    <t>Plaṭform</t>
  </si>
  <si>
    <t>UB LMU</t>
  </si>
  <si>
    <t>Qôl Yi'srāēl : informatzie-bjuleṭin</t>
  </si>
  <si>
    <t>ha- Shomer ha-Tsaʿir</t>
  </si>
  <si>
    <t>Histadrut "ha-Shomer ha-Tsaʿir" be-Haʿpalah</t>
  </si>
  <si>
    <t>Shriftn far literatur, kunst un gezelshaftlikhe fragn / redagirt durkh bn-tsiun hibl un f fridman</t>
  </si>
  <si>
    <t>NLI, DNB</t>
  </si>
  <si>
    <t>Tsionisṭishe shṭime : organ fun "Hitaḥdut ha-Tsionim ha-Kelalim" un "ha-Noʿar ha-Tsioni" in Daiṭshland</t>
  </si>
  <si>
    <t>Tzoiṭn : Belzener leṭlech ; zaml-hefṭ far liṭeraṭur, kriṭik un gezelšafṭleche fragn</t>
  </si>
  <si>
    <t>LBI, NLI, BSB</t>
  </si>
  <si>
    <t>1947-1949</t>
  </si>
  <si>
    <t>LBI,NLI,JMB</t>
  </si>
  <si>
    <t>LBI, NLI,JMB</t>
  </si>
  <si>
    <t>CM, LBI,SBB</t>
  </si>
  <si>
    <t>Unzer moment: vokhnblat</t>
  </si>
  <si>
    <t>Unterwegs : ilustrirte monatliche bajlage cu dos Fraje Wort</t>
  </si>
  <si>
    <t>Unzer haynṭ : umaphengiḳe tsayṭshrifṭ = Unzer hajnt</t>
  </si>
  <si>
    <t>I. Gutman</t>
  </si>
  <si>
    <t>NLI,BSB</t>
  </si>
  <si>
    <t>1946-1951</t>
  </si>
  <si>
    <t>LBI,BSB</t>
  </si>
  <si>
    <t>CJH, NLI,SBB</t>
  </si>
  <si>
    <t>Dos worṭ : wochnšrifṭ far folks inṭeresn</t>
  </si>
  <si>
    <t>1946-1950</t>
  </si>
  <si>
    <t>Mifleget Pôalê-Ṣiyyôn (Ṣ. S.) Hitaḥdût beg-Germanyā</t>
  </si>
  <si>
    <t>CM, NLI,GER</t>
  </si>
  <si>
    <t>YIVO,GER</t>
  </si>
  <si>
    <t>Dos Yidishe ṿorṭ : organ fun Agudat-Yiśraʾel un Poʿale Yiśraʾel in Dayṭshland; dafyomi = Dos Jidisze wort</t>
  </si>
  <si>
    <t>https://digital.ub.uni-potsdam.de/urn/urn:nbn:de:kobv:517-vlib-8140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</si>
</sst>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indexed="8"/>
      <name val="Calibri"/>
      <family val="2"/>
      <scheme val="minor"/>
    </font>
    <font>
      <b/>
      <sz val="11"/>
      <color indexed="8"/>
      <name val="Calibri"/>
      <family val="2"/>
      <scheme val="minor"/>
    </font>
    <font>
      <u/>
      <sz val="11"/>
      <color theme="10"/>
      <name val="Calibri"/>
      <family val="2"/>
      <scheme val="minor"/>
    </font>
    <font>
      <sz val="8"/>
      <name val="Calibri"/>
      <family val="2"/>
      <scheme val="minor"/>
    </font>
    <font>
      <b/>
      <sz val="10"/>
      <color indexed="8"/>
      <name val="Calibri"/>
      <family val="2"/>
      <scheme val="minor"/>
    </font>
    <font>
      <sz val="10"/>
      <color indexed="8"/>
      <name val="Calibri"/>
      <family val="2"/>
      <scheme val="minor"/>
    </font>
    <font>
      <u/>
      <sz val="10"/>
      <color theme="10"/>
      <name val="Calibri"/>
      <family val="2"/>
      <scheme val="minor"/>
    </font>
    <font>
      <sz val="10"/>
      <color rgb="FF000000"/>
      <name val="Calibri"/>
      <family val="2"/>
      <scheme val="minor"/>
    </font>
    <font>
      <sz val="11"/>
      <color indexed="8"/>
      <name val="Helvetica"/>
      <family val="2"/>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1" fillId="2" borderId="3" xfId="0" applyFont="1" applyFill="1" applyBorder="1"/>
    <xf numFmtId="0" fontId="4" fillId="2" borderId="3" xfId="0" applyFont="1" applyFill="1" applyBorder="1"/>
    <xf numFmtId="49" fontId="4" fillId="2" borderId="3" xfId="0" applyNumberFormat="1" applyFont="1" applyFill="1" applyBorder="1" applyAlignment="1">
      <alignment horizontal="left"/>
    </xf>
    <xf numFmtId="0" fontId="6" fillId="0" borderId="1" xfId="1" applyFont="1" applyFill="1" applyBorder="1"/>
    <xf numFmtId="0" fontId="1" fillId="0" borderId="0" xfId="0" applyFont="1"/>
    <xf numFmtId="0" fontId="1" fillId="0" borderId="0" xfId="0" applyFont="1" applyAlignment="1">
      <alignment horizontal="left"/>
    </xf>
    <xf numFmtId="0" fontId="0" fillId="0" borderId="0" xfId="0" applyAlignment="1">
      <alignment horizontal="left"/>
    </xf>
    <xf numFmtId="0" fontId="8" fillId="0" borderId="0" xfId="0" applyFont="1"/>
    <xf numFmtId="0" fontId="0" fillId="2" borderId="0" xfId="0" applyFill="1"/>
    <xf numFmtId="0" fontId="5" fillId="0" borderId="2" xfId="0" applyFont="1" applyBorder="1"/>
    <xf numFmtId="49" fontId="5" fillId="0" borderId="2" xfId="0" applyNumberFormat="1" applyFont="1" applyBorder="1" applyAlignment="1">
      <alignment horizontal="left"/>
    </xf>
    <xf numFmtId="0" fontId="0" fillId="0" borderId="2" xfId="0" applyBorder="1"/>
    <xf numFmtId="0" fontId="5" fillId="0" borderId="1" xfId="0" applyFont="1" applyBorder="1"/>
    <xf numFmtId="49" fontId="5" fillId="0" borderId="1" xfId="0" applyNumberFormat="1" applyFont="1" applyBorder="1" applyAlignment="1">
      <alignment horizontal="left"/>
    </xf>
    <xf numFmtId="0" fontId="0" fillId="0" borderId="1" xfId="0" applyBorder="1"/>
    <xf numFmtId="0" fontId="7" fillId="0" borderId="1" xfId="0" applyFont="1" applyBorder="1"/>
    <xf numFmtId="0" fontId="5" fillId="0" borderId="1" xfId="0" applyFont="1" applyBorder="1" applyAlignment="1">
      <alignment vertical="center"/>
    </xf>
    <xf numFmtId="49" fontId="0" fillId="0" borderId="1" xfId="0" applyNumberFormat="1" applyBorder="1" applyAlignment="1">
      <alignment horizontal="left"/>
    </xf>
    <xf numFmtId="0" fontId="4" fillId="2" borderId="3" xfId="0" applyFont="1" applyFill="1" applyBorder="1" applyAlignment="1">
      <alignment horizontal="left"/>
    </xf>
    <xf numFmtId="0" fontId="5" fillId="0" borderId="2" xfId="0" applyFont="1" applyBorder="1" applyAlignment="1">
      <alignment horizontal="left"/>
    </xf>
    <xf numFmtId="0" fontId="5" fillId="0" borderId="1" xfId="0" applyFont="1" applyBorder="1" applyAlignment="1">
      <alignment horizontal="left"/>
    </xf>
    <xf numFmtId="0" fontId="0" fillId="0" borderId="1" xfId="0" applyBorder="1" applyAlignment="1">
      <alignment horizontal="left"/>
    </xf>
    <xf numFmtId="0" fontId="4" fillId="2" borderId="4" xfId="0" applyFont="1" applyFill="1" applyBorder="1"/>
    <xf numFmtId="0" fontId="2" fillId="0" borderId="1" xfId="1" applyBorder="1"/>
    <xf numFmtId="0" fontId="6" fillId="0" borderId="2" xfId="1" applyFont="1" applyFill="1" applyBorder="1"/>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800" b="1" i="0" baseline="0">
                <a:effectLst/>
              </a:rPr>
              <a:t>Number of periodicals by first year of publication</a:t>
            </a:r>
            <a:endParaRPr lang="nl-DE">
              <a:effectLst/>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nl-DE"/>
        </a:p>
      </c:txPr>
    </c:title>
    <c:autoTitleDeleted val="0"/>
    <c:plotArea>
      <c:layout/>
      <c:lineChart>
        <c:grouping val="standard"/>
        <c:varyColors val="0"/>
        <c:ser>
          <c:idx val="0"/>
          <c:order val="0"/>
          <c:tx>
            <c:strRef>
              <c:f>'Year - data'!$B$1</c:f>
              <c:strCache>
                <c:ptCount val="1"/>
                <c:pt idx="0">
                  <c:v>Amount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'Year - data'!$A$2:$A$82</c:f>
              <c:numCache>
                <c:formatCode>General</c:formatCode>
                <c:ptCount val="81"/>
                <c:pt idx="0">
                  <c:v>1870</c:v>
                </c:pt>
                <c:pt idx="1">
                  <c:v>1871</c:v>
                </c:pt>
                <c:pt idx="2">
                  <c:v>1872</c:v>
                </c:pt>
                <c:pt idx="3">
                  <c:v>1873</c:v>
                </c:pt>
                <c:pt idx="4">
                  <c:v>1874</c:v>
                </c:pt>
                <c:pt idx="5">
                  <c:v>1875</c:v>
                </c:pt>
                <c:pt idx="6">
                  <c:v>1876</c:v>
                </c:pt>
                <c:pt idx="7">
                  <c:v>1877</c:v>
                </c:pt>
                <c:pt idx="8">
                  <c:v>1878</c:v>
                </c:pt>
                <c:pt idx="9">
                  <c:v>1879</c:v>
                </c:pt>
                <c:pt idx="10">
                  <c:v>1880</c:v>
                </c:pt>
                <c:pt idx="11">
                  <c:v>1881</c:v>
                </c:pt>
                <c:pt idx="12">
                  <c:v>1882</c:v>
                </c:pt>
                <c:pt idx="13">
                  <c:v>1883</c:v>
                </c:pt>
                <c:pt idx="14">
                  <c:v>1884</c:v>
                </c:pt>
                <c:pt idx="15">
                  <c:v>1885</c:v>
                </c:pt>
                <c:pt idx="16">
                  <c:v>1886</c:v>
                </c:pt>
                <c:pt idx="17">
                  <c:v>1887</c:v>
                </c:pt>
                <c:pt idx="18">
                  <c:v>1888</c:v>
                </c:pt>
                <c:pt idx="19">
                  <c:v>1889</c:v>
                </c:pt>
                <c:pt idx="20">
                  <c:v>1890</c:v>
                </c:pt>
                <c:pt idx="21">
                  <c:v>1891</c:v>
                </c:pt>
                <c:pt idx="22">
                  <c:v>1892</c:v>
                </c:pt>
                <c:pt idx="23">
                  <c:v>1893</c:v>
                </c:pt>
                <c:pt idx="24">
                  <c:v>1894</c:v>
                </c:pt>
                <c:pt idx="25">
                  <c:v>1895</c:v>
                </c:pt>
                <c:pt idx="26">
                  <c:v>1896</c:v>
                </c:pt>
                <c:pt idx="27">
                  <c:v>1897</c:v>
                </c:pt>
                <c:pt idx="28">
                  <c:v>1898</c:v>
                </c:pt>
                <c:pt idx="29">
                  <c:v>1899</c:v>
                </c:pt>
                <c:pt idx="30">
                  <c:v>1900</c:v>
                </c:pt>
                <c:pt idx="31">
                  <c:v>1901</c:v>
                </c:pt>
                <c:pt idx="32">
                  <c:v>1902</c:v>
                </c:pt>
                <c:pt idx="33">
                  <c:v>1903</c:v>
                </c:pt>
                <c:pt idx="34">
                  <c:v>1904</c:v>
                </c:pt>
                <c:pt idx="35">
                  <c:v>1905</c:v>
                </c:pt>
                <c:pt idx="36">
                  <c:v>1906</c:v>
                </c:pt>
                <c:pt idx="37">
                  <c:v>1907</c:v>
                </c:pt>
                <c:pt idx="38">
                  <c:v>1908</c:v>
                </c:pt>
                <c:pt idx="39">
                  <c:v>1909</c:v>
                </c:pt>
                <c:pt idx="40">
                  <c:v>1910</c:v>
                </c:pt>
                <c:pt idx="41">
                  <c:v>1911</c:v>
                </c:pt>
                <c:pt idx="42">
                  <c:v>1912</c:v>
                </c:pt>
                <c:pt idx="43">
                  <c:v>1913</c:v>
                </c:pt>
                <c:pt idx="44">
                  <c:v>1914</c:v>
                </c:pt>
                <c:pt idx="45">
                  <c:v>1915</c:v>
                </c:pt>
                <c:pt idx="46">
                  <c:v>1916</c:v>
                </c:pt>
                <c:pt idx="47">
                  <c:v>1917</c:v>
                </c:pt>
                <c:pt idx="48">
                  <c:v>1918</c:v>
                </c:pt>
                <c:pt idx="49">
                  <c:v>1919</c:v>
                </c:pt>
                <c:pt idx="50">
                  <c:v>1920</c:v>
                </c:pt>
                <c:pt idx="51">
                  <c:v>1921</c:v>
                </c:pt>
                <c:pt idx="52">
                  <c:v>1922</c:v>
                </c:pt>
                <c:pt idx="53">
                  <c:v>1923</c:v>
                </c:pt>
                <c:pt idx="54">
                  <c:v>1924</c:v>
                </c:pt>
                <c:pt idx="55">
                  <c:v>1925</c:v>
                </c:pt>
                <c:pt idx="56">
                  <c:v>1926</c:v>
                </c:pt>
                <c:pt idx="57">
                  <c:v>1927</c:v>
                </c:pt>
                <c:pt idx="58">
                  <c:v>1928</c:v>
                </c:pt>
                <c:pt idx="59">
                  <c:v>1929</c:v>
                </c:pt>
                <c:pt idx="60">
                  <c:v>1930</c:v>
                </c:pt>
                <c:pt idx="61">
                  <c:v>1931</c:v>
                </c:pt>
                <c:pt idx="62">
                  <c:v>1932</c:v>
                </c:pt>
                <c:pt idx="63">
                  <c:v>1933</c:v>
                </c:pt>
                <c:pt idx="64">
                  <c:v>1934</c:v>
                </c:pt>
                <c:pt idx="65">
                  <c:v>1935</c:v>
                </c:pt>
                <c:pt idx="66">
                  <c:v>1936</c:v>
                </c:pt>
                <c:pt idx="67">
                  <c:v>1937</c:v>
                </c:pt>
                <c:pt idx="68">
                  <c:v>1938</c:v>
                </c:pt>
                <c:pt idx="69">
                  <c:v>1939</c:v>
                </c:pt>
                <c:pt idx="70">
                  <c:v>1940</c:v>
                </c:pt>
                <c:pt idx="71">
                  <c:v>1941</c:v>
                </c:pt>
                <c:pt idx="72">
                  <c:v>1942</c:v>
                </c:pt>
                <c:pt idx="73">
                  <c:v>1943</c:v>
                </c:pt>
                <c:pt idx="74">
                  <c:v>1944</c:v>
                </c:pt>
                <c:pt idx="75">
                  <c:v>1945</c:v>
                </c:pt>
                <c:pt idx="76">
                  <c:v>1946</c:v>
                </c:pt>
                <c:pt idx="77">
                  <c:v>1947</c:v>
                </c:pt>
                <c:pt idx="78">
                  <c:v>1948</c:v>
                </c:pt>
                <c:pt idx="79">
                  <c:v>1949</c:v>
                </c:pt>
                <c:pt idx="80">
                  <c:v>1950</c:v>
                </c:pt>
              </c:numCache>
            </c:numRef>
          </c:cat>
          <c:val>
            <c:numRef>
              <c:f>'Year - data'!$B$2:$B$82</c:f>
              <c:numCache>
                <c:formatCode>General</c:formatCode>
                <c:ptCount val="81"/>
                <c:pt idx="0">
                  <c:v>1</c:v>
                </c:pt>
                <c:pt idx="1">
                  <c:v>0</c:v>
                </c:pt>
                <c:pt idx="2">
                  <c:v>0</c:v>
                </c:pt>
                <c:pt idx="3">
                  <c:v>1</c:v>
                </c:pt>
                <c:pt idx="4">
                  <c:v>0</c:v>
                </c:pt>
                <c:pt idx="5">
                  <c:v>0</c:v>
                </c:pt>
                <c:pt idx="6">
                  <c:v>2</c:v>
                </c:pt>
                <c:pt idx="7">
                  <c:v>1</c:v>
                </c:pt>
                <c:pt idx="8">
                  <c:v>0</c:v>
                </c:pt>
                <c:pt idx="9">
                  <c:v>0</c:v>
                </c:pt>
                <c:pt idx="10">
                  <c:v>0</c:v>
                </c:pt>
                <c:pt idx="11">
                  <c:v>1</c:v>
                </c:pt>
                <c:pt idx="12">
                  <c:v>1</c:v>
                </c:pt>
                <c:pt idx="13">
                  <c:v>0</c:v>
                </c:pt>
                <c:pt idx="14">
                  <c:v>0</c:v>
                </c:pt>
                <c:pt idx="15">
                  <c:v>0</c:v>
                </c:pt>
                <c:pt idx="16">
                  <c:v>0</c:v>
                </c:pt>
                <c:pt idx="17">
                  <c:v>0</c:v>
                </c:pt>
                <c:pt idx="18">
                  <c:v>0</c:v>
                </c:pt>
                <c:pt idx="19">
                  <c:v>0</c:v>
                </c:pt>
                <c:pt idx="20">
                  <c:v>0</c:v>
                </c:pt>
                <c:pt idx="21">
                  <c:v>0</c:v>
                </c:pt>
                <c:pt idx="22">
                  <c:v>0</c:v>
                </c:pt>
                <c:pt idx="23">
                  <c:v>1</c:v>
                </c:pt>
                <c:pt idx="24">
                  <c:v>0</c:v>
                </c:pt>
                <c:pt idx="25">
                  <c:v>0</c:v>
                </c:pt>
                <c:pt idx="26">
                  <c:v>0</c:v>
                </c:pt>
                <c:pt idx="27">
                  <c:v>1</c:v>
                </c:pt>
                <c:pt idx="28">
                  <c:v>0</c:v>
                </c:pt>
                <c:pt idx="29">
                  <c:v>0</c:v>
                </c:pt>
                <c:pt idx="30">
                  <c:v>0</c:v>
                </c:pt>
                <c:pt idx="31">
                  <c:v>0</c:v>
                </c:pt>
                <c:pt idx="32">
                  <c:v>0</c:v>
                </c:pt>
                <c:pt idx="33">
                  <c:v>1</c:v>
                </c:pt>
                <c:pt idx="34">
                  <c:v>0</c:v>
                </c:pt>
                <c:pt idx="35">
                  <c:v>0</c:v>
                </c:pt>
                <c:pt idx="36">
                  <c:v>0</c:v>
                </c:pt>
                <c:pt idx="37">
                  <c:v>0</c:v>
                </c:pt>
                <c:pt idx="38">
                  <c:v>0</c:v>
                </c:pt>
                <c:pt idx="39">
                  <c:v>0</c:v>
                </c:pt>
                <c:pt idx="40">
                  <c:v>0</c:v>
                </c:pt>
                <c:pt idx="41">
                  <c:v>1</c:v>
                </c:pt>
                <c:pt idx="42">
                  <c:v>1</c:v>
                </c:pt>
                <c:pt idx="43">
                  <c:v>2</c:v>
                </c:pt>
                <c:pt idx="44">
                  <c:v>2</c:v>
                </c:pt>
                <c:pt idx="45">
                  <c:v>1</c:v>
                </c:pt>
                <c:pt idx="46">
                  <c:v>2</c:v>
                </c:pt>
                <c:pt idx="47">
                  <c:v>0</c:v>
                </c:pt>
                <c:pt idx="48">
                  <c:v>1</c:v>
                </c:pt>
                <c:pt idx="49">
                  <c:v>3</c:v>
                </c:pt>
                <c:pt idx="50">
                  <c:v>4</c:v>
                </c:pt>
                <c:pt idx="51">
                  <c:v>4</c:v>
                </c:pt>
                <c:pt idx="52">
                  <c:v>8</c:v>
                </c:pt>
                <c:pt idx="53">
                  <c:v>13</c:v>
                </c:pt>
                <c:pt idx="54">
                  <c:v>11</c:v>
                </c:pt>
                <c:pt idx="55">
                  <c:v>8</c:v>
                </c:pt>
                <c:pt idx="56">
                  <c:v>4</c:v>
                </c:pt>
                <c:pt idx="57">
                  <c:v>3</c:v>
                </c:pt>
                <c:pt idx="58">
                  <c:v>7</c:v>
                </c:pt>
                <c:pt idx="59">
                  <c:v>3</c:v>
                </c:pt>
                <c:pt idx="60">
                  <c:v>1</c:v>
                </c:pt>
                <c:pt idx="61">
                  <c:v>5</c:v>
                </c:pt>
                <c:pt idx="62">
                  <c:v>0</c:v>
                </c:pt>
                <c:pt idx="63">
                  <c:v>0</c:v>
                </c:pt>
                <c:pt idx="64">
                  <c:v>0</c:v>
                </c:pt>
                <c:pt idx="65">
                  <c:v>0</c:v>
                </c:pt>
                <c:pt idx="66">
                  <c:v>0</c:v>
                </c:pt>
                <c:pt idx="67">
                  <c:v>1</c:v>
                </c:pt>
                <c:pt idx="68">
                  <c:v>0</c:v>
                </c:pt>
                <c:pt idx="69">
                  <c:v>0</c:v>
                </c:pt>
                <c:pt idx="70">
                  <c:v>0</c:v>
                </c:pt>
                <c:pt idx="71">
                  <c:v>0</c:v>
                </c:pt>
                <c:pt idx="72">
                  <c:v>0</c:v>
                </c:pt>
                <c:pt idx="73">
                  <c:v>0</c:v>
                </c:pt>
                <c:pt idx="74">
                  <c:v>0</c:v>
                </c:pt>
                <c:pt idx="75">
                  <c:v>18</c:v>
                </c:pt>
                <c:pt idx="76">
                  <c:v>29</c:v>
                </c:pt>
                <c:pt idx="77">
                  <c:v>37</c:v>
                </c:pt>
                <c:pt idx="78">
                  <c:v>11</c:v>
                </c:pt>
                <c:pt idx="79">
                  <c:v>5</c:v>
                </c:pt>
                <c:pt idx="80">
                  <c:v>2</c:v>
                </c:pt>
              </c:numCache>
            </c:numRef>
          </c:val>
          <c:smooth val="0"/>
          <c:extLst>
            <c:ext xmlns:c16="http://schemas.microsoft.com/office/drawing/2014/chart" uri="{C3380CC4-5D6E-409C-BE32-E72D297353CC}">
              <c16:uniqueId val="{00000000-BA94-1E4E-8C3A-AACA2FEAD4F4}"/>
            </c:ext>
          </c:extLst>
        </c:ser>
        <c:dLbls>
          <c:showLegendKey val="0"/>
          <c:showVal val="0"/>
          <c:showCatName val="0"/>
          <c:showSerName val="0"/>
          <c:showPercent val="0"/>
          <c:showBubbleSize val="0"/>
        </c:dLbls>
        <c:marker val="1"/>
        <c:smooth val="0"/>
        <c:axId val="215087920"/>
        <c:axId val="215089600"/>
      </c:lineChart>
      <c:catAx>
        <c:axId val="215087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DE"/>
          </a:p>
        </c:txPr>
        <c:crossAx val="215089600"/>
        <c:crosses val="autoZero"/>
        <c:auto val="1"/>
        <c:lblAlgn val="ctr"/>
        <c:lblOffset val="100"/>
        <c:noMultiLvlLbl val="0"/>
      </c:catAx>
      <c:valAx>
        <c:axId val="215089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DE"/>
          </a:p>
        </c:txPr>
        <c:crossAx val="21508792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DE"/>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Number of periodicals</a:t>
            </a:r>
            <a:r>
              <a:rPr lang="en-US" sz="1800" b="1" baseline="0"/>
              <a:t> per place of publication</a:t>
            </a:r>
            <a:endParaRPr lang="en-US" sz="18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DE"/>
        </a:p>
      </c:txPr>
    </c:title>
    <c:autoTitleDeleted val="0"/>
    <c:plotArea>
      <c:layout/>
      <c:barChart>
        <c:barDir val="col"/>
        <c:grouping val="clustered"/>
        <c:varyColors val="0"/>
        <c:ser>
          <c:idx val="0"/>
          <c:order val="0"/>
          <c:tx>
            <c:strRef>
              <c:f>'Place - data'!$E$1</c:f>
              <c:strCache>
                <c:ptCount val="1"/>
                <c:pt idx="0">
                  <c:v>Amount</c:v>
                </c:pt>
              </c:strCache>
            </c:strRef>
          </c:tx>
          <c:spPr>
            <a:solidFill>
              <a:schemeClr val="accent1"/>
            </a:solidFill>
            <a:ln>
              <a:noFill/>
            </a:ln>
            <a:effectLst/>
          </c:spPr>
          <c:invertIfNegative val="0"/>
          <c:cat>
            <c:strRef>
              <c:f>'Place - data'!$D$2:$D$37</c:f>
              <c:strCache>
                <c:ptCount val="33"/>
                <c:pt idx="0">
                  <c:v>Berlin</c:v>
                </c:pt>
                <c:pt idx="1">
                  <c:v>München</c:v>
                </c:pt>
                <c:pt idx="2">
                  <c:v>Bergen-Belsen</c:v>
                </c:pt>
                <c:pt idx="3">
                  <c:v>Danzig</c:v>
                </c:pt>
                <c:pt idx="4">
                  <c:v>Regensburg</c:v>
                </c:pt>
                <c:pt idx="5">
                  <c:v>Feldafing</c:v>
                </c:pt>
                <c:pt idx="6">
                  <c:v>Frankfurt</c:v>
                </c:pt>
                <c:pt idx="7">
                  <c:v>Koningsberg</c:v>
                </c:pt>
                <c:pt idx="8">
                  <c:v>Landsberg am Lech</c:v>
                </c:pt>
                <c:pt idx="9">
                  <c:v>Wrocław</c:v>
                </c:pt>
                <c:pt idx="10">
                  <c:v>Hamburg</c:v>
                </c:pt>
                <c:pt idx="11">
                  <c:v>Leipzig</c:v>
                </c:pt>
                <c:pt idx="12">
                  <c:v>Stuttgart</c:v>
                </c:pt>
                <c:pt idx="13">
                  <c:v>Bamberg</c:v>
                </c:pt>
                <c:pt idx="14">
                  <c:v>Buchenwald</c:v>
                </c:pt>
                <c:pt idx="15">
                  <c:v>Cieszyn</c:v>
                </c:pt>
                <c:pt idx="16">
                  <c:v>Dyhernfurt</c:v>
                </c:pt>
                <c:pt idx="17">
                  <c:v>Eschwege</c:v>
                </c:pt>
                <c:pt idx="18">
                  <c:v>Fernvald</c:v>
                </c:pt>
                <c:pt idx="19">
                  <c:v>Frankfurt Zeilheim</c:v>
                </c:pt>
                <c:pt idx="20">
                  <c:v>Glebkie</c:v>
                </c:pt>
                <c:pt idx="21">
                  <c:v>Göttingen</c:v>
                </c:pt>
                <c:pt idx="22">
                  <c:v>Kassel</c:v>
                </c:pt>
                <c:pt idx="23">
                  <c:v>Kölln</c:v>
                </c:pt>
                <c:pt idx="24">
                  <c:v>Kovno, Berlin</c:v>
                </c:pt>
                <c:pt idx="25">
                  <c:v>Lampertheim</c:v>
                </c:pt>
                <c:pt idx="26">
                  <c:v>Leipheim</c:v>
                </c:pt>
                <c:pt idx="27">
                  <c:v>Lemberg</c:v>
                </c:pt>
                <c:pt idx="28">
                  <c:v>Lyck</c:v>
                </c:pt>
                <c:pt idx="29">
                  <c:v>Mainz</c:v>
                </c:pt>
                <c:pt idx="30">
                  <c:v>München (Gräfelfing bei)</c:v>
                </c:pt>
                <c:pt idx="31">
                  <c:v>München (Wolfratshausen bei)</c:v>
                </c:pt>
                <c:pt idx="32">
                  <c:v>Zultsbach</c:v>
                </c:pt>
              </c:strCache>
            </c:strRef>
          </c:cat>
          <c:val>
            <c:numRef>
              <c:f>'Place - data'!$E$2:$E$37</c:f>
              <c:numCache>
                <c:formatCode>General</c:formatCode>
                <c:ptCount val="36"/>
                <c:pt idx="0">
                  <c:v>83</c:v>
                </c:pt>
                <c:pt idx="1">
                  <c:v>69</c:v>
                </c:pt>
                <c:pt idx="2">
                  <c:v>10</c:v>
                </c:pt>
                <c:pt idx="3">
                  <c:v>5</c:v>
                </c:pt>
                <c:pt idx="4">
                  <c:v>4</c:v>
                </c:pt>
                <c:pt idx="5">
                  <c:v>5</c:v>
                </c:pt>
                <c:pt idx="6">
                  <c:v>4</c:v>
                </c:pt>
                <c:pt idx="7">
                  <c:v>3</c:v>
                </c:pt>
                <c:pt idx="8">
                  <c:v>3</c:v>
                </c:pt>
                <c:pt idx="9">
                  <c:v>3</c:v>
                </c:pt>
                <c:pt idx="10">
                  <c:v>4</c:v>
                </c:pt>
                <c:pt idx="11">
                  <c:v>2</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numCache>
            </c:numRef>
          </c:val>
          <c:extLst>
            <c:ext xmlns:c16="http://schemas.microsoft.com/office/drawing/2014/chart" uri="{C3380CC4-5D6E-409C-BE32-E72D297353CC}">
              <c16:uniqueId val="{00000000-705C-9F48-8BB9-36F52ED26BAD}"/>
            </c:ext>
          </c:extLst>
        </c:ser>
        <c:dLbls>
          <c:showLegendKey val="0"/>
          <c:showVal val="0"/>
          <c:showCatName val="0"/>
          <c:showSerName val="0"/>
          <c:showPercent val="0"/>
          <c:showBubbleSize val="0"/>
        </c:dLbls>
        <c:gapWidth val="219"/>
        <c:overlap val="-27"/>
        <c:axId val="1257440528"/>
        <c:axId val="1257442176"/>
      </c:barChart>
      <c:catAx>
        <c:axId val="1257440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DE"/>
          </a:p>
        </c:txPr>
        <c:crossAx val="1257442176"/>
        <c:crosses val="autoZero"/>
        <c:auto val="1"/>
        <c:lblAlgn val="ctr"/>
        <c:lblOffset val="100"/>
        <c:noMultiLvlLbl val="0"/>
      </c:catAx>
      <c:valAx>
        <c:axId val="12574421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DE"/>
          </a:p>
        </c:txPr>
        <c:crossAx val="12574405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DE"/>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Number of periodicals per holding institution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DE"/>
        </a:p>
      </c:txPr>
    </c:title>
    <c:autoTitleDeleted val="0"/>
    <c:plotArea>
      <c:layout/>
      <c:barChart>
        <c:barDir val="col"/>
        <c:grouping val="clustered"/>
        <c:varyColors val="0"/>
        <c:ser>
          <c:idx val="0"/>
          <c:order val="0"/>
          <c:tx>
            <c:strRef>
              <c:f>Locations!$E$1</c:f>
              <c:strCache>
                <c:ptCount val="1"/>
                <c:pt idx="0">
                  <c:v>Amount</c:v>
                </c:pt>
              </c:strCache>
            </c:strRef>
          </c:tx>
          <c:spPr>
            <a:solidFill>
              <a:schemeClr val="accent1"/>
            </a:solidFill>
            <a:ln>
              <a:noFill/>
            </a:ln>
            <a:effectLst/>
          </c:spPr>
          <c:invertIfNegative val="0"/>
          <c:cat>
            <c:strRef>
              <c:f>Locations!$D$2:$D$17</c:f>
              <c:strCache>
                <c:ptCount val="16"/>
                <c:pt idx="0">
                  <c:v>NLI</c:v>
                </c:pt>
                <c:pt idx="1">
                  <c:v>CJH</c:v>
                </c:pt>
                <c:pt idx="2">
                  <c:v>LBI</c:v>
                </c:pt>
                <c:pt idx="3">
                  <c:v>YIVO</c:v>
                </c:pt>
                <c:pt idx="4">
                  <c:v>CM</c:v>
                </c:pt>
                <c:pt idx="5">
                  <c:v>CRA</c:v>
                </c:pt>
                <c:pt idx="6">
                  <c:v>SHO</c:v>
                </c:pt>
                <c:pt idx="7">
                  <c:v>CZA</c:v>
                </c:pt>
                <c:pt idx="8">
                  <c:v>NYPL</c:v>
                </c:pt>
                <c:pt idx="9">
                  <c:v>JMB</c:v>
                </c:pt>
                <c:pt idx="10">
                  <c:v>Stabi</c:v>
                </c:pt>
                <c:pt idx="11">
                  <c:v>IGdJ</c:v>
                </c:pt>
                <c:pt idx="12">
                  <c:v>HUB</c:v>
                </c:pt>
                <c:pt idx="13">
                  <c:v>SUB</c:v>
                </c:pt>
                <c:pt idx="14">
                  <c:v>PU</c:v>
                </c:pt>
                <c:pt idx="15">
                  <c:v>HJP</c:v>
                </c:pt>
              </c:strCache>
            </c:strRef>
          </c:cat>
          <c:val>
            <c:numRef>
              <c:f>Locations!$E$2:$E$17</c:f>
              <c:numCache>
                <c:formatCode>General</c:formatCode>
                <c:ptCount val="16"/>
                <c:pt idx="0">
                  <c:v>127</c:v>
                </c:pt>
                <c:pt idx="1">
                  <c:v>52</c:v>
                </c:pt>
                <c:pt idx="2">
                  <c:v>19</c:v>
                </c:pt>
                <c:pt idx="3">
                  <c:v>16</c:v>
                </c:pt>
                <c:pt idx="4">
                  <c:v>6</c:v>
                </c:pt>
                <c:pt idx="5">
                  <c:v>6</c:v>
                </c:pt>
                <c:pt idx="6">
                  <c:v>5</c:v>
                </c:pt>
                <c:pt idx="7">
                  <c:v>4</c:v>
                </c:pt>
                <c:pt idx="8">
                  <c:v>1</c:v>
                </c:pt>
                <c:pt idx="9">
                  <c:v>3</c:v>
                </c:pt>
                <c:pt idx="10">
                  <c:v>0</c:v>
                </c:pt>
                <c:pt idx="11">
                  <c:v>2</c:v>
                </c:pt>
                <c:pt idx="12">
                  <c:v>1</c:v>
                </c:pt>
                <c:pt idx="13">
                  <c:v>1</c:v>
                </c:pt>
                <c:pt idx="14">
                  <c:v>2</c:v>
                </c:pt>
                <c:pt idx="15">
                  <c:v>1</c:v>
                </c:pt>
              </c:numCache>
            </c:numRef>
          </c:val>
          <c:extLst>
            <c:ext xmlns:c16="http://schemas.microsoft.com/office/drawing/2014/chart" uri="{C3380CC4-5D6E-409C-BE32-E72D297353CC}">
              <c16:uniqueId val="{00000000-0625-6A48-9AC7-346179CE69B3}"/>
            </c:ext>
          </c:extLst>
        </c:ser>
        <c:dLbls>
          <c:showLegendKey val="0"/>
          <c:showVal val="0"/>
          <c:showCatName val="0"/>
          <c:showSerName val="0"/>
          <c:showPercent val="0"/>
          <c:showBubbleSize val="0"/>
        </c:dLbls>
        <c:gapWidth val="219"/>
        <c:overlap val="-27"/>
        <c:axId val="557938192"/>
        <c:axId val="557939872"/>
      </c:barChart>
      <c:catAx>
        <c:axId val="557938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DE"/>
          </a:p>
        </c:txPr>
        <c:crossAx val="557939872"/>
        <c:crosses val="autoZero"/>
        <c:auto val="1"/>
        <c:lblAlgn val="ctr"/>
        <c:lblOffset val="100"/>
        <c:noMultiLvlLbl val="0"/>
      </c:catAx>
      <c:valAx>
        <c:axId val="557939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DE"/>
          </a:p>
        </c:txPr>
        <c:crossAx val="5579381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D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6</xdr:col>
      <xdr:colOff>266700</xdr:colOff>
      <xdr:row>9</xdr:row>
      <xdr:rowOff>165100</xdr:rowOff>
    </xdr:from>
    <xdr:to>
      <xdr:col>23</xdr:col>
      <xdr:colOff>88900</xdr:colOff>
      <xdr:row>42</xdr:row>
      <xdr:rowOff>177800</xdr:rowOff>
    </xdr:to>
    <xdr:graphicFrame macro="">
      <xdr:nvGraphicFramePr>
        <xdr:cNvPr id="5" name="Grafiek 4">
          <a:extLst>
            <a:ext uri="{FF2B5EF4-FFF2-40B4-BE49-F238E27FC236}">
              <a16:creationId xmlns:a16="http://schemas.microsoft.com/office/drawing/2014/main" id="{D0968C67-274E-C455-CDD8-D06AB1C98C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76200</xdr:colOff>
      <xdr:row>5</xdr:row>
      <xdr:rowOff>44450</xdr:rowOff>
    </xdr:from>
    <xdr:to>
      <xdr:col>19</xdr:col>
      <xdr:colOff>635000</xdr:colOff>
      <xdr:row>42</xdr:row>
      <xdr:rowOff>76200</xdr:rowOff>
    </xdr:to>
    <xdr:graphicFrame macro="">
      <xdr:nvGraphicFramePr>
        <xdr:cNvPr id="4" name="Grafiek 3">
          <a:extLst>
            <a:ext uri="{FF2B5EF4-FFF2-40B4-BE49-F238E27FC236}">
              <a16:creationId xmlns:a16="http://schemas.microsoft.com/office/drawing/2014/main" id="{E0A12E27-E3C3-6443-E8B8-302FA812FF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666750</xdr:colOff>
      <xdr:row>3</xdr:row>
      <xdr:rowOff>139700</xdr:rowOff>
    </xdr:from>
    <xdr:to>
      <xdr:col>17</xdr:col>
      <xdr:colOff>330200</xdr:colOff>
      <xdr:row>31</xdr:row>
      <xdr:rowOff>38100</xdr:rowOff>
    </xdr:to>
    <xdr:graphicFrame macro="">
      <xdr:nvGraphicFramePr>
        <xdr:cNvPr id="3" name="Grafiek 2">
          <a:extLst>
            <a:ext uri="{FF2B5EF4-FFF2-40B4-BE49-F238E27FC236}">
              <a16:creationId xmlns:a16="http://schemas.microsoft.com/office/drawing/2014/main" id="{F0EFCD53-4AA6-B9CF-6D43-5BCC58311A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mmlungen.ub.uni-frankfurt.de/cm/7507437" TargetMode="External"/><Relationship Id="rId13" Type="http://schemas.openxmlformats.org/officeDocument/2006/relationships/hyperlink" Target="https://archive.org/details/frayevorfeldafin1011unse_ead" TargetMode="External"/><Relationship Id="rId18" Type="http://schemas.openxmlformats.org/officeDocument/2006/relationships/hyperlink" Target="https://nli.alma.exlibrisgroup.com/view/uresolver/972NNL_INST/openurl?&amp;u.ignore_date_coverage=true&amp;rft.mms_id=990023832670205171&amp;rfr_id=info:sid/primo.exlibrisgroup.com&amp;svc_dat=viewit&amp;is_new_ui=true&amp;rft_dat=language=eng" TargetMode="External"/><Relationship Id="rId3" Type="http://schemas.openxmlformats.org/officeDocument/2006/relationships/hyperlink" Target="http://digital.cjh.org/webclient/DeliveryManager?pid=4558582" TargetMode="External"/><Relationship Id="rId21" Type="http://schemas.openxmlformats.org/officeDocument/2006/relationships/hyperlink" Target="https://digital.ub.uni-potsdam.de/urn/urn:nbn:de:kobv:517-vlib-8140" TargetMode="External"/><Relationship Id="rId7" Type="http://schemas.openxmlformats.org/officeDocument/2006/relationships/hyperlink" Target="http://sammlungen.ub.uni-frankfurt.de/cm/10085912" TargetMode="External"/><Relationship Id="rId12" Type="http://schemas.openxmlformats.org/officeDocument/2006/relationships/hyperlink" Target="https://archive.org/details/diejudischemfb219" TargetMode="External"/><Relationship Id="rId17" Type="http://schemas.openxmlformats.org/officeDocument/2006/relationships/hyperlink" Target="https://www.hebrewbooks.org/48256" TargetMode="External"/><Relationship Id="rId2" Type="http://schemas.openxmlformats.org/officeDocument/2006/relationships/hyperlink" Target="http://digital.cjh.org/webclient/DeliveryManager?pid=4592381" TargetMode="External"/><Relationship Id="rId16" Type="http://schemas.openxmlformats.org/officeDocument/2006/relationships/hyperlink" Target="https://archive.org/details/undzeregmunichge2191unse_ead" TargetMode="External"/><Relationship Id="rId20" Type="http://schemas.openxmlformats.org/officeDocument/2006/relationships/hyperlink" Target="https://archive.org/details/oyfdershelzamelh00unse/" TargetMode="External"/><Relationship Id="rId1" Type="http://schemas.openxmlformats.org/officeDocument/2006/relationships/hyperlink" Target="https://sammlungen.ub.uni-frankfurt.de/cm/periodical/titleinfo/9583346" TargetMode="External"/><Relationship Id="rId6" Type="http://schemas.openxmlformats.org/officeDocument/2006/relationships/hyperlink" Target="http://sammlungen.ub.uni-frankfurt.de/cm/10503569" TargetMode="External"/><Relationship Id="rId11" Type="http://schemas.openxmlformats.org/officeDocument/2006/relationships/hyperlink" Target="http://jnul.huji.ac.il/dl/newspapers/hazefirah/html/hazefirah.htm" TargetMode="External"/><Relationship Id="rId5" Type="http://schemas.openxmlformats.org/officeDocument/2006/relationships/hyperlink" Target="http://sammlungen.ub.uni-frankfurt.de/cm/9047414" TargetMode="External"/><Relationship Id="rId15" Type="http://schemas.openxmlformats.org/officeDocument/2006/relationships/hyperlink" Target="https://archive.org/details/landsbergerlager1220unse_ead" TargetMode="External"/><Relationship Id="rId10" Type="http://schemas.openxmlformats.org/officeDocument/2006/relationships/hyperlink" Target="http://digital.cjh.org/webclient/DeliveryManager?pid=5844172" TargetMode="External"/><Relationship Id="rId19" Type="http://schemas.openxmlformats.org/officeDocument/2006/relationships/hyperlink" Target="https://archive.org/details/nybc214675" TargetMode="External"/><Relationship Id="rId4" Type="http://schemas.openxmlformats.org/officeDocument/2006/relationships/hyperlink" Target="https://sammlungen.ub.uni-frankfurt.de/cm/periodical/titleinfo/4917681" TargetMode="External"/><Relationship Id="rId9" Type="http://schemas.openxmlformats.org/officeDocument/2006/relationships/hyperlink" Target="http://sammlungen.ub.uni-frankfurt.de/cm/7242850" TargetMode="External"/><Relationship Id="rId14" Type="http://schemas.openxmlformats.org/officeDocument/2006/relationships/hyperlink" Target="https://archive.org/details/illustrierterkri5191unse_ead"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D8D9A-8DBE-AB4B-BDAC-E0E05BCD8AD7}">
  <dimension ref="A1:Q228"/>
  <sheetViews>
    <sheetView tabSelected="1" workbookViewId="0">
      <pane ySplit="1" topLeftCell="A158" activePane="bottomLeft" state="frozen"/>
      <selection pane="bottomLeft" activeCell="F185" sqref="F185"/>
    </sheetView>
  </sheetViews>
  <sheetFormatPr baseColWidth="10" defaultRowHeight="15" x14ac:dyDescent="0.2"/>
  <cols>
    <col min="1" max="1" width="80.6640625" style="15" customWidth="1"/>
    <col min="2" max="2" width="22.5" style="15" bestFit="1" customWidth="1"/>
    <col min="3" max="3" width="10.33203125" style="22" bestFit="1" customWidth="1"/>
    <col min="4" max="4" width="9.6640625" style="18" bestFit="1" customWidth="1"/>
    <col min="5" max="5" width="8.33203125" style="15" bestFit="1" customWidth="1"/>
    <col min="6" max="6" width="13.6640625" style="15" bestFit="1" customWidth="1"/>
    <col min="7" max="7" width="13.1640625" style="15" customWidth="1"/>
    <col min="8" max="8" width="8.6640625" style="15" bestFit="1" customWidth="1"/>
    <col min="9" max="9" width="24.6640625" style="15" customWidth="1"/>
    <col min="10" max="10" width="12.83203125" style="15" bestFit="1" customWidth="1"/>
    <col min="11" max="11" width="15.83203125" style="15" customWidth="1"/>
    <col min="12" max="12" width="26" style="15" customWidth="1"/>
    <col min="13" max="13" width="55.83203125" style="15" customWidth="1"/>
    <col min="14" max="14" width="66.33203125" style="15" customWidth="1"/>
    <col min="15" max="16384" width="10.83203125" style="15"/>
  </cols>
  <sheetData>
    <row r="1" spans="1:17" s="1" customFormat="1" ht="16" thickBot="1" x14ac:dyDescent="0.25">
      <c r="A1" s="23" t="s">
        <v>282</v>
      </c>
      <c r="B1" s="2" t="s">
        <v>9</v>
      </c>
      <c r="C1" s="19" t="s">
        <v>181</v>
      </c>
      <c r="D1" s="3" t="s">
        <v>293</v>
      </c>
      <c r="E1" s="2" t="s">
        <v>178</v>
      </c>
      <c r="F1" s="2" t="s">
        <v>818</v>
      </c>
      <c r="G1" s="2" t="s">
        <v>169</v>
      </c>
      <c r="H1" s="2" t="s">
        <v>170</v>
      </c>
      <c r="I1" s="2" t="s">
        <v>161</v>
      </c>
      <c r="J1" s="2" t="s">
        <v>180</v>
      </c>
      <c r="K1" s="2" t="s">
        <v>12</v>
      </c>
      <c r="L1" s="2" t="s">
        <v>13</v>
      </c>
      <c r="M1" s="2" t="s">
        <v>15</v>
      </c>
      <c r="N1" s="2" t="s">
        <v>14</v>
      </c>
      <c r="O1" s="2" t="s">
        <v>276</v>
      </c>
      <c r="P1" s="2" t="s">
        <v>185</v>
      </c>
      <c r="Q1" s="2" t="s">
        <v>524</v>
      </c>
    </row>
    <row r="2" spans="1:17" s="12" customFormat="1" x14ac:dyDescent="0.2">
      <c r="A2" s="10" t="s">
        <v>804</v>
      </c>
      <c r="B2" s="10" t="s">
        <v>8</v>
      </c>
      <c r="C2" s="20">
        <v>1946</v>
      </c>
      <c r="D2" s="11"/>
      <c r="E2" s="10" t="s">
        <v>159</v>
      </c>
      <c r="F2" s="10" t="s">
        <v>689</v>
      </c>
      <c r="G2" s="10"/>
      <c r="H2" s="10" t="s">
        <v>161</v>
      </c>
      <c r="I2" s="25" t="s">
        <v>168</v>
      </c>
      <c r="J2" s="10" t="s">
        <v>160</v>
      </c>
      <c r="K2" s="10" t="s">
        <v>125</v>
      </c>
      <c r="L2" s="10" t="s">
        <v>84</v>
      </c>
      <c r="M2" s="10" t="s">
        <v>39</v>
      </c>
      <c r="N2" s="10" t="s">
        <v>126</v>
      </c>
      <c r="O2" s="10"/>
      <c r="P2" s="10"/>
      <c r="Q2" s="10"/>
    </row>
    <row r="3" spans="1:17" x14ac:dyDescent="0.2">
      <c r="A3" s="13" t="s">
        <v>799</v>
      </c>
      <c r="B3" s="13" t="s">
        <v>8</v>
      </c>
      <c r="C3" s="21">
        <v>1946</v>
      </c>
      <c r="D3" s="14"/>
      <c r="E3" s="13"/>
      <c r="F3" s="13" t="s">
        <v>158</v>
      </c>
      <c r="G3" s="13"/>
      <c r="H3" s="13" t="s">
        <v>161</v>
      </c>
      <c r="I3" s="4" t="s">
        <v>167</v>
      </c>
      <c r="J3" s="13" t="s">
        <v>160</v>
      </c>
      <c r="K3" s="13" t="s">
        <v>22</v>
      </c>
      <c r="L3" s="13" t="s">
        <v>23</v>
      </c>
      <c r="M3" s="13" t="s">
        <v>25</v>
      </c>
      <c r="N3" s="13" t="s">
        <v>24</v>
      </c>
      <c r="O3" s="13"/>
      <c r="P3" s="13"/>
      <c r="Q3" s="13"/>
    </row>
    <row r="4" spans="1:17" x14ac:dyDescent="0.2">
      <c r="A4" s="13" t="s">
        <v>861</v>
      </c>
      <c r="B4" s="13" t="s">
        <v>8</v>
      </c>
      <c r="C4" s="21">
        <v>1922</v>
      </c>
      <c r="D4" s="14"/>
      <c r="E4" s="13"/>
      <c r="F4" s="13" t="s">
        <v>821</v>
      </c>
      <c r="G4" s="13" t="s">
        <v>820</v>
      </c>
      <c r="H4" s="13" t="s">
        <v>161</v>
      </c>
      <c r="I4" s="4" t="s">
        <v>295</v>
      </c>
      <c r="J4" s="13" t="s">
        <v>160</v>
      </c>
      <c r="K4" s="13" t="s">
        <v>200</v>
      </c>
      <c r="L4" s="13" t="s">
        <v>202</v>
      </c>
      <c r="M4" s="13" t="s">
        <v>204</v>
      </c>
      <c r="N4" s="13" t="s">
        <v>203</v>
      </c>
      <c r="O4" s="13" t="s">
        <v>201</v>
      </c>
      <c r="P4" s="16" t="s">
        <v>197</v>
      </c>
      <c r="Q4" s="13"/>
    </row>
    <row r="5" spans="1:17" x14ac:dyDescent="0.2">
      <c r="A5" s="13" t="s">
        <v>782</v>
      </c>
      <c r="B5" s="13" t="s">
        <v>8</v>
      </c>
      <c r="C5" s="21">
        <v>1862</v>
      </c>
      <c r="D5" s="14"/>
      <c r="E5" s="13"/>
      <c r="F5" s="13" t="s">
        <v>275</v>
      </c>
      <c r="G5" s="13"/>
      <c r="H5" s="13" t="s">
        <v>161</v>
      </c>
      <c r="I5" s="4" t="s">
        <v>296</v>
      </c>
      <c r="J5" s="13"/>
      <c r="K5" s="13" t="s">
        <v>270</v>
      </c>
      <c r="L5" s="13" t="s">
        <v>271</v>
      </c>
      <c r="M5" s="13" t="s">
        <v>274</v>
      </c>
      <c r="N5" s="13" t="s">
        <v>273</v>
      </c>
      <c r="O5" s="13"/>
      <c r="P5" s="16" t="s">
        <v>272</v>
      </c>
      <c r="Q5" s="13"/>
    </row>
    <row r="6" spans="1:17" x14ac:dyDescent="0.2">
      <c r="A6" s="13" t="s">
        <v>889</v>
      </c>
      <c r="B6" s="13" t="s">
        <v>320</v>
      </c>
      <c r="C6" s="21">
        <v>1947</v>
      </c>
      <c r="D6" s="14"/>
      <c r="E6" s="13"/>
      <c r="F6" s="13" t="s">
        <v>11</v>
      </c>
      <c r="G6" s="13"/>
      <c r="H6" s="13" t="s">
        <v>161</v>
      </c>
      <c r="I6" s="4" t="s">
        <v>188</v>
      </c>
      <c r="J6" s="13" t="s">
        <v>160</v>
      </c>
      <c r="K6" s="13"/>
      <c r="L6" s="13"/>
      <c r="M6" s="13"/>
      <c r="N6" s="13"/>
      <c r="O6" s="13"/>
      <c r="P6" s="13"/>
      <c r="Q6" s="13"/>
    </row>
    <row r="7" spans="1:17" x14ac:dyDescent="0.2">
      <c r="A7" s="13" t="s">
        <v>887</v>
      </c>
      <c r="B7" s="13" t="s">
        <v>320</v>
      </c>
      <c r="C7" s="21">
        <v>1946</v>
      </c>
      <c r="D7" s="14"/>
      <c r="E7" s="13"/>
      <c r="F7" s="13" t="s">
        <v>934</v>
      </c>
      <c r="G7" s="13" t="s">
        <v>8</v>
      </c>
      <c r="H7" s="13" t="s">
        <v>161</v>
      </c>
      <c r="I7" s="4" t="s">
        <v>187</v>
      </c>
      <c r="J7" s="13" t="s">
        <v>160</v>
      </c>
      <c r="K7" s="13"/>
      <c r="L7" s="13"/>
      <c r="M7" s="13"/>
      <c r="N7" s="13"/>
      <c r="O7" s="13"/>
      <c r="P7" s="13"/>
      <c r="Q7" s="13"/>
    </row>
    <row r="8" spans="1:17" x14ac:dyDescent="0.2">
      <c r="A8" s="13" t="s">
        <v>862</v>
      </c>
      <c r="B8" s="13" t="s">
        <v>190</v>
      </c>
      <c r="C8" s="21">
        <v>1946</v>
      </c>
      <c r="D8" s="14"/>
      <c r="E8" s="13"/>
      <c r="F8" s="13" t="s">
        <v>978</v>
      </c>
      <c r="G8" s="13" t="s">
        <v>8</v>
      </c>
      <c r="H8" s="13" t="s">
        <v>161</v>
      </c>
      <c r="I8" s="4" t="s">
        <v>189</v>
      </c>
      <c r="J8" s="13" t="s">
        <v>283</v>
      </c>
      <c r="K8" s="13"/>
      <c r="L8" s="13" t="s">
        <v>209</v>
      </c>
      <c r="M8" s="13" t="s">
        <v>211</v>
      </c>
      <c r="N8" s="13" t="s">
        <v>210</v>
      </c>
      <c r="O8" s="13"/>
      <c r="P8" s="16" t="s">
        <v>197</v>
      </c>
      <c r="Q8" s="13"/>
    </row>
    <row r="9" spans="1:17" x14ac:dyDescent="0.2">
      <c r="A9" s="13" t="s">
        <v>903</v>
      </c>
      <c r="B9" s="13" t="s">
        <v>191</v>
      </c>
      <c r="C9" s="21">
        <v>1947</v>
      </c>
      <c r="D9" s="14"/>
      <c r="E9" s="13"/>
      <c r="F9" s="13" t="s">
        <v>990</v>
      </c>
      <c r="G9" s="13"/>
      <c r="H9" s="13" t="s">
        <v>161</v>
      </c>
      <c r="I9" s="4" t="s">
        <v>193</v>
      </c>
      <c r="J9" s="13" t="s">
        <v>160</v>
      </c>
      <c r="K9" s="13"/>
      <c r="L9" s="13"/>
      <c r="M9" s="13"/>
      <c r="N9" s="13"/>
      <c r="O9" s="13"/>
      <c r="P9" s="13"/>
      <c r="Q9" s="13"/>
    </row>
    <row r="10" spans="1:17" x14ac:dyDescent="0.2">
      <c r="A10" s="13" t="s">
        <v>881</v>
      </c>
      <c r="B10" s="13" t="s">
        <v>186</v>
      </c>
      <c r="C10" s="21">
        <v>1771</v>
      </c>
      <c r="D10" s="14"/>
      <c r="E10" s="13"/>
      <c r="F10" s="13" t="s">
        <v>690</v>
      </c>
      <c r="G10" s="13"/>
      <c r="H10" s="13" t="s">
        <v>161</v>
      </c>
      <c r="I10" s="4" t="s">
        <v>192</v>
      </c>
      <c r="J10" s="13" t="s">
        <v>160</v>
      </c>
      <c r="K10" s="13"/>
      <c r="L10" s="13"/>
      <c r="M10" s="13"/>
      <c r="N10" s="13"/>
      <c r="O10" s="13" t="s">
        <v>160</v>
      </c>
      <c r="P10" s="13"/>
      <c r="Q10" s="13"/>
    </row>
    <row r="11" spans="1:17" x14ac:dyDescent="0.2">
      <c r="A11" s="13" t="s">
        <v>873</v>
      </c>
      <c r="B11" s="13" t="s">
        <v>8</v>
      </c>
      <c r="C11" s="21">
        <v>1870</v>
      </c>
      <c r="D11" s="14"/>
      <c r="E11" s="13"/>
      <c r="F11" s="13" t="s">
        <v>275</v>
      </c>
      <c r="G11" s="13"/>
      <c r="H11" s="13" t="s">
        <v>161</v>
      </c>
      <c r="I11" s="4" t="s">
        <v>297</v>
      </c>
      <c r="J11" s="13" t="s">
        <v>302</v>
      </c>
      <c r="K11" s="13" t="s">
        <v>254</v>
      </c>
      <c r="L11" s="13" t="s">
        <v>255</v>
      </c>
      <c r="M11" s="13" t="s">
        <v>208</v>
      </c>
      <c r="N11" s="13" t="s">
        <v>207</v>
      </c>
      <c r="O11" s="13" t="s">
        <v>205</v>
      </c>
      <c r="P11" s="16" t="s">
        <v>206</v>
      </c>
      <c r="Q11" s="13"/>
    </row>
    <row r="12" spans="1:17" x14ac:dyDescent="0.2">
      <c r="A12" s="13" t="s">
        <v>882</v>
      </c>
      <c r="B12" s="13" t="s">
        <v>280</v>
      </c>
      <c r="C12" s="21">
        <v>1945</v>
      </c>
      <c r="D12" s="14"/>
      <c r="E12" s="13"/>
      <c r="F12" s="13" t="s">
        <v>692</v>
      </c>
      <c r="G12" s="13"/>
      <c r="H12" s="13" t="s">
        <v>161</v>
      </c>
      <c r="I12" s="4" t="s">
        <v>298</v>
      </c>
      <c r="J12" s="13"/>
      <c r="K12" s="13" t="s">
        <v>245</v>
      </c>
      <c r="L12" s="13" t="s">
        <v>246</v>
      </c>
      <c r="M12" s="13" t="s">
        <v>248</v>
      </c>
      <c r="N12" s="13" t="s">
        <v>247</v>
      </c>
      <c r="O12" s="13"/>
      <c r="P12" s="16" t="s">
        <v>197</v>
      </c>
      <c r="Q12" s="13"/>
    </row>
    <row r="13" spans="1:17" x14ac:dyDescent="0.2">
      <c r="A13" s="13" t="s">
        <v>787</v>
      </c>
      <c r="B13" s="13" t="s">
        <v>8</v>
      </c>
      <c r="C13" s="21">
        <v>1915</v>
      </c>
      <c r="D13" s="14"/>
      <c r="E13" s="13" t="s">
        <v>159</v>
      </c>
      <c r="F13" s="13" t="s">
        <v>912</v>
      </c>
      <c r="G13" s="13"/>
      <c r="H13" s="13" t="s">
        <v>161</v>
      </c>
      <c r="I13" s="4" t="s">
        <v>299</v>
      </c>
      <c r="J13" s="13"/>
      <c r="K13" s="13" t="s">
        <v>223</v>
      </c>
      <c r="L13" s="13" t="s">
        <v>225</v>
      </c>
      <c r="M13" s="13" t="s">
        <v>227</v>
      </c>
      <c r="N13" s="13" t="s">
        <v>226</v>
      </c>
      <c r="O13" s="13" t="s">
        <v>224</v>
      </c>
      <c r="P13" s="16" t="s">
        <v>214</v>
      </c>
      <c r="Q13" s="13"/>
    </row>
    <row r="14" spans="1:17" x14ac:dyDescent="0.2">
      <c r="A14" s="13" t="s">
        <v>792</v>
      </c>
      <c r="B14" s="13" t="s">
        <v>279</v>
      </c>
      <c r="C14" s="21">
        <v>1945</v>
      </c>
      <c r="D14" s="14"/>
      <c r="E14" s="13"/>
      <c r="F14" s="13" t="s">
        <v>275</v>
      </c>
      <c r="G14" s="13"/>
      <c r="H14" s="13" t="s">
        <v>161</v>
      </c>
      <c r="I14" s="4" t="s">
        <v>300</v>
      </c>
      <c r="J14" s="13"/>
      <c r="K14" s="13" t="s">
        <v>236</v>
      </c>
      <c r="L14" s="13" t="s">
        <v>238</v>
      </c>
      <c r="M14" s="13" t="s">
        <v>240</v>
      </c>
      <c r="N14" s="13" t="s">
        <v>239</v>
      </c>
      <c r="O14" s="13" t="s">
        <v>237</v>
      </c>
      <c r="P14" s="16" t="s">
        <v>197</v>
      </c>
      <c r="Q14" s="13"/>
    </row>
    <row r="15" spans="1:17" x14ac:dyDescent="0.2">
      <c r="A15" s="17" t="s">
        <v>738</v>
      </c>
      <c r="B15" s="13" t="s">
        <v>8</v>
      </c>
      <c r="C15" s="21">
        <v>1928</v>
      </c>
      <c r="D15" s="14"/>
      <c r="E15" s="13"/>
      <c r="F15" s="13" t="s">
        <v>322</v>
      </c>
      <c r="G15" s="13"/>
      <c r="H15" s="13" t="s">
        <v>161</v>
      </c>
      <c r="I15" s="4" t="s">
        <v>688</v>
      </c>
      <c r="J15" s="13">
        <v>1928</v>
      </c>
      <c r="K15" s="13" t="s">
        <v>344</v>
      </c>
      <c r="L15" s="13" t="s">
        <v>397</v>
      </c>
      <c r="M15" s="13" t="s">
        <v>653</v>
      </c>
      <c r="N15" s="13" t="s">
        <v>555</v>
      </c>
      <c r="O15" s="13"/>
      <c r="P15" s="13" t="s">
        <v>251</v>
      </c>
      <c r="Q15" s="13" t="s">
        <v>453</v>
      </c>
    </row>
    <row r="16" spans="1:17" x14ac:dyDescent="0.2">
      <c r="A16" s="13" t="s">
        <v>3</v>
      </c>
      <c r="B16" s="13" t="s">
        <v>8</v>
      </c>
      <c r="C16" s="21">
        <v>1918</v>
      </c>
      <c r="D16" s="14"/>
      <c r="E16" s="13" t="s">
        <v>159</v>
      </c>
      <c r="F16" s="13" t="s">
        <v>917</v>
      </c>
      <c r="G16" s="13" t="s">
        <v>316</v>
      </c>
      <c r="H16" s="13" t="s">
        <v>161</v>
      </c>
      <c r="I16" s="4" t="s">
        <v>303</v>
      </c>
      <c r="J16" s="13"/>
      <c r="K16" s="13"/>
      <c r="L16" s="13"/>
      <c r="M16" s="13"/>
      <c r="N16" s="13"/>
      <c r="O16" s="13"/>
      <c r="P16" s="13"/>
      <c r="Q16" s="13"/>
    </row>
    <row r="17" spans="1:17" x14ac:dyDescent="0.2">
      <c r="A17" s="13" t="s">
        <v>896</v>
      </c>
      <c r="B17" s="13" t="s">
        <v>320</v>
      </c>
      <c r="C17" s="21">
        <v>1945</v>
      </c>
      <c r="D17" s="14"/>
      <c r="E17" s="13"/>
      <c r="F17" s="13" t="s">
        <v>977</v>
      </c>
      <c r="G17" s="13" t="s">
        <v>8</v>
      </c>
      <c r="H17" s="13" t="s">
        <v>161</v>
      </c>
      <c r="I17" s="4" t="s">
        <v>301</v>
      </c>
      <c r="J17" s="13"/>
      <c r="K17" s="13" t="s">
        <v>103</v>
      </c>
      <c r="L17" s="13" t="s">
        <v>217</v>
      </c>
      <c r="M17" s="13" t="s">
        <v>219</v>
      </c>
      <c r="N17" s="13" t="s">
        <v>218</v>
      </c>
      <c r="O17" s="13"/>
      <c r="P17" s="16" t="s">
        <v>197</v>
      </c>
      <c r="Q17" s="13"/>
    </row>
    <row r="18" spans="1:17" x14ac:dyDescent="0.2">
      <c r="A18" s="17" t="s">
        <v>725</v>
      </c>
      <c r="B18" s="13" t="s">
        <v>8</v>
      </c>
      <c r="C18" s="21">
        <v>1916</v>
      </c>
      <c r="D18" s="14"/>
      <c r="E18" s="13"/>
      <c r="F18" s="13" t="s">
        <v>938</v>
      </c>
      <c r="G18" s="13" t="s">
        <v>820</v>
      </c>
      <c r="H18" s="13" t="s">
        <v>161</v>
      </c>
      <c r="I18" s="24" t="s">
        <v>993</v>
      </c>
      <c r="J18" s="13"/>
      <c r="K18" s="13"/>
      <c r="L18" s="13" t="s">
        <v>383</v>
      </c>
      <c r="M18" s="13" t="s">
        <v>639</v>
      </c>
      <c r="N18" s="13" t="s">
        <v>560</v>
      </c>
      <c r="O18" s="13"/>
      <c r="P18" s="13" t="s">
        <v>251</v>
      </c>
      <c r="Q18" s="13" t="s">
        <v>457</v>
      </c>
    </row>
    <row r="19" spans="1:17" x14ac:dyDescent="0.2">
      <c r="A19" s="17" t="s">
        <v>915</v>
      </c>
      <c r="B19" s="13" t="s">
        <v>176</v>
      </c>
      <c r="C19" s="21">
        <v>1720</v>
      </c>
      <c r="D19" s="14"/>
      <c r="E19" s="13"/>
      <c r="F19" s="13" t="s">
        <v>322</v>
      </c>
      <c r="G19" s="13"/>
      <c r="H19" s="13" t="s">
        <v>161</v>
      </c>
      <c r="I19" s="4" t="s">
        <v>687</v>
      </c>
      <c r="J19" s="13" t="s">
        <v>160</v>
      </c>
      <c r="K19" s="13"/>
      <c r="L19" s="13" t="s">
        <v>383</v>
      </c>
      <c r="M19" s="13" t="s">
        <v>656</v>
      </c>
      <c r="N19" s="13" t="s">
        <v>569</v>
      </c>
      <c r="O19" s="13"/>
      <c r="P19" s="13" t="s">
        <v>423</v>
      </c>
      <c r="Q19" s="13" t="s">
        <v>465</v>
      </c>
    </row>
    <row r="20" spans="1:17" x14ac:dyDescent="0.2">
      <c r="A20" s="17" t="s">
        <v>755</v>
      </c>
      <c r="B20" s="13" t="s">
        <v>319</v>
      </c>
      <c r="C20" s="21">
        <v>1877</v>
      </c>
      <c r="D20" s="14"/>
      <c r="E20" s="13"/>
      <c r="F20" s="13" t="s">
        <v>322</v>
      </c>
      <c r="G20" s="13"/>
      <c r="H20" s="13" t="s">
        <v>161</v>
      </c>
      <c r="I20" s="4" t="s">
        <v>686</v>
      </c>
      <c r="J20" s="13" t="s">
        <v>685</v>
      </c>
      <c r="K20" s="13"/>
      <c r="L20" s="13" t="s">
        <v>383</v>
      </c>
      <c r="M20" s="13" t="s">
        <v>639</v>
      </c>
      <c r="N20" s="13" t="s">
        <v>587</v>
      </c>
      <c r="O20" s="13"/>
      <c r="P20" s="13" t="s">
        <v>197</v>
      </c>
      <c r="Q20" s="13" t="s">
        <v>482</v>
      </c>
    </row>
    <row r="21" spans="1:17" x14ac:dyDescent="0.2">
      <c r="A21" s="13" t="s">
        <v>10</v>
      </c>
      <c r="B21" s="13" t="s">
        <v>8</v>
      </c>
      <c r="C21" s="21">
        <v>1923</v>
      </c>
      <c r="D21" s="14"/>
      <c r="E21" s="13" t="s">
        <v>159</v>
      </c>
      <c r="F21" s="13" t="s">
        <v>691</v>
      </c>
      <c r="G21" s="13"/>
      <c r="H21" s="13" t="s">
        <v>161</v>
      </c>
      <c r="I21" s="4" t="s">
        <v>173</v>
      </c>
      <c r="J21" s="13" t="s">
        <v>174</v>
      </c>
      <c r="K21" s="13"/>
      <c r="L21" s="13"/>
      <c r="M21" s="13"/>
      <c r="N21" s="13"/>
      <c r="O21" s="13"/>
      <c r="P21" s="13"/>
      <c r="Q21" s="13"/>
    </row>
    <row r="22" spans="1:17" x14ac:dyDescent="0.2">
      <c r="A22" s="13" t="s">
        <v>166</v>
      </c>
      <c r="B22" s="13" t="s">
        <v>8</v>
      </c>
      <c r="C22" s="21">
        <v>1922</v>
      </c>
      <c r="D22" s="14"/>
      <c r="E22" s="13"/>
      <c r="F22" s="13" t="s">
        <v>184</v>
      </c>
      <c r="G22" s="13"/>
      <c r="H22" s="13" t="s">
        <v>161</v>
      </c>
      <c r="I22" s="4" t="s">
        <v>183</v>
      </c>
      <c r="J22" s="13" t="s">
        <v>182</v>
      </c>
      <c r="K22" s="13"/>
      <c r="L22" s="13"/>
      <c r="M22" s="13"/>
      <c r="N22" s="13"/>
      <c r="O22" s="13"/>
      <c r="P22" s="13"/>
      <c r="Q22" s="13"/>
    </row>
    <row r="23" spans="1:17" x14ac:dyDescent="0.2">
      <c r="A23" s="13" t="s">
        <v>758</v>
      </c>
      <c r="B23" s="13" t="s">
        <v>8</v>
      </c>
      <c r="C23" s="21">
        <v>1922</v>
      </c>
      <c r="D23" s="14" t="s">
        <v>287</v>
      </c>
      <c r="E23" s="13" t="s">
        <v>159</v>
      </c>
      <c r="F23" s="13" t="s">
        <v>822</v>
      </c>
      <c r="G23" s="13" t="s">
        <v>8</v>
      </c>
      <c r="H23" s="13" t="s">
        <v>172</v>
      </c>
      <c r="I23" s="13"/>
      <c r="J23" s="13"/>
      <c r="K23" s="13"/>
      <c r="L23" s="13"/>
      <c r="M23" s="13"/>
      <c r="N23" s="13"/>
      <c r="O23" s="13"/>
      <c r="P23" s="13"/>
      <c r="Q23" s="13"/>
    </row>
    <row r="24" spans="1:17" x14ac:dyDescent="0.2">
      <c r="A24" s="17" t="s">
        <v>759</v>
      </c>
      <c r="B24" s="13" t="s">
        <v>8</v>
      </c>
      <c r="C24" s="21">
        <v>1926</v>
      </c>
      <c r="D24" s="14"/>
      <c r="E24" s="13"/>
      <c r="F24" s="13" t="s">
        <v>322</v>
      </c>
      <c r="G24" s="13"/>
      <c r="H24" s="13"/>
      <c r="I24" s="13"/>
      <c r="J24" s="13"/>
      <c r="K24" s="13" t="s">
        <v>328</v>
      </c>
      <c r="L24" s="13" t="s">
        <v>387</v>
      </c>
      <c r="M24" s="13" t="s">
        <v>633</v>
      </c>
      <c r="N24" s="13" t="s">
        <v>532</v>
      </c>
      <c r="O24" s="13"/>
      <c r="P24" s="13" t="s">
        <v>197</v>
      </c>
      <c r="Q24" s="13" t="s">
        <v>433</v>
      </c>
    </row>
    <row r="25" spans="1:17" x14ac:dyDescent="0.2">
      <c r="A25" s="13" t="s">
        <v>865</v>
      </c>
      <c r="B25" s="13" t="s">
        <v>8</v>
      </c>
      <c r="C25" s="21">
        <v>1926</v>
      </c>
      <c r="D25" s="14"/>
      <c r="E25" s="13"/>
      <c r="F25" s="13" t="s">
        <v>158</v>
      </c>
      <c r="G25" s="13"/>
      <c r="H25" s="13" t="s">
        <v>172</v>
      </c>
      <c r="I25" s="13"/>
      <c r="J25" s="13"/>
      <c r="K25" s="13"/>
      <c r="L25" s="13" t="s">
        <v>16</v>
      </c>
      <c r="M25" s="13" t="s">
        <v>88</v>
      </c>
      <c r="N25" s="13" t="s">
        <v>87</v>
      </c>
      <c r="O25" s="13"/>
      <c r="P25" s="13"/>
      <c r="Q25" s="13"/>
    </row>
    <row r="26" spans="1:17" x14ac:dyDescent="0.2">
      <c r="A26" s="13" t="s">
        <v>760</v>
      </c>
      <c r="B26" s="13" t="s">
        <v>8</v>
      </c>
      <c r="C26" s="21">
        <v>1922</v>
      </c>
      <c r="D26" s="14" t="s">
        <v>182</v>
      </c>
      <c r="E26" s="13" t="s">
        <v>159</v>
      </c>
      <c r="F26" s="13" t="s">
        <v>814</v>
      </c>
      <c r="G26" s="13"/>
      <c r="H26" s="13" t="s">
        <v>171</v>
      </c>
      <c r="I26" s="13"/>
      <c r="J26" s="13"/>
      <c r="K26" s="13" t="s">
        <v>334</v>
      </c>
      <c r="L26" s="13" t="s">
        <v>389</v>
      </c>
      <c r="M26" s="13" t="s">
        <v>642</v>
      </c>
      <c r="N26" s="13" t="s">
        <v>541</v>
      </c>
      <c r="O26" s="13"/>
      <c r="P26" s="13"/>
      <c r="Q26" s="13"/>
    </row>
    <row r="27" spans="1:17" x14ac:dyDescent="0.2">
      <c r="A27" s="13" t="s">
        <v>0</v>
      </c>
      <c r="B27" s="13" t="s">
        <v>8</v>
      </c>
      <c r="C27" s="21">
        <v>1921</v>
      </c>
      <c r="D27" s="14"/>
      <c r="E27" s="13" t="s">
        <v>159</v>
      </c>
      <c r="F27" s="13" t="s">
        <v>6</v>
      </c>
      <c r="G27" s="13"/>
      <c r="H27" s="13" t="s">
        <v>171</v>
      </c>
      <c r="I27" s="13"/>
      <c r="J27" s="13"/>
      <c r="K27" s="13"/>
      <c r="L27" s="13"/>
      <c r="M27" s="13"/>
      <c r="N27" s="13"/>
      <c r="O27" s="13"/>
      <c r="P27" s="13"/>
      <c r="Q27" s="13"/>
    </row>
    <row r="28" spans="1:17" x14ac:dyDescent="0.2">
      <c r="A28" s="17" t="s">
        <v>695</v>
      </c>
      <c r="B28" s="13" t="s">
        <v>175</v>
      </c>
      <c r="C28" s="21">
        <v>1947</v>
      </c>
      <c r="D28" s="14"/>
      <c r="E28" s="13"/>
      <c r="F28" s="13" t="s">
        <v>322</v>
      </c>
      <c r="G28" s="13"/>
      <c r="H28" s="13"/>
      <c r="I28" s="13"/>
      <c r="J28" s="13"/>
      <c r="K28" s="13" t="s">
        <v>325</v>
      </c>
      <c r="L28" s="13" t="s">
        <v>383</v>
      </c>
      <c r="M28" s="13" t="s">
        <v>630</v>
      </c>
      <c r="N28" s="13" t="s">
        <v>529</v>
      </c>
      <c r="O28" s="13"/>
      <c r="P28" s="13" t="s">
        <v>197</v>
      </c>
      <c r="Q28" s="13" t="s">
        <v>430</v>
      </c>
    </row>
    <row r="29" spans="1:17" x14ac:dyDescent="0.2">
      <c r="A29" s="13" t="s">
        <v>761</v>
      </c>
      <c r="B29" s="13" t="s">
        <v>8</v>
      </c>
      <c r="C29" s="21"/>
      <c r="D29" s="14"/>
      <c r="E29" s="13"/>
      <c r="F29" s="13" t="s">
        <v>158</v>
      </c>
      <c r="G29" s="13"/>
      <c r="H29" s="13" t="s">
        <v>171</v>
      </c>
      <c r="I29" s="13"/>
      <c r="J29" s="13"/>
      <c r="K29" s="13"/>
      <c r="L29" s="13" t="s">
        <v>140</v>
      </c>
      <c r="M29" s="13" t="s">
        <v>142</v>
      </c>
      <c r="N29" s="13" t="s">
        <v>141</v>
      </c>
      <c r="O29" s="13"/>
      <c r="P29" s="13"/>
      <c r="Q29" s="13"/>
    </row>
    <row r="30" spans="1:17" x14ac:dyDescent="0.2">
      <c r="A30" s="17" t="s">
        <v>920</v>
      </c>
      <c r="B30" s="13" t="s">
        <v>320</v>
      </c>
      <c r="C30" s="21">
        <v>1948</v>
      </c>
      <c r="D30" s="14"/>
      <c r="E30" s="13"/>
      <c r="F30" s="13" t="s">
        <v>919</v>
      </c>
      <c r="G30" s="13" t="s">
        <v>8</v>
      </c>
      <c r="H30" s="13"/>
      <c r="I30" s="13"/>
      <c r="J30" s="13"/>
      <c r="K30" s="13" t="s">
        <v>369</v>
      </c>
      <c r="L30" s="13" t="s">
        <v>383</v>
      </c>
      <c r="M30" s="13" t="s">
        <v>675</v>
      </c>
      <c r="N30" s="13" t="s">
        <v>605</v>
      </c>
      <c r="O30" s="13"/>
      <c r="P30" s="13" t="s">
        <v>424</v>
      </c>
      <c r="Q30" s="13" t="s">
        <v>502</v>
      </c>
    </row>
    <row r="31" spans="1:17" x14ac:dyDescent="0.2">
      <c r="A31" s="13" t="s">
        <v>904</v>
      </c>
      <c r="B31" s="13" t="s">
        <v>693</v>
      </c>
      <c r="C31" s="21">
        <v>1945</v>
      </c>
      <c r="D31" s="14"/>
      <c r="E31" s="13"/>
      <c r="F31" s="13" t="s">
        <v>275</v>
      </c>
      <c r="G31" s="13"/>
      <c r="H31" s="13" t="s">
        <v>172</v>
      </c>
      <c r="I31" s="13"/>
      <c r="J31" s="13"/>
      <c r="K31" s="13"/>
      <c r="L31" s="13" t="s">
        <v>213</v>
      </c>
      <c r="M31" s="13" t="s">
        <v>222</v>
      </c>
      <c r="N31" s="13" t="s">
        <v>221</v>
      </c>
      <c r="O31" s="13" t="s">
        <v>220</v>
      </c>
      <c r="P31" s="16" t="s">
        <v>197</v>
      </c>
      <c r="Q31" s="13"/>
    </row>
    <row r="32" spans="1:17" x14ac:dyDescent="0.2">
      <c r="A32" s="17" t="s">
        <v>696</v>
      </c>
      <c r="B32" s="13" t="s">
        <v>320</v>
      </c>
      <c r="C32" s="21">
        <v>1947</v>
      </c>
      <c r="D32" s="14"/>
      <c r="E32" s="13"/>
      <c r="F32" s="13" t="s">
        <v>322</v>
      </c>
      <c r="G32" s="13"/>
      <c r="H32" s="13"/>
      <c r="I32" s="13"/>
      <c r="J32" s="13"/>
      <c r="K32" s="13" t="s">
        <v>358</v>
      </c>
      <c r="L32" s="13" t="s">
        <v>383</v>
      </c>
      <c r="M32" s="13" t="s">
        <v>639</v>
      </c>
      <c r="N32" s="13" t="s">
        <v>593</v>
      </c>
      <c r="O32" s="13"/>
      <c r="P32" s="13" t="s">
        <v>197</v>
      </c>
      <c r="Q32" s="13" t="s">
        <v>488</v>
      </c>
    </row>
    <row r="33" spans="1:17" x14ac:dyDescent="0.2">
      <c r="A33" s="17" t="s">
        <v>762</v>
      </c>
      <c r="B33" s="13" t="s">
        <v>320</v>
      </c>
      <c r="C33" s="21">
        <v>1947</v>
      </c>
      <c r="D33" s="14"/>
      <c r="E33" s="13"/>
      <c r="F33" s="13" t="s">
        <v>322</v>
      </c>
      <c r="G33" s="13"/>
      <c r="H33" s="13"/>
      <c r="I33" s="13"/>
      <c r="J33" s="13"/>
      <c r="K33" s="13" t="s">
        <v>365</v>
      </c>
      <c r="L33" s="13" t="s">
        <v>383</v>
      </c>
      <c r="M33" s="13" t="s">
        <v>670</v>
      </c>
      <c r="N33" s="13" t="s">
        <v>601</v>
      </c>
      <c r="O33" s="13"/>
      <c r="P33" s="13" t="s">
        <v>197</v>
      </c>
      <c r="Q33" s="13" t="s">
        <v>497</v>
      </c>
    </row>
    <row r="34" spans="1:17" x14ac:dyDescent="0.2">
      <c r="A34" s="13" t="s">
        <v>863</v>
      </c>
      <c r="B34" s="13" t="s">
        <v>175</v>
      </c>
      <c r="C34" s="21">
        <v>1947</v>
      </c>
      <c r="D34" s="14"/>
      <c r="E34" s="13"/>
      <c r="F34" s="13" t="s">
        <v>158</v>
      </c>
      <c r="G34" s="13"/>
      <c r="H34" s="13" t="s">
        <v>171</v>
      </c>
      <c r="I34" s="13"/>
      <c r="J34" s="13"/>
      <c r="K34" s="13" t="s">
        <v>108</v>
      </c>
      <c r="L34" s="13" t="s">
        <v>93</v>
      </c>
      <c r="M34" s="13" t="s">
        <v>110</v>
      </c>
      <c r="N34" s="13" t="s">
        <v>109</v>
      </c>
      <c r="O34" s="13"/>
      <c r="P34" s="13"/>
      <c r="Q34" s="13"/>
    </row>
    <row r="35" spans="1:17" x14ac:dyDescent="0.2">
      <c r="A35" s="13" t="s">
        <v>885</v>
      </c>
      <c r="B35" s="13" t="s">
        <v>320</v>
      </c>
      <c r="C35" s="21">
        <v>1947</v>
      </c>
      <c r="D35" s="14"/>
      <c r="E35" s="13"/>
      <c r="F35" s="13" t="s">
        <v>158</v>
      </c>
      <c r="G35" s="13"/>
      <c r="H35" s="13" t="s">
        <v>171</v>
      </c>
      <c r="I35" s="13"/>
      <c r="J35" s="13"/>
      <c r="K35" s="13" t="s">
        <v>92</v>
      </c>
      <c r="L35" s="13" t="s">
        <v>16</v>
      </c>
      <c r="M35" s="13" t="s">
        <v>39</v>
      </c>
      <c r="N35" s="13" t="s">
        <v>94</v>
      </c>
      <c r="O35" s="13"/>
      <c r="P35" s="13"/>
      <c r="Q35" s="13"/>
    </row>
    <row r="36" spans="1:17" x14ac:dyDescent="0.2">
      <c r="A36" s="13" t="s">
        <v>763</v>
      </c>
      <c r="B36" s="13" t="s">
        <v>320</v>
      </c>
      <c r="C36" s="21"/>
      <c r="D36" s="14"/>
      <c r="E36" s="13"/>
      <c r="F36" s="13" t="s">
        <v>158</v>
      </c>
      <c r="G36" s="13"/>
      <c r="H36" s="13" t="s">
        <v>171</v>
      </c>
      <c r="I36" s="13"/>
      <c r="J36" s="13"/>
      <c r="K36" s="13" t="s">
        <v>108</v>
      </c>
      <c r="L36" s="13"/>
      <c r="M36" s="13" t="s">
        <v>110</v>
      </c>
      <c r="N36" s="13" t="s">
        <v>129</v>
      </c>
      <c r="O36" s="13"/>
      <c r="P36" s="13"/>
      <c r="Q36" s="13"/>
    </row>
    <row r="37" spans="1:17" x14ac:dyDescent="0.2">
      <c r="A37" s="13" t="s">
        <v>866</v>
      </c>
      <c r="B37" s="13" t="s">
        <v>8</v>
      </c>
      <c r="C37" s="21">
        <v>1931</v>
      </c>
      <c r="D37" s="14"/>
      <c r="E37" s="13" t="s">
        <v>159</v>
      </c>
      <c r="F37" s="13" t="s">
        <v>158</v>
      </c>
      <c r="G37" s="13"/>
      <c r="H37" s="13" t="s">
        <v>171</v>
      </c>
      <c r="I37" s="13"/>
      <c r="J37" s="13"/>
      <c r="K37" s="13"/>
      <c r="L37" s="13" t="s">
        <v>16</v>
      </c>
      <c r="M37" s="13" t="s">
        <v>139</v>
      </c>
      <c r="N37" s="13" t="s">
        <v>138</v>
      </c>
      <c r="O37" s="13"/>
      <c r="P37" s="13"/>
      <c r="Q37" s="13"/>
    </row>
    <row r="38" spans="1:17" x14ac:dyDescent="0.2">
      <c r="A38" s="17" t="s">
        <v>858</v>
      </c>
      <c r="B38" s="13" t="s">
        <v>8</v>
      </c>
      <c r="C38" s="21">
        <v>1881</v>
      </c>
      <c r="D38" s="14"/>
      <c r="E38" s="13"/>
      <c r="F38" s="13" t="s">
        <v>322</v>
      </c>
      <c r="G38" s="13"/>
      <c r="H38" s="13"/>
      <c r="I38" s="13"/>
      <c r="J38" s="13"/>
      <c r="K38" s="13" t="s">
        <v>337</v>
      </c>
      <c r="L38" s="13" t="s">
        <v>391</v>
      </c>
      <c r="M38" s="13" t="s">
        <v>639</v>
      </c>
      <c r="N38" s="13" t="s">
        <v>545</v>
      </c>
      <c r="O38" s="13"/>
      <c r="P38" s="13" t="s">
        <v>197</v>
      </c>
      <c r="Q38" s="13" t="s">
        <v>445</v>
      </c>
    </row>
    <row r="39" spans="1:17" x14ac:dyDescent="0.2">
      <c r="A39" s="17" t="s">
        <v>697</v>
      </c>
      <c r="B39" s="13" t="s">
        <v>8</v>
      </c>
      <c r="C39" s="21">
        <v>1923</v>
      </c>
      <c r="D39" s="14"/>
      <c r="E39" s="13"/>
      <c r="F39" s="13" t="s">
        <v>322</v>
      </c>
      <c r="G39" s="13"/>
      <c r="H39" s="13"/>
      <c r="I39" s="13"/>
      <c r="J39" s="13"/>
      <c r="K39" s="13" t="s">
        <v>336</v>
      </c>
      <c r="L39" s="13" t="s">
        <v>336</v>
      </c>
      <c r="M39" s="13" t="s">
        <v>644</v>
      </c>
      <c r="N39" s="13" t="s">
        <v>544</v>
      </c>
      <c r="O39" s="13"/>
      <c r="P39" s="13" t="s">
        <v>197</v>
      </c>
      <c r="Q39" s="13" t="s">
        <v>444</v>
      </c>
    </row>
    <row r="40" spans="1:17" x14ac:dyDescent="0.2">
      <c r="A40" s="17" t="s">
        <v>855</v>
      </c>
      <c r="B40" s="13" t="s">
        <v>8</v>
      </c>
      <c r="C40" s="21">
        <v>1945</v>
      </c>
      <c r="D40" s="14"/>
      <c r="E40" s="13"/>
      <c r="F40" s="13" t="s">
        <v>322</v>
      </c>
      <c r="G40" s="13"/>
      <c r="H40" s="13"/>
      <c r="I40" s="13"/>
      <c r="J40" s="13"/>
      <c r="K40" s="13" t="s">
        <v>345</v>
      </c>
      <c r="L40" s="13" t="s">
        <v>383</v>
      </c>
      <c r="M40" s="13" t="s">
        <v>651</v>
      </c>
      <c r="N40" s="13" t="s">
        <v>556</v>
      </c>
      <c r="O40" s="13"/>
      <c r="P40" s="13" t="s">
        <v>197</v>
      </c>
      <c r="Q40" s="13"/>
    </row>
    <row r="41" spans="1:17" x14ac:dyDescent="0.2">
      <c r="A41" s="17" t="s">
        <v>856</v>
      </c>
      <c r="B41" s="13" t="s">
        <v>320</v>
      </c>
      <c r="C41" s="21">
        <v>1948</v>
      </c>
      <c r="D41" s="14"/>
      <c r="E41" s="13"/>
      <c r="F41" s="13" t="s">
        <v>322</v>
      </c>
      <c r="G41" s="13"/>
      <c r="H41" s="13"/>
      <c r="I41" s="13"/>
      <c r="J41" s="13"/>
      <c r="K41" s="13" t="s">
        <v>370</v>
      </c>
      <c r="L41" s="13" t="s">
        <v>383</v>
      </c>
      <c r="M41" s="13" t="s">
        <v>639</v>
      </c>
      <c r="N41" s="13" t="s">
        <v>556</v>
      </c>
      <c r="O41" s="13"/>
      <c r="P41" s="13" t="s">
        <v>197</v>
      </c>
      <c r="Q41" s="13" t="s">
        <v>503</v>
      </c>
    </row>
    <row r="42" spans="1:17" x14ac:dyDescent="0.2">
      <c r="A42" s="17" t="s">
        <v>698</v>
      </c>
      <c r="B42" s="13" t="s">
        <v>320</v>
      </c>
      <c r="C42" s="21">
        <v>1946</v>
      </c>
      <c r="D42" s="14" t="s">
        <v>283</v>
      </c>
      <c r="E42" s="13"/>
      <c r="F42" s="13" t="s">
        <v>322</v>
      </c>
      <c r="G42" s="13"/>
      <c r="H42" s="13"/>
      <c r="I42" s="13"/>
      <c r="J42" s="13"/>
      <c r="K42" s="13" t="s">
        <v>359</v>
      </c>
      <c r="L42" s="13" t="s">
        <v>408</v>
      </c>
      <c r="M42" s="13" t="s">
        <v>665</v>
      </c>
      <c r="N42" s="13" t="s">
        <v>526</v>
      </c>
      <c r="O42" s="13"/>
      <c r="P42" s="13" t="s">
        <v>197</v>
      </c>
      <c r="Q42" s="13" t="s">
        <v>489</v>
      </c>
    </row>
    <row r="43" spans="1:17" x14ac:dyDescent="0.2">
      <c r="A43" s="17" t="s">
        <v>857</v>
      </c>
      <c r="B43" s="13" t="s">
        <v>175</v>
      </c>
      <c r="C43" s="21">
        <v>1945</v>
      </c>
      <c r="D43" s="14"/>
      <c r="E43" s="13"/>
      <c r="F43" s="13" t="s">
        <v>322</v>
      </c>
      <c r="G43" s="13"/>
      <c r="H43" s="13"/>
      <c r="I43" s="13"/>
      <c r="J43" s="13"/>
      <c r="K43" s="13" t="s">
        <v>323</v>
      </c>
      <c r="L43" s="13" t="s">
        <v>383</v>
      </c>
      <c r="M43" s="13" t="s">
        <v>627</v>
      </c>
      <c r="N43" s="13" t="s">
        <v>526</v>
      </c>
      <c r="O43" s="13"/>
      <c r="P43" s="13" t="s">
        <v>197</v>
      </c>
      <c r="Q43" s="13" t="s">
        <v>427</v>
      </c>
    </row>
    <row r="44" spans="1:17" x14ac:dyDescent="0.2">
      <c r="A44" s="13" t="s">
        <v>764</v>
      </c>
      <c r="B44" s="13" t="s">
        <v>8</v>
      </c>
      <c r="C44" s="21">
        <v>1923</v>
      </c>
      <c r="D44" s="14"/>
      <c r="E44" s="13"/>
      <c r="F44" s="13" t="s">
        <v>275</v>
      </c>
      <c r="G44" s="13"/>
      <c r="H44" s="13" t="s">
        <v>172</v>
      </c>
      <c r="I44" s="13"/>
      <c r="J44" s="13"/>
      <c r="K44" s="13" t="s">
        <v>241</v>
      </c>
      <c r="L44" s="13" t="s">
        <v>242</v>
      </c>
      <c r="M44" s="13" t="s">
        <v>244</v>
      </c>
      <c r="N44" s="13" t="s">
        <v>243</v>
      </c>
      <c r="O44" s="13"/>
      <c r="P44" s="16" t="s">
        <v>214</v>
      </c>
      <c r="Q44" s="13"/>
    </row>
    <row r="45" spans="1:17" x14ac:dyDescent="0.2">
      <c r="A45" s="17" t="s">
        <v>699</v>
      </c>
      <c r="B45" s="13" t="s">
        <v>280</v>
      </c>
      <c r="C45" s="21">
        <v>1947</v>
      </c>
      <c r="D45" s="14"/>
      <c r="E45" s="13"/>
      <c r="F45" s="13" t="s">
        <v>322</v>
      </c>
      <c r="G45" s="13"/>
      <c r="H45" s="13"/>
      <c r="I45" s="13"/>
      <c r="J45" s="13"/>
      <c r="K45" s="13"/>
      <c r="L45" s="13" t="s">
        <v>383</v>
      </c>
      <c r="M45" s="13" t="s">
        <v>658</v>
      </c>
      <c r="N45" s="13" t="s">
        <v>568</v>
      </c>
      <c r="O45" s="13"/>
      <c r="P45" s="13" t="s">
        <v>197</v>
      </c>
      <c r="Q45" s="13"/>
    </row>
    <row r="46" spans="1:17" x14ac:dyDescent="0.2">
      <c r="A46" s="17" t="s">
        <v>700</v>
      </c>
      <c r="B46" s="13" t="s">
        <v>316</v>
      </c>
      <c r="C46" s="21">
        <v>1897</v>
      </c>
      <c r="D46" s="14"/>
      <c r="E46" s="13"/>
      <c r="F46" s="13" t="s">
        <v>322</v>
      </c>
      <c r="G46" s="13"/>
      <c r="H46" s="13"/>
      <c r="I46" s="13"/>
      <c r="J46" s="13"/>
      <c r="K46" s="13" t="s">
        <v>355</v>
      </c>
      <c r="L46" s="13" t="s">
        <v>383</v>
      </c>
      <c r="M46" s="13" t="s">
        <v>662</v>
      </c>
      <c r="N46" s="13" t="s">
        <v>583</v>
      </c>
      <c r="O46" s="13"/>
      <c r="P46" s="13" t="s">
        <v>197</v>
      </c>
      <c r="Q46" s="13" t="s">
        <v>479</v>
      </c>
    </row>
    <row r="47" spans="1:17" x14ac:dyDescent="0.2">
      <c r="A47" s="13" t="s">
        <v>765</v>
      </c>
      <c r="B47" s="13" t="s">
        <v>8</v>
      </c>
      <c r="C47" s="21">
        <v>1911</v>
      </c>
      <c r="D47" s="14"/>
      <c r="E47" s="13"/>
      <c r="F47" s="13" t="s">
        <v>158</v>
      </c>
      <c r="G47" s="13"/>
      <c r="H47" s="13" t="s">
        <v>171</v>
      </c>
      <c r="I47" s="13"/>
      <c r="J47" s="13"/>
      <c r="K47" s="13"/>
      <c r="L47" s="13" t="s">
        <v>16</v>
      </c>
      <c r="M47" s="13" t="s">
        <v>55</v>
      </c>
      <c r="N47" s="13" t="s">
        <v>54</v>
      </c>
      <c r="O47" s="13"/>
      <c r="P47" s="13"/>
      <c r="Q47" s="13"/>
    </row>
    <row r="48" spans="1:17" x14ac:dyDescent="0.2">
      <c r="A48" s="13" t="s">
        <v>2</v>
      </c>
      <c r="B48" s="13" t="s">
        <v>8</v>
      </c>
      <c r="C48" s="21">
        <v>1923</v>
      </c>
      <c r="D48" s="14"/>
      <c r="E48" s="13" t="s">
        <v>159</v>
      </c>
      <c r="F48" s="13" t="s">
        <v>7</v>
      </c>
      <c r="G48" s="13"/>
      <c r="H48" s="13" t="s">
        <v>171</v>
      </c>
      <c r="I48" s="13"/>
      <c r="J48" s="13"/>
      <c r="K48" s="13"/>
      <c r="L48" s="13"/>
      <c r="M48" s="13"/>
      <c r="N48" s="13"/>
      <c r="O48" s="13"/>
      <c r="P48" s="13"/>
      <c r="Q48" s="13"/>
    </row>
    <row r="49" spans="1:17" x14ac:dyDescent="0.2">
      <c r="A49" s="13" t="s">
        <v>1</v>
      </c>
      <c r="B49" s="13" t="s">
        <v>8</v>
      </c>
      <c r="C49" s="21">
        <v>1922</v>
      </c>
      <c r="D49" s="14" t="s">
        <v>182</v>
      </c>
      <c r="E49" s="13" t="s">
        <v>159</v>
      </c>
      <c r="F49" s="13" t="s">
        <v>691</v>
      </c>
      <c r="G49" s="13"/>
      <c r="H49" s="13" t="s">
        <v>171</v>
      </c>
      <c r="I49" s="13"/>
      <c r="J49" s="13"/>
      <c r="K49" s="13"/>
      <c r="L49" s="13"/>
      <c r="M49" s="13"/>
      <c r="N49" s="13"/>
      <c r="O49" s="13"/>
      <c r="P49" s="13"/>
      <c r="Q49" s="13"/>
    </row>
    <row r="50" spans="1:17" x14ac:dyDescent="0.2">
      <c r="A50" s="13" t="s">
        <v>766</v>
      </c>
      <c r="B50" s="13" t="s">
        <v>8</v>
      </c>
      <c r="C50" s="21">
        <v>1922</v>
      </c>
      <c r="D50" s="14"/>
      <c r="E50" s="13" t="s">
        <v>159</v>
      </c>
      <c r="F50" s="13" t="s">
        <v>6</v>
      </c>
      <c r="G50" s="13"/>
      <c r="H50" s="13" t="s">
        <v>171</v>
      </c>
      <c r="I50" s="13"/>
      <c r="J50" s="13"/>
      <c r="K50" s="13"/>
      <c r="L50" s="13"/>
      <c r="M50" s="13"/>
      <c r="N50" s="13"/>
      <c r="O50" s="13"/>
      <c r="P50" s="13"/>
      <c r="Q50" s="13"/>
    </row>
    <row r="51" spans="1:17" x14ac:dyDescent="0.2">
      <c r="A51" s="13" t="s">
        <v>921</v>
      </c>
      <c r="B51" s="13" t="s">
        <v>922</v>
      </c>
      <c r="C51" s="21" t="s">
        <v>923</v>
      </c>
      <c r="D51" s="14"/>
      <c r="E51" s="13"/>
      <c r="F51" s="13" t="s">
        <v>924</v>
      </c>
      <c r="G51" s="13" t="s">
        <v>925</v>
      </c>
      <c r="H51" s="13" t="s">
        <v>172</v>
      </c>
      <c r="I51" s="13"/>
      <c r="J51" s="13"/>
      <c r="K51" s="13"/>
      <c r="L51" s="13"/>
      <c r="M51" s="13"/>
      <c r="N51" s="13"/>
      <c r="O51" s="13"/>
      <c r="P51" s="13"/>
      <c r="Q51" s="13"/>
    </row>
    <row r="52" spans="1:17" x14ac:dyDescent="0.2">
      <c r="A52" s="17" t="s">
        <v>701</v>
      </c>
      <c r="B52" s="13" t="s">
        <v>307</v>
      </c>
      <c r="C52" s="21">
        <v>1923</v>
      </c>
      <c r="D52" s="14"/>
      <c r="E52" s="13"/>
      <c r="F52" s="13" t="s">
        <v>322</v>
      </c>
      <c r="G52" s="13"/>
      <c r="H52" s="13"/>
      <c r="I52" s="13"/>
      <c r="J52" s="13"/>
      <c r="K52" s="13" t="s">
        <v>350</v>
      </c>
      <c r="L52" s="13" t="s">
        <v>400</v>
      </c>
      <c r="M52" s="13" t="s">
        <v>639</v>
      </c>
      <c r="N52" s="13" t="s">
        <v>566</v>
      </c>
      <c r="O52" s="13"/>
      <c r="P52" s="13" t="s">
        <v>197</v>
      </c>
      <c r="Q52" s="13" t="s">
        <v>463</v>
      </c>
    </row>
    <row r="53" spans="1:17" x14ac:dyDescent="0.2">
      <c r="A53" s="17" t="s">
        <v>702</v>
      </c>
      <c r="B53" s="13" t="s">
        <v>307</v>
      </c>
      <c r="C53" s="21">
        <v>1924</v>
      </c>
      <c r="D53" s="14"/>
      <c r="E53" s="13"/>
      <c r="F53" s="13" t="s">
        <v>322</v>
      </c>
      <c r="G53" s="13"/>
      <c r="H53" s="13"/>
      <c r="I53" s="13"/>
      <c r="J53" s="13"/>
      <c r="K53" s="13" t="s">
        <v>350</v>
      </c>
      <c r="L53" s="13" t="s">
        <v>383</v>
      </c>
      <c r="M53" s="13" t="s">
        <v>639</v>
      </c>
      <c r="N53" s="13" t="s">
        <v>564</v>
      </c>
      <c r="O53" s="13"/>
      <c r="P53" s="13" t="s">
        <v>197</v>
      </c>
      <c r="Q53" s="13" t="s">
        <v>461</v>
      </c>
    </row>
    <row r="54" spans="1:17" x14ac:dyDescent="0.2">
      <c r="A54" s="17" t="s">
        <v>703</v>
      </c>
      <c r="B54" s="13" t="s">
        <v>307</v>
      </c>
      <c r="C54" s="21">
        <v>1925</v>
      </c>
      <c r="D54" s="14"/>
      <c r="E54" s="13"/>
      <c r="F54" s="13" t="s">
        <v>322</v>
      </c>
      <c r="G54" s="13"/>
      <c r="H54" s="13"/>
      <c r="I54" s="13"/>
      <c r="J54" s="13"/>
      <c r="K54" s="13"/>
      <c r="L54" s="13" t="s">
        <v>383</v>
      </c>
      <c r="M54" s="13" t="s">
        <v>639</v>
      </c>
      <c r="N54" s="13" t="s">
        <v>565</v>
      </c>
      <c r="O54" s="13"/>
      <c r="P54" s="13" t="s">
        <v>197</v>
      </c>
      <c r="Q54" s="13" t="s">
        <v>462</v>
      </c>
    </row>
    <row r="55" spans="1:17" x14ac:dyDescent="0.2">
      <c r="A55" s="17" t="s">
        <v>704</v>
      </c>
      <c r="B55" s="13" t="s">
        <v>8</v>
      </c>
      <c r="C55" s="21">
        <v>1912</v>
      </c>
      <c r="D55" s="14"/>
      <c r="E55" s="13"/>
      <c r="F55" s="13" t="s">
        <v>322</v>
      </c>
      <c r="G55" s="13"/>
      <c r="H55" s="13"/>
      <c r="I55" s="13"/>
      <c r="J55" s="13"/>
      <c r="K55" s="13" t="s">
        <v>335</v>
      </c>
      <c r="L55" s="13" t="s">
        <v>383</v>
      </c>
      <c r="M55" s="13" t="s">
        <v>634</v>
      </c>
      <c r="N55" s="13" t="s">
        <v>543</v>
      </c>
      <c r="O55" s="13"/>
      <c r="P55" s="13" t="s">
        <v>197</v>
      </c>
      <c r="Q55" s="13" t="s">
        <v>443</v>
      </c>
    </row>
    <row r="56" spans="1:17" x14ac:dyDescent="0.2">
      <c r="A56" s="17" t="s">
        <v>824</v>
      </c>
      <c r="B56" s="13" t="s">
        <v>8</v>
      </c>
      <c r="C56" s="21">
        <v>1923</v>
      </c>
      <c r="D56" s="14"/>
      <c r="E56" s="13"/>
      <c r="F56" s="13" t="s">
        <v>322</v>
      </c>
      <c r="G56" s="13"/>
      <c r="H56" s="13"/>
      <c r="I56" s="13"/>
      <c r="J56" s="13"/>
      <c r="K56" s="13" t="s">
        <v>341</v>
      </c>
      <c r="L56" s="13" t="s">
        <v>395</v>
      </c>
      <c r="M56" s="13" t="s">
        <v>651</v>
      </c>
      <c r="N56" s="13" t="s">
        <v>552</v>
      </c>
      <c r="O56" s="13"/>
      <c r="P56" s="13" t="s">
        <v>197</v>
      </c>
      <c r="Q56" s="13" t="s">
        <v>450</v>
      </c>
    </row>
    <row r="57" spans="1:17" x14ac:dyDescent="0.2">
      <c r="A57" s="17" t="s">
        <v>767</v>
      </c>
      <c r="B57" s="13" t="s">
        <v>307</v>
      </c>
      <c r="C57" s="21">
        <v>1927</v>
      </c>
      <c r="D57" s="14"/>
      <c r="E57" s="13"/>
      <c r="F57" s="13" t="s">
        <v>322</v>
      </c>
      <c r="G57" s="13"/>
      <c r="H57" s="13"/>
      <c r="I57" s="13"/>
      <c r="J57" s="13"/>
      <c r="K57" s="13" t="s">
        <v>349</v>
      </c>
      <c r="L57" s="13" t="s">
        <v>383</v>
      </c>
      <c r="M57" s="13" t="s">
        <v>639</v>
      </c>
      <c r="N57" s="13" t="s">
        <v>563</v>
      </c>
      <c r="O57" s="13"/>
      <c r="P57" s="13" t="s">
        <v>197</v>
      </c>
      <c r="Q57" s="13" t="s">
        <v>460</v>
      </c>
    </row>
    <row r="58" spans="1:17" x14ac:dyDescent="0.2">
      <c r="A58" s="17" t="s">
        <v>834</v>
      </c>
      <c r="B58" s="13" t="s">
        <v>316</v>
      </c>
      <c r="C58" s="21">
        <v>1924</v>
      </c>
      <c r="D58" s="14"/>
      <c r="E58" s="13"/>
      <c r="F58" s="13" t="s">
        <v>322</v>
      </c>
      <c r="G58" s="13"/>
      <c r="H58" s="13"/>
      <c r="I58" s="13"/>
      <c r="J58" s="13"/>
      <c r="K58" s="13"/>
      <c r="L58" s="13" t="s">
        <v>405</v>
      </c>
      <c r="M58" s="13"/>
      <c r="N58" s="13" t="s">
        <v>584</v>
      </c>
      <c r="O58" s="13"/>
      <c r="P58" s="13" t="s">
        <v>197</v>
      </c>
      <c r="Q58" s="13" t="s">
        <v>480</v>
      </c>
    </row>
    <row r="59" spans="1:17" x14ac:dyDescent="0.2">
      <c r="A59" s="17" t="s">
        <v>757</v>
      </c>
      <c r="B59" s="13" t="s">
        <v>320</v>
      </c>
      <c r="C59" s="21">
        <v>1947</v>
      </c>
      <c r="D59" s="14"/>
      <c r="E59" s="13"/>
      <c r="F59" s="13" t="s">
        <v>322</v>
      </c>
      <c r="G59" s="13"/>
      <c r="H59" s="13"/>
      <c r="I59" s="13"/>
      <c r="J59" s="13"/>
      <c r="K59" s="13" t="s">
        <v>360</v>
      </c>
      <c r="L59" s="13" t="s">
        <v>413</v>
      </c>
      <c r="M59" s="13" t="s">
        <v>639</v>
      </c>
      <c r="N59" s="13" t="s">
        <v>606</v>
      </c>
      <c r="O59" s="13"/>
      <c r="P59" s="13" t="s">
        <v>197</v>
      </c>
      <c r="Q59" s="13" t="s">
        <v>504</v>
      </c>
    </row>
    <row r="60" spans="1:17" x14ac:dyDescent="0.2">
      <c r="A60" s="17" t="s">
        <v>705</v>
      </c>
      <c r="B60" s="13" t="s">
        <v>320</v>
      </c>
      <c r="C60" s="21">
        <v>1946</v>
      </c>
      <c r="D60" s="14"/>
      <c r="E60" s="13"/>
      <c r="F60" s="13" t="s">
        <v>322</v>
      </c>
      <c r="G60" s="13"/>
      <c r="H60" s="13"/>
      <c r="I60" s="13"/>
      <c r="J60" s="13"/>
      <c r="K60" s="13" t="s">
        <v>372</v>
      </c>
      <c r="L60" s="13" t="s">
        <v>383</v>
      </c>
      <c r="M60" s="13" t="s">
        <v>639</v>
      </c>
      <c r="N60" s="13" t="s">
        <v>609</v>
      </c>
      <c r="O60" s="13"/>
      <c r="P60" s="13" t="s">
        <v>197</v>
      </c>
      <c r="Q60" s="13" t="s">
        <v>507</v>
      </c>
    </row>
    <row r="61" spans="1:17" x14ac:dyDescent="0.2">
      <c r="A61" s="17" t="s">
        <v>706</v>
      </c>
      <c r="B61" s="13" t="s">
        <v>176</v>
      </c>
      <c r="C61" s="21">
        <v>1947</v>
      </c>
      <c r="D61" s="14"/>
      <c r="E61" s="13"/>
      <c r="F61" s="13" t="s">
        <v>322</v>
      </c>
      <c r="G61" s="13"/>
      <c r="H61" s="13"/>
      <c r="I61" s="13"/>
      <c r="J61" s="13"/>
      <c r="K61" s="13"/>
      <c r="L61" s="13" t="s">
        <v>383</v>
      </c>
      <c r="M61" s="13" t="s">
        <v>659</v>
      </c>
      <c r="N61" s="13" t="s">
        <v>570</v>
      </c>
      <c r="O61" s="13"/>
      <c r="P61" s="13" t="s">
        <v>272</v>
      </c>
      <c r="Q61" s="13" t="s">
        <v>466</v>
      </c>
    </row>
    <row r="62" spans="1:17" x14ac:dyDescent="0.2">
      <c r="A62" s="13" t="s">
        <v>926</v>
      </c>
      <c r="B62" s="13" t="s">
        <v>927</v>
      </c>
      <c r="C62" s="21">
        <v>1945</v>
      </c>
      <c r="D62" s="14" t="s">
        <v>928</v>
      </c>
      <c r="E62" s="13"/>
      <c r="F62" s="13" t="s">
        <v>929</v>
      </c>
      <c r="G62" s="13" t="s">
        <v>8</v>
      </c>
      <c r="H62" s="13"/>
      <c r="I62" s="13"/>
      <c r="J62" s="13"/>
      <c r="K62" s="13"/>
      <c r="L62" s="13"/>
      <c r="M62" s="13"/>
      <c r="N62" s="13"/>
      <c r="O62" s="13"/>
      <c r="P62" s="13"/>
      <c r="Q62" s="13"/>
    </row>
    <row r="63" spans="1:17" x14ac:dyDescent="0.2">
      <c r="A63" s="17" t="s">
        <v>707</v>
      </c>
      <c r="B63" s="13" t="s">
        <v>317</v>
      </c>
      <c r="C63" s="21">
        <v>1893</v>
      </c>
      <c r="D63" s="14"/>
      <c r="E63" s="13"/>
      <c r="F63" s="13" t="s">
        <v>322</v>
      </c>
      <c r="G63" s="13"/>
      <c r="H63" s="13"/>
      <c r="I63" s="13"/>
      <c r="J63" s="13"/>
      <c r="K63" s="13"/>
      <c r="L63" s="13" t="s">
        <v>383</v>
      </c>
      <c r="M63" s="13" t="s">
        <v>639</v>
      </c>
      <c r="N63" s="13" t="s">
        <v>585</v>
      </c>
      <c r="O63" s="13"/>
      <c r="P63" s="13" t="s">
        <v>197</v>
      </c>
      <c r="Q63" s="13"/>
    </row>
    <row r="64" spans="1:17" x14ac:dyDescent="0.2">
      <c r="A64" s="13" t="s">
        <v>768</v>
      </c>
      <c r="B64" s="13" t="s">
        <v>8</v>
      </c>
      <c r="C64" s="21">
        <v>1919</v>
      </c>
      <c r="D64" s="14"/>
      <c r="E64" s="13" t="s">
        <v>159</v>
      </c>
      <c r="F64" s="13" t="s">
        <v>812</v>
      </c>
      <c r="G64" s="13"/>
      <c r="H64" s="13" t="s">
        <v>171</v>
      </c>
      <c r="I64" s="13"/>
      <c r="J64" s="13"/>
      <c r="K64" s="13"/>
      <c r="L64" s="13"/>
      <c r="M64" s="13"/>
      <c r="N64" s="13"/>
      <c r="O64" s="13"/>
      <c r="P64" s="13"/>
      <c r="Q64" s="13"/>
    </row>
    <row r="65" spans="1:17" x14ac:dyDescent="0.2">
      <c r="A65" s="13" t="s">
        <v>886</v>
      </c>
      <c r="B65" s="13" t="s">
        <v>320</v>
      </c>
      <c r="C65" s="21">
        <v>1949</v>
      </c>
      <c r="D65" s="14"/>
      <c r="E65" s="13"/>
      <c r="F65" s="13" t="s">
        <v>158</v>
      </c>
      <c r="G65" s="13"/>
      <c r="H65" s="13" t="s">
        <v>171</v>
      </c>
      <c r="I65" s="13"/>
      <c r="J65" s="13"/>
      <c r="K65" s="13" t="s">
        <v>52</v>
      </c>
      <c r="L65" s="13" t="s">
        <v>16</v>
      </c>
      <c r="M65" s="13" t="s">
        <v>18</v>
      </c>
      <c r="N65" s="13" t="s">
        <v>53</v>
      </c>
      <c r="O65" s="13"/>
      <c r="P65" s="13"/>
      <c r="Q65" s="13"/>
    </row>
    <row r="66" spans="1:17" x14ac:dyDescent="0.2">
      <c r="A66" s="13" t="s">
        <v>769</v>
      </c>
      <c r="B66" s="13" t="s">
        <v>8</v>
      </c>
      <c r="C66" s="21">
        <v>1903</v>
      </c>
      <c r="D66" s="14"/>
      <c r="E66" s="13" t="s">
        <v>159</v>
      </c>
      <c r="F66" s="13" t="s">
        <v>814</v>
      </c>
      <c r="G66" s="13"/>
      <c r="H66" s="13" t="s">
        <v>171</v>
      </c>
      <c r="I66" s="13"/>
      <c r="J66" s="13"/>
      <c r="K66" s="13"/>
      <c r="L66" s="13" t="s">
        <v>398</v>
      </c>
      <c r="M66" s="13" t="s">
        <v>655</v>
      </c>
      <c r="N66" s="13" t="s">
        <v>558</v>
      </c>
      <c r="O66" s="13"/>
      <c r="P66" s="13" t="s">
        <v>197</v>
      </c>
      <c r="Q66" s="13" t="s">
        <v>455</v>
      </c>
    </row>
    <row r="67" spans="1:17" x14ac:dyDescent="0.2">
      <c r="A67" s="13" t="s">
        <v>770</v>
      </c>
      <c r="B67" s="13" t="s">
        <v>8</v>
      </c>
      <c r="C67" s="21">
        <v>1922</v>
      </c>
      <c r="D67" s="14" t="s">
        <v>288</v>
      </c>
      <c r="E67" s="13" t="s">
        <v>159</v>
      </c>
      <c r="F67" s="13" t="s">
        <v>817</v>
      </c>
      <c r="G67" s="13" t="s">
        <v>8</v>
      </c>
      <c r="H67" s="13" t="s">
        <v>171</v>
      </c>
      <c r="I67" s="13"/>
      <c r="J67" s="13"/>
      <c r="K67" s="13"/>
      <c r="L67" s="13"/>
      <c r="M67" s="13"/>
      <c r="N67" s="13"/>
      <c r="O67" s="13"/>
      <c r="P67" s="13"/>
      <c r="Q67" s="13"/>
    </row>
    <row r="68" spans="1:17" x14ac:dyDescent="0.2">
      <c r="A68" s="17" t="s">
        <v>708</v>
      </c>
      <c r="B68" s="13" t="s">
        <v>320</v>
      </c>
      <c r="C68" s="21">
        <v>1949</v>
      </c>
      <c r="D68" s="14"/>
      <c r="E68" s="13"/>
      <c r="F68" s="13" t="s">
        <v>322</v>
      </c>
      <c r="G68" s="13"/>
      <c r="H68" s="13"/>
      <c r="I68" s="13"/>
      <c r="J68" s="13"/>
      <c r="K68" s="13" t="s">
        <v>363</v>
      </c>
      <c r="L68" s="13" t="s">
        <v>383</v>
      </c>
      <c r="M68" s="13" t="s">
        <v>639</v>
      </c>
      <c r="N68" s="13" t="s">
        <v>597</v>
      </c>
      <c r="O68" s="13"/>
      <c r="P68" s="13" t="s">
        <v>197</v>
      </c>
      <c r="Q68" s="13" t="s">
        <v>493</v>
      </c>
    </row>
    <row r="69" spans="1:17" x14ac:dyDescent="0.2">
      <c r="A69" s="13" t="s">
        <v>771</v>
      </c>
      <c r="B69" s="13" t="s">
        <v>8</v>
      </c>
      <c r="C69" s="21">
        <v>1920</v>
      </c>
      <c r="D69" s="14" t="s">
        <v>289</v>
      </c>
      <c r="E69" s="13" t="s">
        <v>159</v>
      </c>
      <c r="F69" s="13" t="s">
        <v>825</v>
      </c>
      <c r="G69" s="13"/>
      <c r="H69" s="13" t="s">
        <v>171</v>
      </c>
      <c r="I69" s="13"/>
      <c r="J69" s="13"/>
      <c r="K69" s="13"/>
      <c r="L69" s="13"/>
      <c r="M69" s="13"/>
      <c r="N69" s="13"/>
      <c r="O69" s="13"/>
      <c r="P69" s="13"/>
      <c r="Q69" s="13"/>
    </row>
    <row r="70" spans="1:17" x14ac:dyDescent="0.2">
      <c r="A70" s="13" t="s">
        <v>955</v>
      </c>
      <c r="B70" s="13" t="s">
        <v>320</v>
      </c>
      <c r="C70" s="21">
        <v>1949</v>
      </c>
      <c r="D70" s="14"/>
      <c r="E70" s="13"/>
      <c r="F70" s="13" t="s">
        <v>932</v>
      </c>
      <c r="G70" s="13" t="s">
        <v>320</v>
      </c>
      <c r="H70" s="13"/>
      <c r="I70" s="13"/>
      <c r="J70" s="13"/>
      <c r="K70" s="13"/>
      <c r="L70" s="13"/>
      <c r="M70" s="13"/>
      <c r="N70" s="13"/>
      <c r="O70" s="13"/>
      <c r="P70" s="13"/>
      <c r="Q70" s="13"/>
    </row>
    <row r="71" spans="1:17" x14ac:dyDescent="0.2">
      <c r="A71" s="17" t="s">
        <v>709</v>
      </c>
      <c r="B71" s="13" t="s">
        <v>304</v>
      </c>
      <c r="C71" s="21">
        <v>1947</v>
      </c>
      <c r="D71" s="14"/>
      <c r="E71" s="13"/>
      <c r="F71" s="13" t="s">
        <v>322</v>
      </c>
      <c r="G71" s="13"/>
      <c r="H71" s="13"/>
      <c r="I71" s="13"/>
      <c r="J71" s="13"/>
      <c r="K71" s="13"/>
      <c r="L71" s="13" t="s">
        <v>382</v>
      </c>
      <c r="M71" s="13" t="s">
        <v>626</v>
      </c>
      <c r="N71" s="13" t="s">
        <v>525</v>
      </c>
      <c r="O71" s="13"/>
      <c r="P71" s="13" t="s">
        <v>197</v>
      </c>
      <c r="Q71" s="13" t="s">
        <v>426</v>
      </c>
    </row>
    <row r="72" spans="1:17" x14ac:dyDescent="0.2">
      <c r="A72" s="13" t="s">
        <v>867</v>
      </c>
      <c r="B72" s="13" t="s">
        <v>8</v>
      </c>
      <c r="C72" s="21">
        <v>1920</v>
      </c>
      <c r="D72" s="14"/>
      <c r="E72" s="13"/>
      <c r="F72" s="13" t="s">
        <v>956</v>
      </c>
      <c r="G72" s="13" t="s">
        <v>8</v>
      </c>
      <c r="H72" s="13" t="s">
        <v>171</v>
      </c>
      <c r="I72" s="13"/>
      <c r="J72" s="13"/>
      <c r="K72" s="13"/>
      <c r="L72" s="13" t="s">
        <v>16</v>
      </c>
      <c r="M72" s="13" t="s">
        <v>18</v>
      </c>
      <c r="N72" s="13" t="s">
        <v>19</v>
      </c>
      <c r="O72" s="13"/>
      <c r="P72" s="13"/>
      <c r="Q72" s="13"/>
    </row>
    <row r="73" spans="1:17" x14ac:dyDescent="0.2">
      <c r="A73" s="17" t="s">
        <v>957</v>
      </c>
      <c r="B73" s="13" t="s">
        <v>177</v>
      </c>
      <c r="C73" s="21">
        <v>1946</v>
      </c>
      <c r="D73" s="14" t="s">
        <v>283</v>
      </c>
      <c r="E73" s="13"/>
      <c r="F73" s="13" t="s">
        <v>919</v>
      </c>
      <c r="G73" s="13" t="s">
        <v>177</v>
      </c>
      <c r="H73" s="13"/>
      <c r="I73" s="13"/>
      <c r="J73" s="13"/>
      <c r="K73" s="13" t="s">
        <v>380</v>
      </c>
      <c r="L73" s="13" t="s">
        <v>383</v>
      </c>
      <c r="M73" s="13" t="s">
        <v>639</v>
      </c>
      <c r="N73" s="13" t="s">
        <v>621</v>
      </c>
      <c r="O73" s="13"/>
      <c r="P73" s="13" t="s">
        <v>197</v>
      </c>
      <c r="Q73" s="13" t="s">
        <v>519</v>
      </c>
    </row>
    <row r="74" spans="1:17" x14ac:dyDescent="0.2">
      <c r="A74" s="13" t="s">
        <v>883</v>
      </c>
      <c r="B74" s="13" t="s">
        <v>813</v>
      </c>
      <c r="C74" s="21">
        <v>1946</v>
      </c>
      <c r="D74" s="14"/>
      <c r="E74" s="13"/>
      <c r="F74" s="13" t="s">
        <v>158</v>
      </c>
      <c r="G74" s="13"/>
      <c r="H74" s="13" t="s">
        <v>171</v>
      </c>
      <c r="I74" s="13"/>
      <c r="J74" s="13"/>
      <c r="K74" s="13" t="s">
        <v>117</v>
      </c>
      <c r="L74" s="13" t="s">
        <v>118</v>
      </c>
      <c r="M74" s="13" t="s">
        <v>39</v>
      </c>
      <c r="N74" s="13" t="s">
        <v>119</v>
      </c>
      <c r="O74" s="13"/>
      <c r="P74" s="13"/>
      <c r="Q74" s="13"/>
    </row>
    <row r="75" spans="1:17" x14ac:dyDescent="0.2">
      <c r="A75" s="17" t="s">
        <v>710</v>
      </c>
      <c r="B75" s="13" t="s">
        <v>8</v>
      </c>
      <c r="C75" s="21">
        <v>1925</v>
      </c>
      <c r="D75" s="14"/>
      <c r="E75" s="13"/>
      <c r="F75" s="13" t="s">
        <v>322</v>
      </c>
      <c r="G75" s="13"/>
      <c r="H75" s="13"/>
      <c r="I75" s="13"/>
      <c r="J75" s="13"/>
      <c r="K75" s="13" t="s">
        <v>342</v>
      </c>
      <c r="L75" s="13" t="s">
        <v>396</v>
      </c>
      <c r="M75" s="13" t="s">
        <v>641</v>
      </c>
      <c r="N75" s="13" t="s">
        <v>553</v>
      </c>
      <c r="O75" s="13"/>
      <c r="P75" s="13" t="s">
        <v>197</v>
      </c>
      <c r="Q75" s="13" t="s">
        <v>451</v>
      </c>
    </row>
    <row r="76" spans="1:17" x14ac:dyDescent="0.2">
      <c r="A76" s="13" t="s">
        <v>772</v>
      </c>
      <c r="B76" s="13" t="s">
        <v>8</v>
      </c>
      <c r="C76" s="21">
        <v>1923</v>
      </c>
      <c r="D76" s="14" t="s">
        <v>290</v>
      </c>
      <c r="E76" s="13" t="s">
        <v>159</v>
      </c>
      <c r="F76" s="13" t="s">
        <v>817</v>
      </c>
      <c r="G76" s="13" t="s">
        <v>8</v>
      </c>
      <c r="H76" s="13" t="s">
        <v>171</v>
      </c>
      <c r="I76" s="13"/>
      <c r="J76" s="13"/>
      <c r="K76" s="13"/>
      <c r="L76" s="13"/>
      <c r="M76" s="13"/>
      <c r="N76" s="13"/>
      <c r="O76" s="13"/>
      <c r="P76" s="13"/>
      <c r="Q76" s="13"/>
    </row>
    <row r="77" spans="1:17" x14ac:dyDescent="0.2">
      <c r="A77" s="17" t="s">
        <v>711</v>
      </c>
      <c r="B77" s="13" t="s">
        <v>314</v>
      </c>
      <c r="C77" s="21">
        <v>1873</v>
      </c>
      <c r="D77" s="14"/>
      <c r="E77" s="13"/>
      <c r="F77" s="13" t="s">
        <v>322</v>
      </c>
      <c r="G77" s="13"/>
      <c r="H77" s="13"/>
      <c r="I77" s="13"/>
      <c r="J77" s="13"/>
      <c r="K77" s="13"/>
      <c r="L77" s="13" t="s">
        <v>383</v>
      </c>
      <c r="M77" s="13" t="s">
        <v>639</v>
      </c>
      <c r="N77" s="13" t="s">
        <v>580</v>
      </c>
      <c r="O77" s="13"/>
      <c r="P77" s="13" t="s">
        <v>197</v>
      </c>
      <c r="Q77" s="13" t="s">
        <v>476</v>
      </c>
    </row>
    <row r="78" spans="1:17" x14ac:dyDescent="0.2">
      <c r="A78" s="17" t="s">
        <v>712</v>
      </c>
      <c r="B78" s="13" t="s">
        <v>8</v>
      </c>
      <c r="C78" s="21">
        <v>1925</v>
      </c>
      <c r="D78" s="14"/>
      <c r="E78" s="13"/>
      <c r="F78" s="13" t="s">
        <v>322</v>
      </c>
      <c r="G78" s="13"/>
      <c r="H78" s="13"/>
      <c r="I78" s="13"/>
      <c r="J78" s="13"/>
      <c r="K78" s="13" t="s">
        <v>333</v>
      </c>
      <c r="L78" s="13" t="s">
        <v>383</v>
      </c>
      <c r="M78" s="13" t="s">
        <v>641</v>
      </c>
      <c r="N78" s="13" t="s">
        <v>539</v>
      </c>
      <c r="O78" s="13"/>
      <c r="P78" s="13" t="s">
        <v>197</v>
      </c>
      <c r="Q78" s="13" t="s">
        <v>440</v>
      </c>
    </row>
    <row r="79" spans="1:17" x14ac:dyDescent="0.2">
      <c r="A79" s="17" t="s">
        <v>773</v>
      </c>
      <c r="B79" s="13" t="s">
        <v>320</v>
      </c>
      <c r="C79" s="21">
        <v>1946</v>
      </c>
      <c r="D79" s="14"/>
      <c r="E79" s="13"/>
      <c r="F79" s="13" t="s">
        <v>322</v>
      </c>
      <c r="G79" s="13"/>
      <c r="H79" s="13"/>
      <c r="I79" s="13"/>
      <c r="J79" s="13"/>
      <c r="K79" s="13" t="s">
        <v>362</v>
      </c>
      <c r="L79" s="13" t="s">
        <v>383</v>
      </c>
      <c r="M79" s="13" t="s">
        <v>667</v>
      </c>
      <c r="N79" s="13" t="s">
        <v>596</v>
      </c>
      <c r="O79" s="13"/>
      <c r="P79" s="13" t="s">
        <v>197</v>
      </c>
      <c r="Q79" s="13" t="s">
        <v>492</v>
      </c>
    </row>
    <row r="80" spans="1:17" x14ac:dyDescent="0.2">
      <c r="A80" s="13" t="s">
        <v>774</v>
      </c>
      <c r="B80" s="13" t="s">
        <v>8</v>
      </c>
      <c r="C80" s="21">
        <v>1916</v>
      </c>
      <c r="D80" s="14"/>
      <c r="E80" s="13"/>
      <c r="F80" s="13" t="s">
        <v>689</v>
      </c>
      <c r="G80" s="13"/>
      <c r="H80" s="13" t="s">
        <v>171</v>
      </c>
      <c r="I80" s="13"/>
      <c r="J80" s="13"/>
      <c r="K80" s="13"/>
      <c r="L80" s="13" t="s">
        <v>16</v>
      </c>
      <c r="M80" s="13" t="s">
        <v>49</v>
      </c>
      <c r="N80" s="13" t="s">
        <v>48</v>
      </c>
      <c r="O80" s="13"/>
      <c r="P80" s="13"/>
      <c r="Q80" s="13"/>
    </row>
    <row r="81" spans="1:17" x14ac:dyDescent="0.2">
      <c r="A81" s="13" t="s">
        <v>775</v>
      </c>
      <c r="B81" s="13" t="s">
        <v>8</v>
      </c>
      <c r="C81" s="21">
        <v>1923</v>
      </c>
      <c r="D81" s="14"/>
      <c r="E81" s="13" t="s">
        <v>159</v>
      </c>
      <c r="F81" s="13" t="s">
        <v>7</v>
      </c>
      <c r="G81" s="13"/>
      <c r="H81" s="13" t="s">
        <v>171</v>
      </c>
      <c r="I81" s="13"/>
      <c r="J81" s="13"/>
      <c r="K81" s="13"/>
      <c r="L81" s="13"/>
      <c r="M81" s="13"/>
      <c r="N81" s="13"/>
      <c r="O81" s="13"/>
      <c r="P81" s="13"/>
      <c r="Q81" s="13"/>
    </row>
    <row r="82" spans="1:17" x14ac:dyDescent="0.2">
      <c r="A82" s="17" t="s">
        <v>713</v>
      </c>
      <c r="B82" s="13" t="s">
        <v>8</v>
      </c>
      <c r="C82" s="21">
        <v>1925</v>
      </c>
      <c r="D82" s="14"/>
      <c r="E82" s="13"/>
      <c r="F82" s="13" t="s">
        <v>322</v>
      </c>
      <c r="G82" s="13"/>
      <c r="H82" s="13" t="s">
        <v>161</v>
      </c>
      <c r="I82" s="13"/>
      <c r="J82" s="13"/>
      <c r="K82" s="13" t="s">
        <v>330</v>
      </c>
      <c r="L82" s="13" t="s">
        <v>383</v>
      </c>
      <c r="M82" s="13" t="s">
        <v>636</v>
      </c>
      <c r="N82" s="13" t="s">
        <v>534</v>
      </c>
      <c r="O82" s="13"/>
      <c r="P82" s="13" t="s">
        <v>197</v>
      </c>
      <c r="Q82" s="13" t="s">
        <v>435</v>
      </c>
    </row>
    <row r="83" spans="1:17" x14ac:dyDescent="0.2">
      <c r="A83" s="13" t="s">
        <v>776</v>
      </c>
      <c r="B83" s="13" t="s">
        <v>8</v>
      </c>
      <c r="C83" s="21">
        <v>1927</v>
      </c>
      <c r="D83" s="14"/>
      <c r="E83" s="13" t="s">
        <v>159</v>
      </c>
      <c r="F83" s="13" t="s">
        <v>691</v>
      </c>
      <c r="G83" s="13"/>
      <c r="H83" s="13" t="s">
        <v>171</v>
      </c>
      <c r="I83" s="13"/>
      <c r="J83" s="13"/>
      <c r="K83" s="13" t="s">
        <v>338</v>
      </c>
      <c r="L83" s="13" t="s">
        <v>383</v>
      </c>
      <c r="M83" s="13" t="s">
        <v>645</v>
      </c>
      <c r="N83" s="13" t="s">
        <v>546</v>
      </c>
      <c r="O83" s="13"/>
      <c r="P83" s="13"/>
      <c r="Q83" s="13"/>
    </row>
    <row r="84" spans="1:17" x14ac:dyDescent="0.2">
      <c r="A84" s="13" t="s">
        <v>777</v>
      </c>
      <c r="B84" s="13" t="s">
        <v>8</v>
      </c>
      <c r="C84" s="21">
        <v>1925</v>
      </c>
      <c r="D84" s="14" t="s">
        <v>291</v>
      </c>
      <c r="E84" s="13" t="s">
        <v>159</v>
      </c>
      <c r="F84" s="13" t="s">
        <v>158</v>
      </c>
      <c r="G84" s="13"/>
      <c r="H84" s="13" t="s">
        <v>171</v>
      </c>
      <c r="I84" s="13"/>
      <c r="J84" s="13"/>
      <c r="K84" s="13"/>
      <c r="L84" s="13" t="s">
        <v>101</v>
      </c>
      <c r="M84" s="13" t="s">
        <v>47</v>
      </c>
      <c r="N84" s="13" t="s">
        <v>102</v>
      </c>
      <c r="O84" s="13"/>
      <c r="P84" s="13"/>
      <c r="Q84" s="13"/>
    </row>
    <row r="85" spans="1:17" x14ac:dyDescent="0.2">
      <c r="A85" s="13" t="s">
        <v>778</v>
      </c>
      <c r="B85" s="13" t="s">
        <v>8</v>
      </c>
      <c r="C85" s="21">
        <v>1924</v>
      </c>
      <c r="D85" s="14" t="s">
        <v>292</v>
      </c>
      <c r="E85" s="13" t="s">
        <v>159</v>
      </c>
      <c r="F85" s="13" t="s">
        <v>6</v>
      </c>
      <c r="G85" s="13"/>
      <c r="H85" s="13" t="s">
        <v>171</v>
      </c>
      <c r="I85" s="13"/>
      <c r="J85" s="13"/>
      <c r="K85" s="13"/>
      <c r="L85" s="13"/>
      <c r="M85" s="13"/>
      <c r="N85" s="13"/>
      <c r="O85" s="13"/>
      <c r="P85" s="13"/>
      <c r="Q85" s="13"/>
    </row>
    <row r="86" spans="1:17" x14ac:dyDescent="0.2">
      <c r="A86" s="17" t="s">
        <v>714</v>
      </c>
      <c r="B86" s="13" t="s">
        <v>8</v>
      </c>
      <c r="C86" s="21">
        <v>1913</v>
      </c>
      <c r="D86" s="14"/>
      <c r="E86" s="13"/>
      <c r="F86" s="13" t="s">
        <v>322</v>
      </c>
      <c r="G86" s="13"/>
      <c r="H86" s="13"/>
      <c r="I86" s="13"/>
      <c r="J86" s="13"/>
      <c r="K86" s="13" t="s">
        <v>340</v>
      </c>
      <c r="L86" s="13" t="s">
        <v>394</v>
      </c>
      <c r="M86" s="13" t="s">
        <v>649</v>
      </c>
      <c r="N86" s="13" t="s">
        <v>550</v>
      </c>
      <c r="O86" s="13"/>
      <c r="P86" s="13" t="s">
        <v>197</v>
      </c>
      <c r="Q86" s="13" t="s">
        <v>448</v>
      </c>
    </row>
    <row r="87" spans="1:17" x14ac:dyDescent="0.2">
      <c r="A87" s="13" t="s">
        <v>868</v>
      </c>
      <c r="B87" s="13" t="s">
        <v>8</v>
      </c>
      <c r="C87" s="21">
        <v>1913</v>
      </c>
      <c r="D87" s="14"/>
      <c r="E87" s="13"/>
      <c r="F87" s="13" t="s">
        <v>158</v>
      </c>
      <c r="G87" s="13"/>
      <c r="H87" s="13" t="s">
        <v>171</v>
      </c>
      <c r="I87" s="13"/>
      <c r="J87" s="13"/>
      <c r="K87" s="13" t="s">
        <v>95</v>
      </c>
      <c r="L87" s="13" t="s">
        <v>96</v>
      </c>
      <c r="M87" s="13" t="s">
        <v>98</v>
      </c>
      <c r="N87" s="13" t="s">
        <v>97</v>
      </c>
      <c r="O87" s="13"/>
      <c r="P87" s="13"/>
      <c r="Q87" s="13"/>
    </row>
    <row r="88" spans="1:17" x14ac:dyDescent="0.2">
      <c r="A88" s="13" t="s">
        <v>779</v>
      </c>
      <c r="B88" s="13" t="s">
        <v>8</v>
      </c>
      <c r="C88" s="21">
        <v>1921</v>
      </c>
      <c r="D88" s="14"/>
      <c r="E88" s="13" t="s">
        <v>159</v>
      </c>
      <c r="F88" s="13" t="s">
        <v>158</v>
      </c>
      <c r="G88" s="13"/>
      <c r="H88" s="13" t="s">
        <v>171</v>
      </c>
      <c r="I88" s="13"/>
      <c r="J88" s="13"/>
      <c r="K88" s="13"/>
      <c r="L88" s="13" t="s">
        <v>143</v>
      </c>
      <c r="M88" s="13" t="s">
        <v>145</v>
      </c>
      <c r="N88" s="13" t="s">
        <v>144</v>
      </c>
      <c r="O88" s="13"/>
      <c r="P88" s="13"/>
      <c r="Q88" s="13"/>
    </row>
    <row r="89" spans="1:17" x14ac:dyDescent="0.2">
      <c r="A89" s="13" t="s">
        <v>780</v>
      </c>
      <c r="B89" s="13" t="s">
        <v>8</v>
      </c>
      <c r="C89" s="21">
        <v>1923</v>
      </c>
      <c r="D89" s="14"/>
      <c r="E89" s="13" t="s">
        <v>159</v>
      </c>
      <c r="F89" s="13" t="s">
        <v>933</v>
      </c>
      <c r="G89" s="13" t="s">
        <v>176</v>
      </c>
      <c r="H89" s="13" t="s">
        <v>171</v>
      </c>
      <c r="I89" s="13"/>
      <c r="J89" s="13"/>
      <c r="K89" s="13"/>
      <c r="L89" s="13"/>
      <c r="M89" s="13"/>
      <c r="N89" s="13"/>
      <c r="O89" s="13"/>
      <c r="P89" s="13"/>
      <c r="Q89" s="13"/>
    </row>
    <row r="90" spans="1:17" x14ac:dyDescent="0.2">
      <c r="A90" s="13" t="s">
        <v>987</v>
      </c>
      <c r="B90" s="13" t="s">
        <v>320</v>
      </c>
      <c r="C90" s="21">
        <v>1946</v>
      </c>
      <c r="D90" s="14" t="s">
        <v>988</v>
      </c>
      <c r="E90" s="13"/>
      <c r="F90" s="13" t="s">
        <v>929</v>
      </c>
      <c r="G90" s="13" t="s">
        <v>8</v>
      </c>
      <c r="H90" s="13"/>
      <c r="I90" s="13"/>
      <c r="J90" s="13"/>
      <c r="K90" s="13" t="s">
        <v>989</v>
      </c>
      <c r="L90" s="13"/>
      <c r="M90" s="13"/>
      <c r="N90" s="13"/>
      <c r="O90" s="13"/>
      <c r="P90" s="13"/>
      <c r="Q90" s="13"/>
    </row>
    <row r="91" spans="1:17" x14ac:dyDescent="0.2">
      <c r="A91" s="13" t="s">
        <v>992</v>
      </c>
      <c r="B91" s="13" t="s">
        <v>320</v>
      </c>
      <c r="C91" s="21">
        <v>1947</v>
      </c>
      <c r="D91" s="14"/>
      <c r="E91" s="13"/>
      <c r="F91" s="13" t="s">
        <v>929</v>
      </c>
      <c r="G91" s="13" t="s">
        <v>8</v>
      </c>
      <c r="H91" s="13"/>
      <c r="I91" s="13"/>
      <c r="J91" s="13"/>
      <c r="K91" s="13"/>
      <c r="L91" s="13"/>
      <c r="M91" s="13"/>
      <c r="N91" s="13"/>
      <c r="O91" s="13"/>
      <c r="P91" s="13"/>
      <c r="Q91" s="13"/>
    </row>
    <row r="92" spans="1:17" x14ac:dyDescent="0.2">
      <c r="A92" s="13" t="s">
        <v>880</v>
      </c>
      <c r="B92" s="13" t="s">
        <v>307</v>
      </c>
      <c r="C92" s="21">
        <v>1927</v>
      </c>
      <c r="D92" s="14"/>
      <c r="E92" s="13"/>
      <c r="F92" s="13" t="s">
        <v>158</v>
      </c>
      <c r="G92" s="13"/>
      <c r="H92" s="13" t="s">
        <v>171</v>
      </c>
      <c r="I92" s="13"/>
      <c r="J92" s="13"/>
      <c r="K92" s="13"/>
      <c r="L92" s="13" t="s">
        <v>84</v>
      </c>
      <c r="M92" s="13" t="s">
        <v>86</v>
      </c>
      <c r="N92" s="13" t="s">
        <v>85</v>
      </c>
      <c r="O92" s="13"/>
      <c r="P92" s="13"/>
      <c r="Q92" s="13"/>
    </row>
    <row r="93" spans="1:17" x14ac:dyDescent="0.2">
      <c r="A93" s="13" t="s">
        <v>781</v>
      </c>
      <c r="B93" s="13" t="s">
        <v>320</v>
      </c>
      <c r="C93" s="21">
        <v>1945</v>
      </c>
      <c r="D93" s="14"/>
      <c r="E93" s="13"/>
      <c r="F93" s="13" t="s">
        <v>275</v>
      </c>
      <c r="G93" s="13"/>
      <c r="H93" s="13" t="s">
        <v>172</v>
      </c>
      <c r="I93" s="13"/>
      <c r="J93" s="13"/>
      <c r="K93" s="13"/>
      <c r="L93" s="13" t="s">
        <v>16</v>
      </c>
      <c r="M93" s="13" t="s">
        <v>231</v>
      </c>
      <c r="N93" s="13" t="s">
        <v>230</v>
      </c>
      <c r="O93" s="13" t="s">
        <v>228</v>
      </c>
      <c r="P93" s="16" t="s">
        <v>229</v>
      </c>
      <c r="Q93" s="13"/>
    </row>
    <row r="94" spans="1:17" x14ac:dyDescent="0.2">
      <c r="A94" s="13" t="s">
        <v>869</v>
      </c>
      <c r="B94" s="13" t="s">
        <v>8</v>
      </c>
      <c r="C94" s="21">
        <v>1922</v>
      </c>
      <c r="D94" s="14"/>
      <c r="E94" s="13"/>
      <c r="F94" s="13" t="s">
        <v>930</v>
      </c>
      <c r="G94" s="13" t="s">
        <v>925</v>
      </c>
      <c r="H94" s="13" t="s">
        <v>172</v>
      </c>
      <c r="I94" s="13"/>
      <c r="J94" s="13"/>
      <c r="K94" s="13" t="s">
        <v>151</v>
      </c>
      <c r="L94" s="13" t="s">
        <v>152</v>
      </c>
      <c r="M94" s="13" t="s">
        <v>154</v>
      </c>
      <c r="N94" s="13" t="s">
        <v>153</v>
      </c>
      <c r="O94" s="13"/>
      <c r="P94" s="13"/>
      <c r="Q94" s="13"/>
    </row>
    <row r="95" spans="1:17" x14ac:dyDescent="0.2">
      <c r="A95" s="13" t="s">
        <v>931</v>
      </c>
      <c r="B95" s="13" t="s">
        <v>320</v>
      </c>
      <c r="C95" s="21">
        <v>1947</v>
      </c>
      <c r="D95" s="14"/>
      <c r="E95" s="13"/>
      <c r="F95" s="13" t="s">
        <v>932</v>
      </c>
      <c r="G95" s="13" t="s">
        <v>320</v>
      </c>
      <c r="H95" s="13"/>
      <c r="I95" s="13"/>
      <c r="J95" s="13"/>
      <c r="K95" s="13"/>
      <c r="L95" s="13"/>
      <c r="M95" s="13"/>
      <c r="N95" s="13"/>
      <c r="O95" s="13"/>
      <c r="P95" s="13"/>
      <c r="Q95" s="13"/>
    </row>
    <row r="96" spans="1:17" x14ac:dyDescent="0.2">
      <c r="A96" s="17" t="s">
        <v>715</v>
      </c>
      <c r="B96" s="13" t="s">
        <v>311</v>
      </c>
      <c r="C96" s="21">
        <v>1931</v>
      </c>
      <c r="D96" s="14"/>
      <c r="E96" s="13"/>
      <c r="F96" s="13" t="s">
        <v>322</v>
      </c>
      <c r="G96" s="13"/>
      <c r="H96" s="13"/>
      <c r="I96" s="13"/>
      <c r="J96" s="13"/>
      <c r="K96" s="13"/>
      <c r="L96" s="13" t="s">
        <v>383</v>
      </c>
      <c r="M96" s="13"/>
      <c r="N96" s="13" t="s">
        <v>575</v>
      </c>
      <c r="O96" s="13"/>
      <c r="P96" s="13" t="s">
        <v>197</v>
      </c>
      <c r="Q96" s="13" t="s">
        <v>471</v>
      </c>
    </row>
    <row r="97" spans="1:17" x14ac:dyDescent="0.2">
      <c r="A97" s="17" t="s">
        <v>716</v>
      </c>
      <c r="B97" s="13" t="s">
        <v>280</v>
      </c>
      <c r="C97" s="21">
        <v>1945</v>
      </c>
      <c r="D97" s="14"/>
      <c r="E97" s="13"/>
      <c r="F97" s="13" t="s">
        <v>322</v>
      </c>
      <c r="G97" s="13"/>
      <c r="H97" s="13"/>
      <c r="I97" s="13"/>
      <c r="J97" s="13"/>
      <c r="K97" s="13"/>
      <c r="L97" s="13" t="s">
        <v>401</v>
      </c>
      <c r="M97" s="13"/>
      <c r="N97" s="13" t="s">
        <v>567</v>
      </c>
      <c r="O97" s="13"/>
      <c r="P97" s="13" t="s">
        <v>197</v>
      </c>
      <c r="Q97" s="13" t="s">
        <v>464</v>
      </c>
    </row>
    <row r="98" spans="1:17" x14ac:dyDescent="0.2">
      <c r="A98" s="17" t="s">
        <v>717</v>
      </c>
      <c r="B98" s="13" t="s">
        <v>320</v>
      </c>
      <c r="C98" s="21">
        <v>1947</v>
      </c>
      <c r="D98" s="14"/>
      <c r="E98" s="13"/>
      <c r="F98" s="13" t="s">
        <v>322</v>
      </c>
      <c r="G98" s="13"/>
      <c r="H98" s="13"/>
      <c r="I98" s="13"/>
      <c r="J98" s="13"/>
      <c r="K98" s="13" t="s">
        <v>359</v>
      </c>
      <c r="L98" s="13" t="s">
        <v>383</v>
      </c>
      <c r="M98" s="13" t="s">
        <v>680</v>
      </c>
      <c r="N98" s="13" t="s">
        <v>614</v>
      </c>
      <c r="O98" s="13"/>
      <c r="P98" s="13" t="s">
        <v>197</v>
      </c>
      <c r="Q98" s="13" t="s">
        <v>512</v>
      </c>
    </row>
    <row r="99" spans="1:17" x14ac:dyDescent="0.2">
      <c r="A99" s="13" t="s">
        <v>884</v>
      </c>
      <c r="B99" s="13" t="s">
        <v>164</v>
      </c>
      <c r="C99" s="21">
        <v>1946</v>
      </c>
      <c r="D99" s="14"/>
      <c r="E99" s="13"/>
      <c r="F99" s="13" t="s">
        <v>689</v>
      </c>
      <c r="G99" s="13"/>
      <c r="H99" s="13" t="s">
        <v>172</v>
      </c>
      <c r="I99" s="13"/>
      <c r="J99" s="13"/>
      <c r="K99" s="13"/>
      <c r="L99" s="13" t="s">
        <v>130</v>
      </c>
      <c r="M99" s="13" t="s">
        <v>39</v>
      </c>
      <c r="N99" s="13" t="s">
        <v>131</v>
      </c>
      <c r="O99" s="13"/>
      <c r="P99" s="13"/>
      <c r="Q99" s="13"/>
    </row>
    <row r="100" spans="1:17" x14ac:dyDescent="0.2">
      <c r="A100" s="13" t="s">
        <v>870</v>
      </c>
      <c r="B100" s="13" t="s">
        <v>8</v>
      </c>
      <c r="C100" s="21">
        <v>1924</v>
      </c>
      <c r="D100" s="14"/>
      <c r="E100" s="13"/>
      <c r="F100" s="13" t="s">
        <v>158</v>
      </c>
      <c r="G100" s="13"/>
      <c r="H100" s="13" t="s">
        <v>172</v>
      </c>
      <c r="I100" s="13"/>
      <c r="J100" s="13"/>
      <c r="K100" s="13"/>
      <c r="L100" s="13" t="s">
        <v>114</v>
      </c>
      <c r="M100" s="13" t="s">
        <v>116</v>
      </c>
      <c r="N100" s="13" t="s">
        <v>115</v>
      </c>
      <c r="O100" s="13"/>
      <c r="P100" s="13"/>
      <c r="Q100" s="13"/>
    </row>
    <row r="101" spans="1:17" x14ac:dyDescent="0.2">
      <c r="A101" s="17" t="s">
        <v>718</v>
      </c>
      <c r="B101" s="13" t="s">
        <v>309</v>
      </c>
      <c r="C101" s="21">
        <v>1937</v>
      </c>
      <c r="D101" s="14"/>
      <c r="E101" s="13"/>
      <c r="F101" s="13" t="s">
        <v>322</v>
      </c>
      <c r="G101" s="13"/>
      <c r="H101" s="13"/>
      <c r="I101" s="13"/>
      <c r="J101" s="13"/>
      <c r="K101" s="13"/>
      <c r="L101" s="13" t="s">
        <v>383</v>
      </c>
      <c r="M101" s="13" t="s">
        <v>639</v>
      </c>
      <c r="N101" s="13" t="s">
        <v>572</v>
      </c>
      <c r="O101" s="13"/>
      <c r="P101" s="13" t="s">
        <v>197</v>
      </c>
      <c r="Q101" s="13" t="s">
        <v>468</v>
      </c>
    </row>
    <row r="102" spans="1:17" x14ac:dyDescent="0.2">
      <c r="A102" s="13" t="s">
        <v>968</v>
      </c>
      <c r="B102" s="13" t="s">
        <v>320</v>
      </c>
      <c r="C102" s="21">
        <v>1946</v>
      </c>
      <c r="D102" s="14"/>
      <c r="E102" s="13"/>
      <c r="F102" s="13" t="s">
        <v>929</v>
      </c>
      <c r="G102" s="13" t="s">
        <v>8</v>
      </c>
      <c r="H102" s="13"/>
      <c r="I102" s="13"/>
      <c r="J102" s="13"/>
      <c r="K102" s="13"/>
      <c r="L102" s="13" t="s">
        <v>969</v>
      </c>
      <c r="M102" s="13"/>
      <c r="N102" s="13"/>
      <c r="O102" s="13"/>
      <c r="P102" s="13"/>
      <c r="Q102" s="13"/>
    </row>
    <row r="103" spans="1:17" x14ac:dyDescent="0.2">
      <c r="A103" s="13" t="s">
        <v>907</v>
      </c>
      <c r="B103" s="13"/>
      <c r="C103" s="21">
        <v>1947</v>
      </c>
      <c r="D103" s="14"/>
      <c r="E103" s="13"/>
      <c r="F103" s="13" t="s">
        <v>158</v>
      </c>
      <c r="G103" s="13"/>
      <c r="H103" s="13" t="s">
        <v>171</v>
      </c>
      <c r="I103" s="13"/>
      <c r="J103" s="13"/>
      <c r="K103" s="13"/>
      <c r="L103" s="13" t="s">
        <v>16</v>
      </c>
      <c r="M103" s="13" t="s">
        <v>51</v>
      </c>
      <c r="N103" s="13" t="s">
        <v>50</v>
      </c>
      <c r="O103" s="13"/>
      <c r="P103" s="13"/>
      <c r="Q103" s="13"/>
    </row>
    <row r="104" spans="1:17" x14ac:dyDescent="0.2">
      <c r="A104" s="13" t="s">
        <v>122</v>
      </c>
      <c r="B104" s="13" t="s">
        <v>320</v>
      </c>
      <c r="C104" s="21">
        <v>1946</v>
      </c>
      <c r="D104" s="14"/>
      <c r="E104" s="13"/>
      <c r="F104" s="13" t="s">
        <v>158</v>
      </c>
      <c r="G104" s="13"/>
      <c r="H104" s="13" t="s">
        <v>171</v>
      </c>
      <c r="I104" s="13"/>
      <c r="J104" s="13"/>
      <c r="K104" s="13" t="s">
        <v>121</v>
      </c>
      <c r="L104" s="13" t="s">
        <v>123</v>
      </c>
      <c r="M104" s="13" t="s">
        <v>31</v>
      </c>
      <c r="N104" s="13" t="s">
        <v>124</v>
      </c>
      <c r="O104" s="13"/>
      <c r="P104" s="13"/>
      <c r="Q104" s="13"/>
    </row>
    <row r="105" spans="1:17" x14ac:dyDescent="0.2">
      <c r="A105" s="13" t="s">
        <v>783</v>
      </c>
      <c r="B105" s="13" t="s">
        <v>320</v>
      </c>
      <c r="C105" s="21">
        <v>1948</v>
      </c>
      <c r="D105" s="14"/>
      <c r="E105" s="13"/>
      <c r="F105" s="13" t="s">
        <v>158</v>
      </c>
      <c r="G105" s="13"/>
      <c r="H105" s="13" t="s">
        <v>171</v>
      </c>
      <c r="I105" s="13"/>
      <c r="J105" s="13"/>
      <c r="K105" s="13" t="s">
        <v>81</v>
      </c>
      <c r="L105" s="13" t="s">
        <v>82</v>
      </c>
      <c r="M105" s="13" t="s">
        <v>39</v>
      </c>
      <c r="N105" s="13" t="s">
        <v>83</v>
      </c>
      <c r="O105" s="13"/>
      <c r="P105" s="13"/>
      <c r="Q105" s="13"/>
    </row>
    <row r="106" spans="1:17" x14ac:dyDescent="0.2">
      <c r="A106" s="13" t="s">
        <v>784</v>
      </c>
      <c r="B106" s="13" t="s">
        <v>8</v>
      </c>
      <c r="C106" s="21">
        <v>1924</v>
      </c>
      <c r="D106" s="14"/>
      <c r="E106" s="13" t="s">
        <v>159</v>
      </c>
      <c r="F106" s="13" t="s">
        <v>948</v>
      </c>
      <c r="G106" s="13" t="s">
        <v>8</v>
      </c>
      <c r="H106" s="13" t="s">
        <v>171</v>
      </c>
      <c r="I106" s="13"/>
      <c r="J106" s="13"/>
      <c r="K106" s="13"/>
      <c r="L106" s="13"/>
      <c r="M106" s="13"/>
      <c r="N106" s="13"/>
      <c r="O106" s="13"/>
      <c r="P106" s="13"/>
      <c r="Q106" s="13"/>
    </row>
    <row r="107" spans="1:17" x14ac:dyDescent="0.2">
      <c r="A107" s="17" t="s">
        <v>835</v>
      </c>
      <c r="B107" s="13" t="s">
        <v>8</v>
      </c>
      <c r="C107" s="21">
        <v>1925</v>
      </c>
      <c r="D107" s="14"/>
      <c r="E107" s="13"/>
      <c r="F107" s="13" t="s">
        <v>322</v>
      </c>
      <c r="G107" s="13"/>
      <c r="H107" s="13"/>
      <c r="I107" s="13"/>
      <c r="J107" s="13"/>
      <c r="K107" s="13" t="s">
        <v>346</v>
      </c>
      <c r="L107" s="13" t="s">
        <v>383</v>
      </c>
      <c r="M107" s="13" t="s">
        <v>654</v>
      </c>
      <c r="N107" s="13" t="s">
        <v>557</v>
      </c>
      <c r="O107" s="13"/>
      <c r="P107" s="13" t="s">
        <v>272</v>
      </c>
      <c r="Q107" s="13" t="s">
        <v>454</v>
      </c>
    </row>
    <row r="108" spans="1:17" x14ac:dyDescent="0.2">
      <c r="A108" s="17" t="s">
        <v>719</v>
      </c>
      <c r="B108" s="13" t="s">
        <v>177</v>
      </c>
      <c r="C108" s="21">
        <v>1947</v>
      </c>
      <c r="D108" s="14"/>
      <c r="E108" s="13"/>
      <c r="F108" s="13" t="s">
        <v>935</v>
      </c>
      <c r="G108" s="13" t="s">
        <v>320</v>
      </c>
      <c r="H108" s="13"/>
      <c r="I108" s="13"/>
      <c r="J108" s="13"/>
      <c r="K108" s="13" t="s">
        <v>381</v>
      </c>
      <c r="L108" s="13" t="s">
        <v>420</v>
      </c>
      <c r="M108" s="13" t="s">
        <v>634</v>
      </c>
      <c r="N108" s="13" t="s">
        <v>622</v>
      </c>
      <c r="O108" s="13"/>
      <c r="P108" s="13" t="s">
        <v>197</v>
      </c>
      <c r="Q108" s="13" t="s">
        <v>520</v>
      </c>
    </row>
    <row r="109" spans="1:17" x14ac:dyDescent="0.2">
      <c r="A109" s="17" t="s">
        <v>936</v>
      </c>
      <c r="B109" s="13" t="s">
        <v>320</v>
      </c>
      <c r="C109" s="21">
        <v>1948</v>
      </c>
      <c r="D109" s="14" t="s">
        <v>937</v>
      </c>
      <c r="E109" s="13"/>
      <c r="F109" s="13" t="s">
        <v>919</v>
      </c>
      <c r="G109" s="13" t="s">
        <v>8</v>
      </c>
      <c r="H109" s="13"/>
      <c r="I109" s="13"/>
      <c r="J109" s="13"/>
      <c r="K109" s="13"/>
      <c r="L109" s="13" t="s">
        <v>383</v>
      </c>
      <c r="M109" s="13" t="s">
        <v>634</v>
      </c>
      <c r="N109" s="13" t="s">
        <v>589</v>
      </c>
      <c r="O109" s="13"/>
      <c r="P109" s="13" t="s">
        <v>197</v>
      </c>
      <c r="Q109" s="13" t="s">
        <v>484</v>
      </c>
    </row>
    <row r="110" spans="1:17" x14ac:dyDescent="0.2">
      <c r="A110" s="13" t="s">
        <v>888</v>
      </c>
      <c r="B110" s="13" t="s">
        <v>320</v>
      </c>
      <c r="C110" s="21"/>
      <c r="D110" s="14"/>
      <c r="E110" s="13"/>
      <c r="F110" s="13" t="s">
        <v>158</v>
      </c>
      <c r="G110" s="13"/>
      <c r="H110" s="13" t="s">
        <v>171</v>
      </c>
      <c r="I110" s="13"/>
      <c r="J110" s="13"/>
      <c r="K110" s="13"/>
      <c r="L110" s="13" t="s">
        <v>69</v>
      </c>
      <c r="M110" s="13" t="s">
        <v>71</v>
      </c>
      <c r="N110" s="13" t="s">
        <v>70</v>
      </c>
      <c r="O110" s="13"/>
      <c r="P110" s="13"/>
      <c r="Q110" s="13"/>
    </row>
    <row r="111" spans="1:17" x14ac:dyDescent="0.2">
      <c r="A111" s="13" t="s">
        <v>785</v>
      </c>
      <c r="B111" s="13" t="s">
        <v>281</v>
      </c>
      <c r="C111" s="21">
        <v>1946</v>
      </c>
      <c r="D111" s="14"/>
      <c r="E111" s="13"/>
      <c r="F111" s="13" t="s">
        <v>275</v>
      </c>
      <c r="G111" s="13"/>
      <c r="H111" s="13" t="s">
        <v>172</v>
      </c>
      <c r="I111" s="13"/>
      <c r="J111" s="13"/>
      <c r="K111" s="13"/>
      <c r="L111" s="13" t="s">
        <v>84</v>
      </c>
      <c r="M111" s="13" t="s">
        <v>264</v>
      </c>
      <c r="N111" s="13" t="s">
        <v>263</v>
      </c>
      <c r="O111" s="13" t="s">
        <v>261</v>
      </c>
      <c r="P111" s="16" t="s">
        <v>262</v>
      </c>
      <c r="Q111" s="13"/>
    </row>
    <row r="112" spans="1:17" x14ac:dyDescent="0.2">
      <c r="A112" s="17" t="s">
        <v>786</v>
      </c>
      <c r="B112" s="13" t="s">
        <v>314</v>
      </c>
      <c r="C112" s="21">
        <v>1876</v>
      </c>
      <c r="D112" s="14"/>
      <c r="E112" s="13"/>
      <c r="F112" s="13" t="s">
        <v>322</v>
      </c>
      <c r="G112" s="13"/>
      <c r="H112" s="13"/>
      <c r="I112" s="13"/>
      <c r="J112" s="13"/>
      <c r="K112" s="13" t="s">
        <v>353</v>
      </c>
      <c r="L112" s="13" t="s">
        <v>383</v>
      </c>
      <c r="M112" s="13" t="s">
        <v>661</v>
      </c>
      <c r="N112" s="13" t="s">
        <v>579</v>
      </c>
      <c r="O112" s="13"/>
      <c r="P112" s="13" t="s">
        <v>272</v>
      </c>
      <c r="Q112" s="13" t="s">
        <v>475</v>
      </c>
    </row>
    <row r="113" spans="1:17" x14ac:dyDescent="0.2">
      <c r="A113" s="17" t="s">
        <v>720</v>
      </c>
      <c r="B113" s="13" t="s">
        <v>320</v>
      </c>
      <c r="C113" s="21">
        <v>1946</v>
      </c>
      <c r="D113" s="14"/>
      <c r="E113" s="13"/>
      <c r="F113" s="13" t="s">
        <v>322</v>
      </c>
      <c r="G113" s="13"/>
      <c r="H113" s="13"/>
      <c r="I113" s="13"/>
      <c r="J113" s="13"/>
      <c r="K113" s="13" t="s">
        <v>356</v>
      </c>
      <c r="L113" s="13" t="s">
        <v>406</v>
      </c>
      <c r="M113" s="13" t="s">
        <v>663</v>
      </c>
      <c r="N113" s="13" t="s">
        <v>588</v>
      </c>
      <c r="O113" s="13"/>
      <c r="P113" s="13" t="s">
        <v>197</v>
      </c>
      <c r="Q113" s="13" t="s">
        <v>483</v>
      </c>
    </row>
    <row r="114" spans="1:17" x14ac:dyDescent="0.2">
      <c r="A114" s="17" t="s">
        <v>721</v>
      </c>
      <c r="B114" s="13" t="s">
        <v>8</v>
      </c>
      <c r="C114" s="21">
        <v>1924</v>
      </c>
      <c r="D114" s="14"/>
      <c r="E114" s="13"/>
      <c r="F114" s="13" t="s">
        <v>322</v>
      </c>
      <c r="G114" s="13"/>
      <c r="H114" s="13"/>
      <c r="I114" s="13"/>
      <c r="J114" s="13"/>
      <c r="K114" s="13"/>
      <c r="L114" s="13" t="s">
        <v>383</v>
      </c>
      <c r="M114" s="13" t="s">
        <v>639</v>
      </c>
      <c r="N114" s="13" t="s">
        <v>538</v>
      </c>
      <c r="O114" s="13"/>
      <c r="P114" s="13" t="s">
        <v>197</v>
      </c>
      <c r="Q114" s="13" t="s">
        <v>439</v>
      </c>
    </row>
    <row r="115" spans="1:17" x14ac:dyDescent="0.2">
      <c r="A115" s="13" t="s">
        <v>939</v>
      </c>
      <c r="B115" s="13" t="s">
        <v>320</v>
      </c>
      <c r="C115" s="21">
        <v>1947</v>
      </c>
      <c r="D115" s="14"/>
      <c r="E115" s="13"/>
      <c r="F115" s="13" t="s">
        <v>940</v>
      </c>
      <c r="G115" s="13" t="s">
        <v>8</v>
      </c>
      <c r="H115" s="13"/>
      <c r="I115" s="13"/>
      <c r="J115" s="13"/>
      <c r="K115" s="13"/>
      <c r="L115" s="13"/>
      <c r="M115" s="13"/>
      <c r="N115" s="13"/>
      <c r="O115" s="13"/>
      <c r="P115" s="13"/>
      <c r="Q115" s="13"/>
    </row>
    <row r="116" spans="1:17" x14ac:dyDescent="0.2">
      <c r="A116" s="17" t="s">
        <v>722</v>
      </c>
      <c r="B116" s="13" t="s">
        <v>8</v>
      </c>
      <c r="C116" s="21">
        <v>1923</v>
      </c>
      <c r="D116" s="14"/>
      <c r="E116" s="13"/>
      <c r="F116" s="13" t="s">
        <v>322</v>
      </c>
      <c r="G116" s="13"/>
      <c r="H116" s="13"/>
      <c r="I116" s="13"/>
      <c r="J116" s="13"/>
      <c r="K116" s="13" t="s">
        <v>333</v>
      </c>
      <c r="L116" s="13" t="s">
        <v>383</v>
      </c>
      <c r="M116" s="13" t="s">
        <v>641</v>
      </c>
      <c r="N116" s="13" t="s">
        <v>540</v>
      </c>
      <c r="O116" s="13"/>
      <c r="P116" s="13" t="s">
        <v>197</v>
      </c>
      <c r="Q116" s="13" t="s">
        <v>441</v>
      </c>
    </row>
    <row r="117" spans="1:17" x14ac:dyDescent="0.2">
      <c r="A117" s="17" t="s">
        <v>723</v>
      </c>
      <c r="B117" s="13" t="s">
        <v>175</v>
      </c>
      <c r="C117" s="21">
        <v>1947</v>
      </c>
      <c r="D117" s="14"/>
      <c r="E117" s="13"/>
      <c r="F117" s="13" t="s">
        <v>322</v>
      </c>
      <c r="G117" s="13"/>
      <c r="H117" s="13"/>
      <c r="I117" s="13"/>
      <c r="J117" s="13"/>
      <c r="K117" s="13" t="s">
        <v>324</v>
      </c>
      <c r="L117" s="13" t="s">
        <v>383</v>
      </c>
      <c r="M117" s="13" t="s">
        <v>629</v>
      </c>
      <c r="N117" s="13" t="s">
        <v>528</v>
      </c>
      <c r="O117" s="13"/>
      <c r="P117" s="13" t="s">
        <v>197</v>
      </c>
      <c r="Q117" s="13" t="s">
        <v>429</v>
      </c>
    </row>
    <row r="118" spans="1:17" x14ac:dyDescent="0.2">
      <c r="A118" s="17" t="s">
        <v>723</v>
      </c>
      <c r="B118" s="13" t="s">
        <v>320</v>
      </c>
      <c r="C118" s="21">
        <v>1949</v>
      </c>
      <c r="D118" s="14"/>
      <c r="E118" s="13"/>
      <c r="F118" s="13" t="s">
        <v>322</v>
      </c>
      <c r="G118" s="13"/>
      <c r="H118" s="13"/>
      <c r="I118" s="13"/>
      <c r="J118" s="13"/>
      <c r="K118" s="13" t="s">
        <v>368</v>
      </c>
      <c r="L118" s="13" t="s">
        <v>383</v>
      </c>
      <c r="M118" s="13" t="s">
        <v>674</v>
      </c>
      <c r="N118" s="13" t="s">
        <v>528</v>
      </c>
      <c r="O118" s="13"/>
      <c r="P118" s="13" t="s">
        <v>197</v>
      </c>
      <c r="Q118" s="13"/>
    </row>
    <row r="119" spans="1:17" x14ac:dyDescent="0.2">
      <c r="A119" s="13" t="s">
        <v>913</v>
      </c>
      <c r="B119" s="13" t="s">
        <v>8</v>
      </c>
      <c r="C119" s="21">
        <v>1924</v>
      </c>
      <c r="D119" s="14" t="s">
        <v>292</v>
      </c>
      <c r="E119" s="13" t="s">
        <v>159</v>
      </c>
      <c r="F119" s="13" t="s">
        <v>689</v>
      </c>
      <c r="G119" s="13"/>
      <c r="H119" s="13" t="s">
        <v>171</v>
      </c>
      <c r="I119" s="13"/>
      <c r="J119" s="13"/>
      <c r="K119" s="13" t="s">
        <v>89</v>
      </c>
      <c r="L119" s="13" t="s">
        <v>90</v>
      </c>
      <c r="M119" s="13" t="s">
        <v>39</v>
      </c>
      <c r="N119" s="13" t="s">
        <v>91</v>
      </c>
      <c r="O119" s="13"/>
      <c r="P119" s="13"/>
      <c r="Q119" s="13"/>
    </row>
    <row r="120" spans="1:17" x14ac:dyDescent="0.2">
      <c r="A120" s="13" t="s">
        <v>890</v>
      </c>
      <c r="B120" s="13" t="s">
        <v>320</v>
      </c>
      <c r="C120" s="21">
        <v>1928</v>
      </c>
      <c r="D120" s="14"/>
      <c r="E120" s="13"/>
      <c r="F120" s="13" t="s">
        <v>941</v>
      </c>
      <c r="G120" s="13" t="s">
        <v>320</v>
      </c>
      <c r="H120" s="13" t="s">
        <v>171</v>
      </c>
      <c r="I120" s="13"/>
      <c r="J120" s="13"/>
      <c r="K120" s="13"/>
      <c r="L120" s="13" t="s">
        <v>101</v>
      </c>
      <c r="M120" s="13" t="s">
        <v>137</v>
      </c>
      <c r="N120" s="13" t="s">
        <v>136</v>
      </c>
      <c r="O120" s="13"/>
      <c r="P120" s="13"/>
      <c r="Q120" s="13"/>
    </row>
    <row r="121" spans="1:17" x14ac:dyDescent="0.2">
      <c r="A121" s="13" t="s">
        <v>871</v>
      </c>
      <c r="B121" s="13" t="s">
        <v>8</v>
      </c>
      <c r="C121" s="21">
        <v>1926</v>
      </c>
      <c r="D121" s="14"/>
      <c r="E121" s="13"/>
      <c r="F121" s="13" t="s">
        <v>158</v>
      </c>
      <c r="G121" s="13"/>
      <c r="H121" s="13" t="s">
        <v>172</v>
      </c>
      <c r="I121" s="13"/>
      <c r="J121" s="13"/>
      <c r="K121" s="13" t="s">
        <v>44</v>
      </c>
      <c r="L121" s="13" t="s">
        <v>45</v>
      </c>
      <c r="M121" s="13" t="s">
        <v>47</v>
      </c>
      <c r="N121" s="13" t="s">
        <v>46</v>
      </c>
      <c r="O121" s="13"/>
      <c r="P121" s="13"/>
      <c r="Q121" s="13"/>
    </row>
    <row r="122" spans="1:17" x14ac:dyDescent="0.2">
      <c r="A122" s="17" t="s">
        <v>788</v>
      </c>
      <c r="B122" s="13" t="s">
        <v>311</v>
      </c>
      <c r="C122" s="21">
        <v>1882</v>
      </c>
      <c r="D122" s="14"/>
      <c r="E122" s="13"/>
      <c r="F122" s="13" t="s">
        <v>322</v>
      </c>
      <c r="G122" s="13"/>
      <c r="H122" s="13"/>
      <c r="I122" s="13"/>
      <c r="J122" s="13"/>
      <c r="K122" s="13"/>
      <c r="L122" s="13" t="s">
        <v>402</v>
      </c>
      <c r="M122" s="13" t="s">
        <v>639</v>
      </c>
      <c r="N122" s="13" t="s">
        <v>574</v>
      </c>
      <c r="O122" s="13"/>
      <c r="P122" s="13" t="s">
        <v>197</v>
      </c>
      <c r="Q122" s="13" t="s">
        <v>470</v>
      </c>
    </row>
    <row r="123" spans="1:17" x14ac:dyDescent="0.2">
      <c r="A123" s="13" t="s">
        <v>789</v>
      </c>
      <c r="B123" s="13" t="s">
        <v>279</v>
      </c>
      <c r="C123" s="21">
        <v>1946</v>
      </c>
      <c r="D123" s="14"/>
      <c r="E123" s="13"/>
      <c r="F123" s="13" t="s">
        <v>275</v>
      </c>
      <c r="G123" s="13"/>
      <c r="H123" s="13" t="s">
        <v>172</v>
      </c>
      <c r="I123" s="13"/>
      <c r="J123" s="13"/>
      <c r="K123" s="13"/>
      <c r="L123" s="13" t="s">
        <v>84</v>
      </c>
      <c r="M123" s="13" t="s">
        <v>257</v>
      </c>
      <c r="N123" s="13" t="s">
        <v>256</v>
      </c>
      <c r="O123" s="13"/>
      <c r="P123" s="16" t="s">
        <v>197</v>
      </c>
      <c r="Q123" s="13"/>
    </row>
    <row r="124" spans="1:17" x14ac:dyDescent="0.2">
      <c r="A124" s="13" t="s">
        <v>942</v>
      </c>
      <c r="B124" s="13" t="s">
        <v>176</v>
      </c>
      <c r="C124" s="21">
        <v>1783</v>
      </c>
      <c r="D124" s="14"/>
      <c r="E124" s="13"/>
      <c r="F124" s="13" t="s">
        <v>943</v>
      </c>
      <c r="G124" s="13" t="s">
        <v>944</v>
      </c>
      <c r="H124" s="13"/>
      <c r="I124" s="13"/>
      <c r="J124" s="13"/>
      <c r="K124" s="13"/>
      <c r="L124" s="13"/>
      <c r="M124" s="13"/>
      <c r="N124" s="13"/>
      <c r="O124" s="13"/>
      <c r="P124" s="13"/>
      <c r="Q124" s="13"/>
    </row>
    <row r="125" spans="1:17" x14ac:dyDescent="0.2">
      <c r="A125" s="13" t="s">
        <v>872</v>
      </c>
      <c r="B125" s="13" t="s">
        <v>8</v>
      </c>
      <c r="C125" s="21">
        <v>1925</v>
      </c>
      <c r="D125" s="14"/>
      <c r="E125" s="13" t="s">
        <v>159</v>
      </c>
      <c r="F125" s="13" t="s">
        <v>163</v>
      </c>
      <c r="G125" s="13"/>
      <c r="H125" s="13" t="s">
        <v>172</v>
      </c>
      <c r="I125" s="13"/>
      <c r="J125" s="13"/>
      <c r="K125" s="13"/>
      <c r="L125" s="13"/>
      <c r="M125" s="13"/>
      <c r="N125" s="13"/>
      <c r="O125" s="13"/>
      <c r="P125" s="13"/>
      <c r="Q125" s="13"/>
    </row>
    <row r="126" spans="1:17" x14ac:dyDescent="0.2">
      <c r="A126" s="17" t="s">
        <v>891</v>
      </c>
      <c r="B126" s="13" t="s">
        <v>320</v>
      </c>
      <c r="C126" s="21">
        <v>2002</v>
      </c>
      <c r="D126" s="14"/>
      <c r="E126" s="13"/>
      <c r="F126" s="13" t="s">
        <v>322</v>
      </c>
      <c r="G126" s="13"/>
      <c r="H126" s="13"/>
      <c r="I126" s="13"/>
      <c r="J126" s="13"/>
      <c r="K126" s="13" t="s">
        <v>378</v>
      </c>
      <c r="L126" s="13" t="s">
        <v>418</v>
      </c>
      <c r="M126" s="13" t="s">
        <v>683</v>
      </c>
      <c r="N126" s="13" t="s">
        <v>618</v>
      </c>
      <c r="O126" s="13"/>
      <c r="P126" s="13" t="s">
        <v>425</v>
      </c>
      <c r="Q126" s="13" t="s">
        <v>516</v>
      </c>
    </row>
    <row r="127" spans="1:17" x14ac:dyDescent="0.2">
      <c r="A127" s="17" t="s">
        <v>724</v>
      </c>
      <c r="B127" s="13" t="s">
        <v>320</v>
      </c>
      <c r="C127" s="21">
        <v>1947</v>
      </c>
      <c r="D127" s="14"/>
      <c r="E127" s="13"/>
      <c r="F127" s="13" t="s">
        <v>322</v>
      </c>
      <c r="G127" s="13"/>
      <c r="H127" s="13"/>
      <c r="I127" s="13"/>
      <c r="J127" s="13"/>
      <c r="K127" s="13" t="s">
        <v>360</v>
      </c>
      <c r="L127" s="13" t="s">
        <v>383</v>
      </c>
      <c r="M127" s="13" t="s">
        <v>634</v>
      </c>
      <c r="N127" s="13" t="s">
        <v>594</v>
      </c>
      <c r="O127" s="13"/>
      <c r="P127" s="13" t="s">
        <v>197</v>
      </c>
      <c r="Q127" s="13" t="s">
        <v>490</v>
      </c>
    </row>
    <row r="128" spans="1:17" x14ac:dyDescent="0.2">
      <c r="A128" s="13" t="s">
        <v>874</v>
      </c>
      <c r="B128" s="13" t="s">
        <v>8</v>
      </c>
      <c r="C128" s="21">
        <v>1914</v>
      </c>
      <c r="D128" s="14"/>
      <c r="E128" s="13"/>
      <c r="F128" s="13" t="s">
        <v>158</v>
      </c>
      <c r="G128" s="13"/>
      <c r="H128" s="13" t="s">
        <v>171</v>
      </c>
      <c r="I128" s="13"/>
      <c r="J128" s="13"/>
      <c r="K128" s="13"/>
      <c r="L128" s="13" t="s">
        <v>16</v>
      </c>
      <c r="M128" s="13" t="s">
        <v>67</v>
      </c>
      <c r="N128" s="13" t="s">
        <v>66</v>
      </c>
      <c r="O128" s="13"/>
      <c r="P128" s="13"/>
      <c r="Q128" s="13"/>
    </row>
    <row r="129" spans="1:17" x14ac:dyDescent="0.2">
      <c r="A129" s="17" t="s">
        <v>726</v>
      </c>
      <c r="B129" s="13" t="s">
        <v>320</v>
      </c>
      <c r="C129" s="21">
        <v>1947</v>
      </c>
      <c r="D129" s="14"/>
      <c r="E129" s="13"/>
      <c r="F129" s="13" t="s">
        <v>322</v>
      </c>
      <c r="G129" s="13"/>
      <c r="H129" s="13"/>
      <c r="I129" s="13"/>
      <c r="J129" s="13"/>
      <c r="K129" s="13" t="s">
        <v>375</v>
      </c>
      <c r="L129" s="13" t="s">
        <v>383</v>
      </c>
      <c r="M129" s="13" t="s">
        <v>681</v>
      </c>
      <c r="N129" s="13" t="s">
        <v>615</v>
      </c>
      <c r="O129" s="13"/>
      <c r="P129" s="13" t="s">
        <v>272</v>
      </c>
      <c r="Q129" s="13" t="s">
        <v>513</v>
      </c>
    </row>
    <row r="130" spans="1:17" x14ac:dyDescent="0.2">
      <c r="A130" s="17" t="s">
        <v>790</v>
      </c>
      <c r="B130" s="13" t="s">
        <v>314</v>
      </c>
      <c r="C130" s="21">
        <v>1876</v>
      </c>
      <c r="D130" s="14"/>
      <c r="E130" s="13"/>
      <c r="F130" s="13" t="s">
        <v>322</v>
      </c>
      <c r="G130" s="13"/>
      <c r="H130" s="13"/>
      <c r="I130" s="13"/>
      <c r="J130" s="13"/>
      <c r="K130" s="13" t="s">
        <v>353</v>
      </c>
      <c r="L130" s="13" t="s">
        <v>383</v>
      </c>
      <c r="M130" s="13" t="s">
        <v>639</v>
      </c>
      <c r="N130" s="13" t="s">
        <v>578</v>
      </c>
      <c r="O130" s="13"/>
      <c r="P130" s="13" t="s">
        <v>197</v>
      </c>
      <c r="Q130" s="13" t="s">
        <v>474</v>
      </c>
    </row>
    <row r="131" spans="1:17" x14ac:dyDescent="0.2">
      <c r="A131" s="17" t="s">
        <v>791</v>
      </c>
      <c r="B131" s="13" t="s">
        <v>8</v>
      </c>
      <c r="C131" s="21">
        <v>1914</v>
      </c>
      <c r="D131" s="14"/>
      <c r="E131" s="13"/>
      <c r="F131" s="13" t="s">
        <v>322</v>
      </c>
      <c r="G131" s="13"/>
      <c r="H131" s="13"/>
      <c r="I131" s="13"/>
      <c r="J131" s="13"/>
      <c r="K131" s="13"/>
      <c r="L131" s="13" t="s">
        <v>383</v>
      </c>
      <c r="M131" s="13" t="s">
        <v>637</v>
      </c>
      <c r="N131" s="13" t="s">
        <v>535</v>
      </c>
      <c r="O131" s="13"/>
      <c r="P131" s="13" t="s">
        <v>272</v>
      </c>
      <c r="Q131" s="13" t="s">
        <v>436</v>
      </c>
    </row>
    <row r="132" spans="1:17" x14ac:dyDescent="0.2">
      <c r="A132" s="17" t="s">
        <v>727</v>
      </c>
      <c r="B132" s="13" t="s">
        <v>315</v>
      </c>
      <c r="C132" s="21">
        <v>192</v>
      </c>
      <c r="D132" s="14"/>
      <c r="E132" s="13"/>
      <c r="F132" s="13" t="s">
        <v>322</v>
      </c>
      <c r="G132" s="13"/>
      <c r="H132" s="13"/>
      <c r="I132" s="13"/>
      <c r="J132" s="13"/>
      <c r="K132" s="13" t="s">
        <v>354</v>
      </c>
      <c r="L132" s="13" t="s">
        <v>404</v>
      </c>
      <c r="M132" s="13" t="s">
        <v>634</v>
      </c>
      <c r="N132" s="13" t="s">
        <v>581</v>
      </c>
      <c r="O132" s="13"/>
      <c r="P132" s="13" t="s">
        <v>197</v>
      </c>
      <c r="Q132" s="13" t="s">
        <v>477</v>
      </c>
    </row>
    <row r="133" spans="1:17" x14ac:dyDescent="0.2">
      <c r="A133" s="13" t="s">
        <v>946</v>
      </c>
      <c r="B133" s="13" t="s">
        <v>947</v>
      </c>
      <c r="C133" s="21">
        <v>1946</v>
      </c>
      <c r="D133" s="14"/>
      <c r="E133" s="13"/>
      <c r="F133" s="13" t="s">
        <v>929</v>
      </c>
      <c r="G133" s="13" t="s">
        <v>8</v>
      </c>
      <c r="H133" s="13"/>
      <c r="I133" s="13"/>
      <c r="J133" s="13"/>
      <c r="K133" s="13"/>
      <c r="L133" s="13"/>
      <c r="M133" s="13"/>
      <c r="N133" s="13"/>
      <c r="O133" s="13"/>
      <c r="P133" s="13"/>
      <c r="Q133" s="13"/>
    </row>
    <row r="134" spans="1:17" x14ac:dyDescent="0.2">
      <c r="A134" s="13" t="s">
        <v>945</v>
      </c>
      <c r="B134" s="13" t="s">
        <v>320</v>
      </c>
      <c r="C134" s="21">
        <v>1946</v>
      </c>
      <c r="D134" s="14"/>
      <c r="E134" s="13"/>
      <c r="F134" s="13" t="s">
        <v>932</v>
      </c>
      <c r="G134" s="13" t="s">
        <v>320</v>
      </c>
      <c r="H134" s="13"/>
      <c r="I134" s="13"/>
      <c r="J134" s="13"/>
      <c r="K134" s="13"/>
      <c r="L134" s="13"/>
      <c r="M134" s="13"/>
      <c r="N134" s="13"/>
      <c r="O134" s="13"/>
      <c r="P134" s="13"/>
      <c r="Q134" s="13"/>
    </row>
    <row r="135" spans="1:17" x14ac:dyDescent="0.2">
      <c r="A135" s="17" t="s">
        <v>793</v>
      </c>
      <c r="B135" s="13" t="s">
        <v>320</v>
      </c>
      <c r="C135" s="21">
        <v>1946</v>
      </c>
      <c r="D135" s="14"/>
      <c r="E135" s="13"/>
      <c r="F135" s="13" t="s">
        <v>322</v>
      </c>
      <c r="G135" s="13"/>
      <c r="H135" s="13"/>
      <c r="I135" s="13"/>
      <c r="J135" s="13"/>
      <c r="K135" s="13" t="s">
        <v>371</v>
      </c>
      <c r="L135" s="13" t="s">
        <v>383</v>
      </c>
      <c r="M135" s="13" t="s">
        <v>677</v>
      </c>
      <c r="N135" s="13" t="s">
        <v>610</v>
      </c>
      <c r="O135" s="13"/>
      <c r="P135" s="13" t="s">
        <v>197</v>
      </c>
      <c r="Q135" s="13" t="s">
        <v>508</v>
      </c>
    </row>
    <row r="136" spans="1:17" x14ac:dyDescent="0.2">
      <c r="A136" s="17" t="s">
        <v>728</v>
      </c>
      <c r="B136" s="13" t="s">
        <v>320</v>
      </c>
      <c r="C136" s="21">
        <v>1947</v>
      </c>
      <c r="D136" s="14"/>
      <c r="E136" s="13"/>
      <c r="F136" s="13" t="s">
        <v>322</v>
      </c>
      <c r="G136" s="13"/>
      <c r="H136" s="13"/>
      <c r="I136" s="13"/>
      <c r="J136" s="13"/>
      <c r="K136" s="13" t="s">
        <v>366</v>
      </c>
      <c r="L136" s="13" t="s">
        <v>411</v>
      </c>
      <c r="M136" s="13" t="s">
        <v>671</v>
      </c>
      <c r="N136" s="13" t="s">
        <v>602</v>
      </c>
      <c r="O136" s="13"/>
      <c r="P136" s="13" t="s">
        <v>197</v>
      </c>
      <c r="Q136" s="13" t="s">
        <v>498</v>
      </c>
    </row>
    <row r="137" spans="1:17" x14ac:dyDescent="0.2">
      <c r="A137" s="13" t="s">
        <v>949</v>
      </c>
      <c r="B137" s="13" t="s">
        <v>951</v>
      </c>
      <c r="C137" s="21">
        <v>1712</v>
      </c>
      <c r="D137" s="14"/>
      <c r="E137" s="13"/>
      <c r="F137" s="13" t="s">
        <v>943</v>
      </c>
      <c r="G137" s="13" t="s">
        <v>944</v>
      </c>
      <c r="H137" s="13" t="s">
        <v>161</v>
      </c>
      <c r="I137" s="13"/>
      <c r="J137" s="13"/>
      <c r="K137" s="13"/>
      <c r="L137" s="13"/>
      <c r="M137" s="13"/>
      <c r="N137" s="13"/>
      <c r="O137" s="13"/>
      <c r="P137" s="13"/>
      <c r="Q137" s="13"/>
    </row>
    <row r="138" spans="1:17" x14ac:dyDescent="0.2">
      <c r="A138" s="13" t="s">
        <v>949</v>
      </c>
      <c r="B138" s="13" t="s">
        <v>954</v>
      </c>
      <c r="C138" s="21">
        <v>1730</v>
      </c>
      <c r="D138" s="14"/>
      <c r="E138" s="13"/>
      <c r="F138" s="13" t="s">
        <v>943</v>
      </c>
      <c r="G138" s="13" t="s">
        <v>944</v>
      </c>
      <c r="H138" s="13" t="s">
        <v>161</v>
      </c>
      <c r="I138" s="13"/>
      <c r="J138" s="13"/>
      <c r="K138" s="13"/>
      <c r="L138" s="13"/>
      <c r="M138" s="13"/>
      <c r="N138" s="13"/>
      <c r="O138" s="13"/>
      <c r="P138" s="13"/>
      <c r="Q138" s="13"/>
    </row>
    <row r="139" spans="1:17" x14ac:dyDescent="0.2">
      <c r="A139" s="13" t="s">
        <v>949</v>
      </c>
      <c r="B139" s="13" t="s">
        <v>950</v>
      </c>
      <c r="C139" s="21">
        <v>1735</v>
      </c>
      <c r="D139" s="14"/>
      <c r="E139" s="13"/>
      <c r="F139" s="13" t="s">
        <v>943</v>
      </c>
      <c r="G139" s="13" t="s">
        <v>944</v>
      </c>
      <c r="H139" s="13" t="s">
        <v>161</v>
      </c>
      <c r="I139" s="13"/>
      <c r="J139" s="13"/>
      <c r="K139" s="13"/>
      <c r="L139" s="13"/>
      <c r="M139" s="13"/>
      <c r="N139" s="13"/>
      <c r="O139" s="13"/>
      <c r="P139" s="13"/>
      <c r="Q139" s="13"/>
    </row>
    <row r="140" spans="1:17" x14ac:dyDescent="0.2">
      <c r="A140" s="13" t="s">
        <v>949</v>
      </c>
      <c r="B140" s="13" t="s">
        <v>953</v>
      </c>
      <c r="C140" s="21">
        <v>1739</v>
      </c>
      <c r="D140" s="14"/>
      <c r="E140" s="13"/>
      <c r="F140" s="13" t="s">
        <v>943</v>
      </c>
      <c r="G140" s="13" t="s">
        <v>944</v>
      </c>
      <c r="H140" s="13" t="s">
        <v>161</v>
      </c>
      <c r="I140" s="13"/>
      <c r="J140" s="13"/>
      <c r="K140" s="13"/>
      <c r="L140" s="13"/>
      <c r="M140" s="13"/>
      <c r="N140" s="13"/>
      <c r="O140" s="13"/>
      <c r="P140" s="13"/>
      <c r="Q140" s="13"/>
    </row>
    <row r="141" spans="1:17" x14ac:dyDescent="0.2">
      <c r="A141" s="13" t="s">
        <v>949</v>
      </c>
      <c r="B141" s="13" t="s">
        <v>952</v>
      </c>
      <c r="C141" s="21">
        <v>1764</v>
      </c>
      <c r="D141" s="14"/>
      <c r="E141" s="13"/>
      <c r="F141" s="13" t="s">
        <v>943</v>
      </c>
      <c r="G141" s="13" t="s">
        <v>944</v>
      </c>
      <c r="H141" s="13" t="s">
        <v>161</v>
      </c>
      <c r="I141" s="13"/>
      <c r="J141" s="13"/>
      <c r="K141" s="13"/>
      <c r="L141" s="13"/>
      <c r="M141" s="13"/>
      <c r="N141" s="13"/>
      <c r="O141" s="13"/>
      <c r="P141" s="13"/>
      <c r="Q141" s="13"/>
    </row>
    <row r="142" spans="1:17" x14ac:dyDescent="0.2">
      <c r="A142" s="13" t="s">
        <v>949</v>
      </c>
      <c r="B142" s="13" t="s">
        <v>311</v>
      </c>
      <c r="C142" s="21">
        <v>1784</v>
      </c>
      <c r="D142" s="14"/>
      <c r="E142" s="13"/>
      <c r="F142" s="13" t="s">
        <v>943</v>
      </c>
      <c r="G142" s="13" t="s">
        <v>944</v>
      </c>
      <c r="H142" s="13" t="s">
        <v>161</v>
      </c>
      <c r="I142" s="13"/>
      <c r="J142" s="13"/>
      <c r="K142" s="13"/>
      <c r="L142" s="13"/>
      <c r="M142" s="13"/>
      <c r="N142" s="13"/>
      <c r="O142" s="13"/>
      <c r="P142" s="13"/>
      <c r="Q142" s="13"/>
    </row>
    <row r="143" spans="1:17" x14ac:dyDescent="0.2">
      <c r="A143" s="17" t="s">
        <v>914</v>
      </c>
      <c r="B143" s="13" t="s">
        <v>8</v>
      </c>
      <c r="C143" s="21">
        <v>1738</v>
      </c>
      <c r="D143" s="14"/>
      <c r="E143" s="13"/>
      <c r="F143" s="13" t="s">
        <v>322</v>
      </c>
      <c r="G143" s="13"/>
      <c r="H143" s="13"/>
      <c r="I143" s="13"/>
      <c r="J143" s="13"/>
      <c r="K143" s="13" t="s">
        <v>347</v>
      </c>
      <c r="L143" s="13" t="s">
        <v>399</v>
      </c>
      <c r="M143" s="13" t="s">
        <v>656</v>
      </c>
      <c r="N143" s="13" t="s">
        <v>559</v>
      </c>
      <c r="O143" s="13"/>
      <c r="P143" s="13" t="s">
        <v>422</v>
      </c>
      <c r="Q143" s="13" t="s">
        <v>456</v>
      </c>
    </row>
    <row r="144" spans="1:17" x14ac:dyDescent="0.2">
      <c r="A144" s="17" t="s">
        <v>911</v>
      </c>
      <c r="B144" s="13" t="s">
        <v>321</v>
      </c>
      <c r="C144" s="21">
        <v>1821</v>
      </c>
      <c r="D144" s="14"/>
      <c r="E144" s="13"/>
      <c r="F144" s="13" t="s">
        <v>322</v>
      </c>
      <c r="G144" s="13"/>
      <c r="H144" s="13"/>
      <c r="I144" s="13"/>
      <c r="J144" s="13"/>
      <c r="K144" s="13"/>
      <c r="L144" s="13" t="s">
        <v>421</v>
      </c>
      <c r="M144" s="13" t="s">
        <v>656</v>
      </c>
      <c r="N144" s="13" t="s">
        <v>625</v>
      </c>
      <c r="O144" s="13"/>
      <c r="P144" s="13" t="s">
        <v>272</v>
      </c>
      <c r="Q144" s="13" t="s">
        <v>523</v>
      </c>
    </row>
    <row r="145" spans="1:17" x14ac:dyDescent="0.2">
      <c r="A145" s="17" t="s">
        <v>729</v>
      </c>
      <c r="B145" s="13" t="s">
        <v>320</v>
      </c>
      <c r="C145" s="21">
        <v>1949</v>
      </c>
      <c r="D145" s="14"/>
      <c r="E145" s="13"/>
      <c r="F145" s="13" t="s">
        <v>322</v>
      </c>
      <c r="G145" s="13"/>
      <c r="H145" s="13"/>
      <c r="I145" s="13"/>
      <c r="J145" s="13"/>
      <c r="K145" s="13" t="s">
        <v>371</v>
      </c>
      <c r="L145" s="13" t="s">
        <v>415</v>
      </c>
      <c r="M145" s="13" t="s">
        <v>678</v>
      </c>
      <c r="N145" s="13" t="s">
        <v>611</v>
      </c>
      <c r="O145" s="13"/>
      <c r="P145" s="13" t="s">
        <v>424</v>
      </c>
      <c r="Q145" s="13" t="s">
        <v>509</v>
      </c>
    </row>
    <row r="146" spans="1:17" x14ac:dyDescent="0.2">
      <c r="A146" s="13" t="s">
        <v>794</v>
      </c>
      <c r="B146" s="13" t="s">
        <v>320</v>
      </c>
      <c r="C146" s="21">
        <v>1946</v>
      </c>
      <c r="D146" s="14"/>
      <c r="E146" s="13"/>
      <c r="F146" s="13" t="s">
        <v>158</v>
      </c>
      <c r="G146" s="13"/>
      <c r="H146" s="13" t="s">
        <v>171</v>
      </c>
      <c r="I146" s="13"/>
      <c r="J146" s="13"/>
      <c r="K146" s="13" t="s">
        <v>40</v>
      </c>
      <c r="L146" s="13" t="s">
        <v>41</v>
      </c>
      <c r="M146" s="13" t="s">
        <v>43</v>
      </c>
      <c r="N146" s="13" t="s">
        <v>42</v>
      </c>
      <c r="O146" s="13"/>
      <c r="P146" s="13"/>
      <c r="Q146" s="13"/>
    </row>
    <row r="147" spans="1:17" x14ac:dyDescent="0.2">
      <c r="A147" s="17" t="s">
        <v>875</v>
      </c>
      <c r="B147" s="13" t="s">
        <v>8</v>
      </c>
      <c r="C147" s="21">
        <v>1990</v>
      </c>
      <c r="D147" s="14"/>
      <c r="E147" s="13"/>
      <c r="F147" s="13" t="s">
        <v>322</v>
      </c>
      <c r="G147" s="13"/>
      <c r="H147" s="13"/>
      <c r="I147" s="13"/>
      <c r="J147" s="13"/>
      <c r="K147" s="13" t="s">
        <v>331</v>
      </c>
      <c r="L147" s="13" t="s">
        <v>331</v>
      </c>
      <c r="M147" s="13" t="s">
        <v>638</v>
      </c>
      <c r="N147" s="13" t="s">
        <v>536</v>
      </c>
      <c r="O147" s="13"/>
      <c r="P147" s="13" t="s">
        <v>206</v>
      </c>
      <c r="Q147" s="13" t="s">
        <v>437</v>
      </c>
    </row>
    <row r="148" spans="1:17" x14ac:dyDescent="0.2">
      <c r="A148" s="13" t="s">
        <v>795</v>
      </c>
      <c r="B148" s="13" t="s">
        <v>8</v>
      </c>
      <c r="C148" s="21">
        <v>1928</v>
      </c>
      <c r="D148" s="14"/>
      <c r="E148" s="13"/>
      <c r="F148" s="13" t="s">
        <v>275</v>
      </c>
      <c r="G148" s="13"/>
      <c r="H148" s="13" t="s">
        <v>171</v>
      </c>
      <c r="I148" s="13"/>
      <c r="J148" s="13"/>
      <c r="K148" s="13" t="s">
        <v>265</v>
      </c>
      <c r="L148" s="13" t="s">
        <v>266</v>
      </c>
      <c r="M148" s="13" t="s">
        <v>269</v>
      </c>
      <c r="N148" s="13" t="s">
        <v>268</v>
      </c>
      <c r="O148" s="13"/>
      <c r="P148" s="16" t="s">
        <v>267</v>
      </c>
      <c r="Q148" s="13"/>
    </row>
    <row r="149" spans="1:17" x14ac:dyDescent="0.2">
      <c r="A149" s="17" t="s">
        <v>959</v>
      </c>
      <c r="B149" s="13" t="s">
        <v>320</v>
      </c>
      <c r="C149" s="21">
        <v>1948</v>
      </c>
      <c r="D149" s="14"/>
      <c r="E149" s="13"/>
      <c r="F149" s="13" t="s">
        <v>958</v>
      </c>
      <c r="G149" s="13" t="s">
        <v>8</v>
      </c>
      <c r="H149" s="13"/>
      <c r="I149" s="13"/>
      <c r="J149" s="13"/>
      <c r="K149" s="13" t="s">
        <v>373</v>
      </c>
      <c r="L149" s="13" t="s">
        <v>416</v>
      </c>
      <c r="M149" s="13" t="s">
        <v>679</v>
      </c>
      <c r="N149" s="13" t="s">
        <v>612</v>
      </c>
      <c r="O149" s="13"/>
      <c r="P149" s="13" t="s">
        <v>272</v>
      </c>
      <c r="Q149" s="13" t="s">
        <v>510</v>
      </c>
    </row>
    <row r="150" spans="1:17" x14ac:dyDescent="0.2">
      <c r="A150" s="17" t="s">
        <v>796</v>
      </c>
      <c r="B150" s="13" t="s">
        <v>318</v>
      </c>
      <c r="C150" s="21">
        <v>1931</v>
      </c>
      <c r="D150" s="14"/>
      <c r="E150" s="13"/>
      <c r="F150" s="13" t="s">
        <v>322</v>
      </c>
      <c r="G150" s="13"/>
      <c r="H150" s="13"/>
      <c r="I150" s="13"/>
      <c r="J150" s="13"/>
      <c r="K150" s="13"/>
      <c r="L150" s="13" t="s">
        <v>383</v>
      </c>
      <c r="M150" s="13"/>
      <c r="N150" s="13" t="s">
        <v>586</v>
      </c>
      <c r="O150" s="13"/>
      <c r="P150" s="13" t="s">
        <v>197</v>
      </c>
      <c r="Q150" s="13" t="s">
        <v>481</v>
      </c>
    </row>
    <row r="151" spans="1:17" x14ac:dyDescent="0.2">
      <c r="A151" s="17" t="s">
        <v>730</v>
      </c>
      <c r="B151" s="13" t="s">
        <v>320</v>
      </c>
      <c r="C151" s="21">
        <v>1950</v>
      </c>
      <c r="D151" s="14"/>
      <c r="E151" s="13"/>
      <c r="F151" s="13" t="s">
        <v>958</v>
      </c>
      <c r="G151" s="13" t="s">
        <v>8</v>
      </c>
      <c r="H151" s="13"/>
      <c r="I151" s="13"/>
      <c r="J151" s="13"/>
      <c r="K151" s="13"/>
      <c r="L151" s="13" t="s">
        <v>383</v>
      </c>
      <c r="M151" s="13" t="s">
        <v>669</v>
      </c>
      <c r="N151" s="13" t="s">
        <v>599</v>
      </c>
      <c r="O151" s="13"/>
      <c r="P151" s="13" t="s">
        <v>197</v>
      </c>
      <c r="Q151" s="13" t="s">
        <v>495</v>
      </c>
    </row>
    <row r="152" spans="1:17" x14ac:dyDescent="0.2">
      <c r="A152" s="17" t="s">
        <v>731</v>
      </c>
      <c r="B152" s="13" t="s">
        <v>320</v>
      </c>
      <c r="C152" s="21">
        <v>1948</v>
      </c>
      <c r="D152" s="14"/>
      <c r="E152" s="13"/>
      <c r="F152" s="13" t="s">
        <v>322</v>
      </c>
      <c r="G152" s="13"/>
      <c r="H152" s="13"/>
      <c r="I152" s="13"/>
      <c r="J152" s="13"/>
      <c r="K152" s="13" t="s">
        <v>377</v>
      </c>
      <c r="L152" s="13" t="s">
        <v>383</v>
      </c>
      <c r="M152" s="13" t="s">
        <v>682</v>
      </c>
      <c r="N152" s="13" t="s">
        <v>617</v>
      </c>
      <c r="O152" s="13"/>
      <c r="P152" s="13" t="s">
        <v>197</v>
      </c>
      <c r="Q152" s="13" t="s">
        <v>515</v>
      </c>
    </row>
    <row r="153" spans="1:17" x14ac:dyDescent="0.2">
      <c r="A153" s="17" t="s">
        <v>732</v>
      </c>
      <c r="B153" s="13" t="s">
        <v>320</v>
      </c>
      <c r="C153" s="21">
        <v>1947</v>
      </c>
      <c r="D153" s="14"/>
      <c r="E153" s="13"/>
      <c r="F153" s="13" t="s">
        <v>322</v>
      </c>
      <c r="G153" s="13"/>
      <c r="H153" s="13"/>
      <c r="I153" s="13"/>
      <c r="J153" s="13"/>
      <c r="K153" s="13" t="s">
        <v>379</v>
      </c>
      <c r="L153" s="13" t="s">
        <v>419</v>
      </c>
      <c r="M153" s="13" t="s">
        <v>639</v>
      </c>
      <c r="N153" s="13" t="s">
        <v>619</v>
      </c>
      <c r="O153" s="13"/>
      <c r="P153" s="13" t="s">
        <v>197</v>
      </c>
      <c r="Q153" s="13" t="s">
        <v>517</v>
      </c>
    </row>
    <row r="154" spans="1:17" x14ac:dyDescent="0.2">
      <c r="A154" s="17" t="s">
        <v>733</v>
      </c>
      <c r="B154" s="13" t="s">
        <v>165</v>
      </c>
      <c r="C154" s="21">
        <v>1946</v>
      </c>
      <c r="D154" s="14"/>
      <c r="E154" s="13"/>
      <c r="F154" s="13" t="s">
        <v>322</v>
      </c>
      <c r="G154" s="13"/>
      <c r="H154" s="13"/>
      <c r="I154" s="13"/>
      <c r="J154" s="13"/>
      <c r="K154" s="13"/>
      <c r="L154" s="13" t="s">
        <v>383</v>
      </c>
      <c r="M154" s="13" t="s">
        <v>684</v>
      </c>
      <c r="N154" s="13" t="s">
        <v>624</v>
      </c>
      <c r="O154" s="13"/>
      <c r="P154" s="13" t="s">
        <v>197</v>
      </c>
      <c r="Q154" s="13" t="s">
        <v>522</v>
      </c>
    </row>
    <row r="155" spans="1:17" x14ac:dyDescent="0.2">
      <c r="A155" s="17" t="s">
        <v>960</v>
      </c>
      <c r="B155" s="13" t="s">
        <v>320</v>
      </c>
      <c r="C155" s="21">
        <v>1946</v>
      </c>
      <c r="D155" s="14"/>
      <c r="E155" s="13"/>
      <c r="F155" s="13" t="s">
        <v>935</v>
      </c>
      <c r="G155" s="13" t="s">
        <v>320</v>
      </c>
      <c r="H155" s="13"/>
      <c r="I155" s="13"/>
      <c r="J155" s="13"/>
      <c r="K155" s="13" t="s">
        <v>362</v>
      </c>
      <c r="L155" s="13" t="s">
        <v>409</v>
      </c>
      <c r="M155" s="13" t="s">
        <v>668</v>
      </c>
      <c r="N155" s="13" t="s">
        <v>598</v>
      </c>
      <c r="O155" s="13"/>
      <c r="P155" s="13" t="s">
        <v>197</v>
      </c>
      <c r="Q155" s="13" t="s">
        <v>494</v>
      </c>
    </row>
    <row r="156" spans="1:17" x14ac:dyDescent="0.2">
      <c r="A156" s="17" t="s">
        <v>734</v>
      </c>
      <c r="B156" s="13" t="s">
        <v>320</v>
      </c>
      <c r="C156" s="21">
        <v>1947</v>
      </c>
      <c r="D156" s="14"/>
      <c r="E156" s="13"/>
      <c r="F156" s="13" t="s">
        <v>322</v>
      </c>
      <c r="G156" s="13"/>
      <c r="H156" s="13"/>
      <c r="I156" s="13"/>
      <c r="J156" s="13"/>
      <c r="K156" s="13" t="s">
        <v>374</v>
      </c>
      <c r="L156" s="13" t="s">
        <v>417</v>
      </c>
      <c r="M156" s="13"/>
      <c r="N156" s="13" t="s">
        <v>613</v>
      </c>
      <c r="O156" s="13"/>
      <c r="P156" s="13" t="s">
        <v>272</v>
      </c>
      <c r="Q156" s="13" t="s">
        <v>511</v>
      </c>
    </row>
    <row r="157" spans="1:17" x14ac:dyDescent="0.2">
      <c r="A157" s="13" t="s">
        <v>961</v>
      </c>
      <c r="B157" s="13" t="s">
        <v>311</v>
      </c>
      <c r="C157" s="21">
        <v>1931</v>
      </c>
      <c r="D157" s="14"/>
      <c r="E157" s="13"/>
      <c r="F157" s="13" t="s">
        <v>932</v>
      </c>
      <c r="G157" s="13" t="s">
        <v>320</v>
      </c>
      <c r="H157" s="13"/>
      <c r="I157" s="13"/>
      <c r="J157" s="13"/>
      <c r="K157" s="13"/>
      <c r="L157" s="13"/>
      <c r="M157" s="13"/>
      <c r="N157" s="13"/>
      <c r="O157" s="13"/>
      <c r="P157" s="13"/>
      <c r="Q157" s="13"/>
    </row>
    <row r="158" spans="1:17" x14ac:dyDescent="0.2">
      <c r="A158" s="17" t="s">
        <v>851</v>
      </c>
      <c r="B158" s="13" t="s">
        <v>8</v>
      </c>
      <c r="C158" s="21">
        <v>1925</v>
      </c>
      <c r="D158" s="14" t="s">
        <v>854</v>
      </c>
      <c r="E158" s="13"/>
      <c r="F158" s="13" t="s">
        <v>322</v>
      </c>
      <c r="G158" s="13"/>
      <c r="H158" s="13"/>
      <c r="I158" s="13"/>
      <c r="J158" s="13"/>
      <c r="K158" s="13" t="s">
        <v>325</v>
      </c>
      <c r="L158" s="13" t="s">
        <v>390</v>
      </c>
      <c r="M158" s="13" t="s">
        <v>643</v>
      </c>
      <c r="N158" s="13" t="s">
        <v>542</v>
      </c>
      <c r="O158" s="13"/>
      <c r="P158" s="13" t="s">
        <v>197</v>
      </c>
      <c r="Q158" s="13" t="s">
        <v>442</v>
      </c>
    </row>
    <row r="159" spans="1:17" x14ac:dyDescent="0.2">
      <c r="A159" s="17" t="s">
        <v>853</v>
      </c>
      <c r="B159" s="13" t="s">
        <v>320</v>
      </c>
      <c r="C159" s="21">
        <v>1947</v>
      </c>
      <c r="D159" s="14" t="s">
        <v>852</v>
      </c>
      <c r="E159" s="13"/>
      <c r="F159" s="13" t="s">
        <v>322</v>
      </c>
      <c r="G159" s="13"/>
      <c r="H159" s="13"/>
      <c r="I159" s="13"/>
      <c r="J159" s="13"/>
      <c r="K159" s="13" t="s">
        <v>325</v>
      </c>
      <c r="L159" s="13" t="s">
        <v>383</v>
      </c>
      <c r="M159" s="13" t="s">
        <v>643</v>
      </c>
      <c r="N159" s="13" t="s">
        <v>542</v>
      </c>
      <c r="O159" s="13"/>
      <c r="P159" s="13" t="s">
        <v>197</v>
      </c>
      <c r="Q159" s="13" t="s">
        <v>501</v>
      </c>
    </row>
    <row r="160" spans="1:17" x14ac:dyDescent="0.2">
      <c r="A160" s="13" t="s">
        <v>876</v>
      </c>
      <c r="B160" s="13" t="s">
        <v>8</v>
      </c>
      <c r="C160" s="21"/>
      <c r="D160" s="14"/>
      <c r="E160" s="13"/>
      <c r="F160" s="13" t="s">
        <v>158</v>
      </c>
      <c r="G160" s="13"/>
      <c r="H160" s="13" t="s">
        <v>171</v>
      </c>
      <c r="I160" s="13"/>
      <c r="J160" s="13"/>
      <c r="K160" s="13" t="s">
        <v>59</v>
      </c>
      <c r="L160" s="13" t="s">
        <v>99</v>
      </c>
      <c r="M160" s="13" t="s">
        <v>39</v>
      </c>
      <c r="N160" s="13" t="s">
        <v>100</v>
      </c>
      <c r="O160" s="13"/>
      <c r="P160" s="13"/>
      <c r="Q160" s="13"/>
    </row>
    <row r="161" spans="1:17" x14ac:dyDescent="0.2">
      <c r="A161" s="13" t="s">
        <v>797</v>
      </c>
      <c r="B161" s="13" t="s">
        <v>8</v>
      </c>
      <c r="C161" s="21">
        <v>1920</v>
      </c>
      <c r="D161" s="14"/>
      <c r="E161" s="13" t="s">
        <v>159</v>
      </c>
      <c r="F161" s="13" t="s">
        <v>823</v>
      </c>
      <c r="G161" s="13" t="s">
        <v>8</v>
      </c>
      <c r="H161" s="13" t="s">
        <v>171</v>
      </c>
      <c r="I161" s="13"/>
      <c r="J161" s="13"/>
      <c r="K161" s="13" t="s">
        <v>59</v>
      </c>
      <c r="L161" s="13" t="s">
        <v>60</v>
      </c>
      <c r="M161" s="13" t="s">
        <v>35</v>
      </c>
      <c r="N161" s="13" t="s">
        <v>61</v>
      </c>
      <c r="O161" s="13"/>
      <c r="P161" s="13"/>
      <c r="Q161" s="13"/>
    </row>
    <row r="162" spans="1:17" x14ac:dyDescent="0.2">
      <c r="A162" s="13" t="s">
        <v>877</v>
      </c>
      <c r="B162" s="13" t="s">
        <v>8</v>
      </c>
      <c r="C162" s="21">
        <v>1923</v>
      </c>
      <c r="D162" s="14"/>
      <c r="E162" s="13"/>
      <c r="F162" s="13" t="s">
        <v>158</v>
      </c>
      <c r="G162" s="13"/>
      <c r="H162" s="13" t="s">
        <v>171</v>
      </c>
      <c r="I162" s="13"/>
      <c r="J162" s="13"/>
      <c r="K162" s="13" t="s">
        <v>59</v>
      </c>
      <c r="L162" s="13" t="s">
        <v>155</v>
      </c>
      <c r="M162" s="13" t="s">
        <v>157</v>
      </c>
      <c r="N162" s="13" t="s">
        <v>156</v>
      </c>
      <c r="O162" s="13"/>
      <c r="P162" s="13"/>
      <c r="Q162" s="13"/>
    </row>
    <row r="163" spans="1:17" x14ac:dyDescent="0.2">
      <c r="A163" s="13" t="s">
        <v>735</v>
      </c>
      <c r="B163" s="13" t="s">
        <v>277</v>
      </c>
      <c r="C163" s="21">
        <v>1945</v>
      </c>
      <c r="D163" s="14"/>
      <c r="E163" s="13"/>
      <c r="F163" s="13" t="s">
        <v>962</v>
      </c>
      <c r="G163" s="13" t="s">
        <v>8</v>
      </c>
      <c r="H163" s="13" t="s">
        <v>172</v>
      </c>
      <c r="I163" s="13"/>
      <c r="J163" s="13"/>
      <c r="K163" s="13"/>
      <c r="L163" s="13" t="s">
        <v>213</v>
      </c>
      <c r="M163" s="13" t="s">
        <v>216</v>
      </c>
      <c r="N163" s="13" t="s">
        <v>215</v>
      </c>
      <c r="O163" s="13" t="s">
        <v>212</v>
      </c>
      <c r="P163" s="16" t="s">
        <v>214</v>
      </c>
      <c r="Q163" s="13"/>
    </row>
    <row r="164" spans="1:17" x14ac:dyDescent="0.2">
      <c r="A164" s="17" t="s">
        <v>963</v>
      </c>
      <c r="B164" s="13" t="s">
        <v>320</v>
      </c>
      <c r="C164" s="21">
        <v>1947</v>
      </c>
      <c r="D164" s="14" t="s">
        <v>852</v>
      </c>
      <c r="E164" s="13"/>
      <c r="F164" s="13" t="s">
        <v>964</v>
      </c>
      <c r="G164" s="13" t="s">
        <v>925</v>
      </c>
      <c r="H164" s="13"/>
      <c r="I164" s="13"/>
      <c r="J164" s="13"/>
      <c r="K164" s="13" t="s">
        <v>357</v>
      </c>
      <c r="L164" s="13" t="s">
        <v>407</v>
      </c>
      <c r="M164" s="13" t="s">
        <v>633</v>
      </c>
      <c r="N164" s="13" t="s">
        <v>591</v>
      </c>
      <c r="O164" s="13"/>
      <c r="P164" s="13" t="s">
        <v>197</v>
      </c>
      <c r="Q164" s="13" t="s">
        <v>486</v>
      </c>
    </row>
    <row r="165" spans="1:17" x14ac:dyDescent="0.2">
      <c r="A165" s="17" t="s">
        <v>736</v>
      </c>
      <c r="B165" s="13" t="s">
        <v>320</v>
      </c>
      <c r="C165" s="21">
        <v>1947</v>
      </c>
      <c r="D165" s="14"/>
      <c r="E165" s="13"/>
      <c r="F165" s="13" t="s">
        <v>322</v>
      </c>
      <c r="G165" s="13"/>
      <c r="H165" s="13"/>
      <c r="I165" s="13"/>
      <c r="J165" s="13"/>
      <c r="K165" s="13"/>
      <c r="L165" s="13" t="s">
        <v>383</v>
      </c>
      <c r="M165" s="13" t="s">
        <v>639</v>
      </c>
      <c r="N165" s="13" t="s">
        <v>590</v>
      </c>
      <c r="O165" s="13"/>
      <c r="P165" s="13" t="s">
        <v>197</v>
      </c>
      <c r="Q165" s="13" t="s">
        <v>485</v>
      </c>
    </row>
    <row r="166" spans="1:17" x14ac:dyDescent="0.2">
      <c r="A166" s="13" t="s">
        <v>878</v>
      </c>
      <c r="B166" s="13" t="s">
        <v>8</v>
      </c>
      <c r="C166" s="21">
        <v>1924</v>
      </c>
      <c r="D166" s="14"/>
      <c r="E166" s="13"/>
      <c r="F166" s="13" t="s">
        <v>158</v>
      </c>
      <c r="G166" s="13"/>
      <c r="H166" s="13" t="s">
        <v>172</v>
      </c>
      <c r="I166" s="13"/>
      <c r="J166" s="13"/>
      <c r="K166" s="13" t="s">
        <v>26</v>
      </c>
      <c r="L166" s="13" t="s">
        <v>27</v>
      </c>
      <c r="M166" s="13" t="s">
        <v>29</v>
      </c>
      <c r="N166" s="13" t="s">
        <v>65</v>
      </c>
      <c r="O166" s="13"/>
      <c r="P166" s="13"/>
      <c r="Q166" s="13"/>
    </row>
    <row r="167" spans="1:17" x14ac:dyDescent="0.2">
      <c r="A167" s="13" t="s">
        <v>798</v>
      </c>
      <c r="B167" s="13" t="s">
        <v>8</v>
      </c>
      <c r="C167" s="21" t="s">
        <v>294</v>
      </c>
      <c r="D167" s="14" t="s">
        <v>179</v>
      </c>
      <c r="E167" s="13"/>
      <c r="F167" s="13" t="s">
        <v>158</v>
      </c>
      <c r="G167" s="13"/>
      <c r="H167" s="13" t="s">
        <v>171</v>
      </c>
      <c r="I167" s="13"/>
      <c r="J167" s="13"/>
      <c r="K167" s="13" t="s">
        <v>26</v>
      </c>
      <c r="L167" s="13" t="s">
        <v>27</v>
      </c>
      <c r="M167" s="13" t="s">
        <v>29</v>
      </c>
      <c r="N167" s="13" t="s">
        <v>28</v>
      </c>
      <c r="O167" s="13"/>
      <c r="P167" s="13"/>
      <c r="Q167" s="13"/>
    </row>
    <row r="168" spans="1:17" x14ac:dyDescent="0.2">
      <c r="A168" s="13" t="s">
        <v>965</v>
      </c>
      <c r="B168" s="13" t="s">
        <v>320</v>
      </c>
      <c r="C168" s="21">
        <v>1946</v>
      </c>
      <c r="D168" s="14"/>
      <c r="E168" s="13"/>
      <c r="F168" s="13" t="s">
        <v>966</v>
      </c>
      <c r="G168" s="13" t="s">
        <v>320</v>
      </c>
      <c r="H168" s="13"/>
      <c r="I168" s="13"/>
      <c r="J168" s="13"/>
      <c r="K168" s="13"/>
      <c r="L168" s="13"/>
      <c r="M168" s="13"/>
      <c r="N168" s="13"/>
      <c r="O168" s="13"/>
      <c r="P168" s="13"/>
      <c r="Q168" s="13"/>
    </row>
    <row r="169" spans="1:17" x14ac:dyDescent="0.2">
      <c r="A169" s="17" t="s">
        <v>916</v>
      </c>
      <c r="B169" s="13" t="s">
        <v>310</v>
      </c>
      <c r="C169" s="21">
        <v>1947</v>
      </c>
      <c r="D169" s="14"/>
      <c r="E169" s="13"/>
      <c r="F169" s="13" t="s">
        <v>322</v>
      </c>
      <c r="G169" s="13"/>
      <c r="H169" s="13"/>
      <c r="I169" s="13"/>
      <c r="J169" s="13"/>
      <c r="K169" s="13" t="s">
        <v>351</v>
      </c>
      <c r="L169" s="13" t="s">
        <v>383</v>
      </c>
      <c r="M169" s="13" t="s">
        <v>660</v>
      </c>
      <c r="N169" s="13" t="s">
        <v>573</v>
      </c>
      <c r="O169" s="13"/>
      <c r="P169" s="13" t="s">
        <v>197</v>
      </c>
      <c r="Q169" s="13" t="s">
        <v>469</v>
      </c>
    </row>
    <row r="170" spans="1:17" x14ac:dyDescent="0.2">
      <c r="A170" s="13" t="s">
        <v>967</v>
      </c>
      <c r="B170" s="13" t="s">
        <v>175</v>
      </c>
      <c r="C170" s="21">
        <v>1948</v>
      </c>
      <c r="D170" s="14"/>
      <c r="E170" s="13"/>
      <c r="F170" s="13" t="s">
        <v>932</v>
      </c>
      <c r="G170" s="13" t="s">
        <v>320</v>
      </c>
      <c r="H170" s="13"/>
      <c r="I170" s="13"/>
      <c r="J170" s="13"/>
      <c r="K170" s="13"/>
      <c r="L170" s="13"/>
      <c r="M170" s="13"/>
      <c r="N170" s="13"/>
      <c r="O170" s="13"/>
      <c r="P170" s="13"/>
      <c r="Q170" s="13"/>
    </row>
    <row r="171" spans="1:17" x14ac:dyDescent="0.2">
      <c r="A171" s="13" t="s">
        <v>892</v>
      </c>
      <c r="B171" s="13" t="s">
        <v>320</v>
      </c>
      <c r="C171" s="21">
        <v>1947</v>
      </c>
      <c r="D171" s="14"/>
      <c r="E171" s="13"/>
      <c r="F171" s="13" t="s">
        <v>158</v>
      </c>
      <c r="G171" s="13"/>
      <c r="H171" s="13" t="s">
        <v>171</v>
      </c>
      <c r="I171" s="13"/>
      <c r="J171" s="13"/>
      <c r="K171" s="13" t="s">
        <v>108</v>
      </c>
      <c r="L171" s="13" t="s">
        <v>93</v>
      </c>
      <c r="M171" s="13" t="s">
        <v>110</v>
      </c>
      <c r="N171" s="13" t="s">
        <v>120</v>
      </c>
      <c r="O171" s="13"/>
      <c r="P171" s="13"/>
      <c r="Q171" s="13"/>
    </row>
    <row r="172" spans="1:17" x14ac:dyDescent="0.2">
      <c r="A172" s="17" t="s">
        <v>859</v>
      </c>
      <c r="B172" s="13" t="s">
        <v>8</v>
      </c>
      <c r="C172" s="21">
        <v>1929</v>
      </c>
      <c r="D172" s="14"/>
      <c r="E172" s="13"/>
      <c r="F172" s="13" t="s">
        <v>322</v>
      </c>
      <c r="G172" s="13"/>
      <c r="H172" s="13"/>
      <c r="I172" s="13"/>
      <c r="J172" s="13"/>
      <c r="K172" s="13" t="s">
        <v>343</v>
      </c>
      <c r="L172" s="13" t="s">
        <v>383</v>
      </c>
      <c r="M172" s="13" t="s">
        <v>652</v>
      </c>
      <c r="N172" s="13" t="s">
        <v>554</v>
      </c>
      <c r="O172" s="13"/>
      <c r="P172" s="13" t="s">
        <v>197</v>
      </c>
      <c r="Q172" s="13" t="s">
        <v>452</v>
      </c>
    </row>
    <row r="173" spans="1:17" x14ac:dyDescent="0.2">
      <c r="A173" s="17" t="s">
        <v>737</v>
      </c>
      <c r="B173" s="13" t="s">
        <v>306</v>
      </c>
      <c r="C173" s="21">
        <v>1929</v>
      </c>
      <c r="D173" s="14"/>
      <c r="E173" s="13"/>
      <c r="F173" s="13" t="s">
        <v>322</v>
      </c>
      <c r="G173" s="13"/>
      <c r="H173" s="13"/>
      <c r="I173" s="13"/>
      <c r="J173" s="13"/>
      <c r="K173" s="13" t="s">
        <v>348</v>
      </c>
      <c r="L173" s="13" t="s">
        <v>383</v>
      </c>
      <c r="M173" s="13" t="s">
        <v>639</v>
      </c>
      <c r="N173" s="13" t="s">
        <v>562</v>
      </c>
      <c r="O173" s="13"/>
      <c r="P173" s="13" t="s">
        <v>197</v>
      </c>
      <c r="Q173" s="13" t="s">
        <v>459</v>
      </c>
    </row>
    <row r="174" spans="1:17" x14ac:dyDescent="0.2">
      <c r="A174" s="13" t="s">
        <v>893</v>
      </c>
      <c r="B174" s="13" t="s">
        <v>320</v>
      </c>
      <c r="C174" s="21">
        <v>1948</v>
      </c>
      <c r="D174" s="14"/>
      <c r="E174" s="13"/>
      <c r="F174" s="13" t="s">
        <v>158</v>
      </c>
      <c r="G174" s="13"/>
      <c r="H174" s="13" t="s">
        <v>171</v>
      </c>
      <c r="I174" s="13"/>
      <c r="J174" s="13"/>
      <c r="K174" s="13" t="s">
        <v>20</v>
      </c>
      <c r="L174" s="13" t="s">
        <v>16</v>
      </c>
      <c r="M174" s="13" t="s">
        <v>18</v>
      </c>
      <c r="N174" s="13" t="s">
        <v>21</v>
      </c>
      <c r="O174" s="13"/>
      <c r="P174" s="13"/>
      <c r="Q174" s="13"/>
    </row>
    <row r="175" spans="1:17" x14ac:dyDescent="0.2">
      <c r="A175" s="17" t="s">
        <v>970</v>
      </c>
      <c r="B175" s="13" t="s">
        <v>312</v>
      </c>
      <c r="C175" s="21">
        <v>1948</v>
      </c>
      <c r="D175" s="14"/>
      <c r="E175" s="13"/>
      <c r="F175" s="13" t="s">
        <v>971</v>
      </c>
      <c r="G175" s="13" t="s">
        <v>176</v>
      </c>
      <c r="H175" s="13"/>
      <c r="I175" s="13"/>
      <c r="J175" s="13"/>
      <c r="K175" s="13" t="s">
        <v>352</v>
      </c>
      <c r="L175" s="13" t="s">
        <v>403</v>
      </c>
      <c r="M175" s="13" t="s">
        <v>634</v>
      </c>
      <c r="N175" s="13" t="s">
        <v>576</v>
      </c>
      <c r="O175" s="13"/>
      <c r="P175" s="13" t="s">
        <v>197</v>
      </c>
      <c r="Q175" s="13" t="s">
        <v>472</v>
      </c>
    </row>
    <row r="176" spans="1:17" x14ac:dyDescent="0.2">
      <c r="A176" s="17" t="s">
        <v>739</v>
      </c>
      <c r="B176" s="13" t="s">
        <v>8</v>
      </c>
      <c r="C176" s="21">
        <v>1946</v>
      </c>
      <c r="D176" s="14"/>
      <c r="E176" s="13"/>
      <c r="F176" s="13" t="s">
        <v>322</v>
      </c>
      <c r="G176" s="13"/>
      <c r="H176" s="13"/>
      <c r="I176" s="13"/>
      <c r="J176" s="13"/>
      <c r="K176" s="13"/>
      <c r="L176" s="13" t="s">
        <v>393</v>
      </c>
      <c r="M176" s="13" t="s">
        <v>647</v>
      </c>
      <c r="N176" s="13" t="s">
        <v>548</v>
      </c>
      <c r="O176" s="13"/>
      <c r="P176" s="13" t="s">
        <v>197</v>
      </c>
      <c r="Q176" s="13"/>
    </row>
    <row r="177" spans="1:17" x14ac:dyDescent="0.2">
      <c r="A177" s="13" t="s">
        <v>894</v>
      </c>
      <c r="B177" s="13" t="s">
        <v>320</v>
      </c>
      <c r="C177" s="21">
        <v>1947</v>
      </c>
      <c r="D177" s="14"/>
      <c r="E177" s="13"/>
      <c r="F177" s="13" t="s">
        <v>689</v>
      </c>
      <c r="G177" s="13"/>
      <c r="H177" s="13" t="s">
        <v>171</v>
      </c>
      <c r="I177" s="13"/>
      <c r="J177" s="13"/>
      <c r="K177" s="13" t="s">
        <v>59</v>
      </c>
      <c r="L177" s="13" t="s">
        <v>127</v>
      </c>
      <c r="M177" s="13" t="s">
        <v>39</v>
      </c>
      <c r="N177" s="13" t="s">
        <v>128</v>
      </c>
      <c r="O177" s="13"/>
      <c r="P177" s="13"/>
      <c r="Q177" s="13"/>
    </row>
    <row r="178" spans="1:17" x14ac:dyDescent="0.2">
      <c r="A178" s="17" t="s">
        <v>910</v>
      </c>
      <c r="B178" s="13" t="s">
        <v>175</v>
      </c>
      <c r="C178" s="21">
        <v>1947</v>
      </c>
      <c r="D178" s="14"/>
      <c r="E178" s="13"/>
      <c r="F178" s="13" t="s">
        <v>322</v>
      </c>
      <c r="G178" s="13"/>
      <c r="H178" s="13"/>
      <c r="I178" s="13"/>
      <c r="J178" s="13"/>
      <c r="K178" s="13" t="s">
        <v>327</v>
      </c>
      <c r="L178" s="13" t="s">
        <v>386</v>
      </c>
      <c r="M178" s="13" t="s">
        <v>632</v>
      </c>
      <c r="N178" s="13" t="s">
        <v>531</v>
      </c>
      <c r="O178" s="13"/>
      <c r="P178" s="13" t="s">
        <v>197</v>
      </c>
      <c r="Q178" s="13" t="s">
        <v>432</v>
      </c>
    </row>
    <row r="179" spans="1:17" x14ac:dyDescent="0.2">
      <c r="A179" s="13" t="s">
        <v>895</v>
      </c>
      <c r="B179" s="13" t="s">
        <v>320</v>
      </c>
      <c r="C179" s="21">
        <v>1950</v>
      </c>
      <c r="D179" s="14"/>
      <c r="E179" s="13"/>
      <c r="F179" s="13" t="s">
        <v>158</v>
      </c>
      <c r="G179" s="13"/>
      <c r="H179" s="13" t="s">
        <v>171</v>
      </c>
      <c r="I179" s="13"/>
      <c r="J179" s="13"/>
      <c r="K179" s="13" t="s">
        <v>108</v>
      </c>
      <c r="L179" s="13" t="s">
        <v>93</v>
      </c>
      <c r="M179" s="13" t="s">
        <v>147</v>
      </c>
      <c r="N179" s="13" t="s">
        <v>146</v>
      </c>
      <c r="O179" s="13"/>
      <c r="P179" s="13"/>
      <c r="Q179" s="13"/>
    </row>
    <row r="180" spans="1:17" x14ac:dyDescent="0.2">
      <c r="A180" s="17" t="s">
        <v>740</v>
      </c>
      <c r="B180" s="13" t="s">
        <v>305</v>
      </c>
      <c r="C180" s="21">
        <v>1945</v>
      </c>
      <c r="D180" s="14"/>
      <c r="E180" s="13"/>
      <c r="F180" s="13" t="s">
        <v>322</v>
      </c>
      <c r="G180" s="13"/>
      <c r="H180" s="13"/>
      <c r="I180" s="13"/>
      <c r="J180" s="13"/>
      <c r="K180" s="13"/>
      <c r="L180" s="13" t="s">
        <v>383</v>
      </c>
      <c r="M180" s="13" t="s">
        <v>657</v>
      </c>
      <c r="N180" s="13" t="s">
        <v>561</v>
      </c>
      <c r="O180" s="13"/>
      <c r="P180" s="13" t="s">
        <v>197</v>
      </c>
      <c r="Q180" s="13" t="s">
        <v>458</v>
      </c>
    </row>
    <row r="181" spans="1:17" x14ac:dyDescent="0.2">
      <c r="A181" s="13" t="s">
        <v>972</v>
      </c>
      <c r="B181" s="13" t="s">
        <v>320</v>
      </c>
      <c r="C181" s="21">
        <v>1946</v>
      </c>
      <c r="D181" s="14"/>
      <c r="E181" s="13"/>
      <c r="F181" s="13" t="s">
        <v>929</v>
      </c>
      <c r="G181" s="13" t="s">
        <v>8</v>
      </c>
      <c r="H181" s="13"/>
      <c r="I181" s="13"/>
      <c r="J181" s="13"/>
      <c r="K181" s="13"/>
      <c r="L181" s="13"/>
      <c r="M181" s="13"/>
      <c r="N181" s="13"/>
      <c r="O181" s="13"/>
      <c r="P181" s="13"/>
      <c r="Q181" s="13"/>
    </row>
    <row r="182" spans="1:17" x14ac:dyDescent="0.2">
      <c r="A182" s="17" t="s">
        <v>741</v>
      </c>
      <c r="B182" s="13" t="s">
        <v>320</v>
      </c>
      <c r="C182" s="21">
        <v>1946</v>
      </c>
      <c r="D182" s="14"/>
      <c r="E182" s="13"/>
      <c r="F182" s="13" t="s">
        <v>322</v>
      </c>
      <c r="G182" s="13"/>
      <c r="H182" s="13"/>
      <c r="I182" s="13"/>
      <c r="J182" s="13"/>
      <c r="K182" s="13" t="s">
        <v>364</v>
      </c>
      <c r="L182" s="13" t="s">
        <v>410</v>
      </c>
      <c r="M182" s="13" t="s">
        <v>628</v>
      </c>
      <c r="N182" s="13" t="s">
        <v>600</v>
      </c>
      <c r="O182" s="13"/>
      <c r="P182" s="13" t="s">
        <v>197</v>
      </c>
      <c r="Q182" s="13" t="s">
        <v>496</v>
      </c>
    </row>
    <row r="183" spans="1:17" x14ac:dyDescent="0.2">
      <c r="A183" s="13" t="s">
        <v>973</v>
      </c>
      <c r="B183" s="13" t="s">
        <v>175</v>
      </c>
      <c r="C183" s="21">
        <v>1947</v>
      </c>
      <c r="D183" s="14" t="s">
        <v>852</v>
      </c>
      <c r="E183" s="13"/>
      <c r="F183" s="13" t="s">
        <v>932</v>
      </c>
      <c r="G183" s="13" t="s">
        <v>320</v>
      </c>
      <c r="H183" s="13"/>
      <c r="I183" s="13"/>
      <c r="J183" s="13"/>
      <c r="K183" s="13"/>
      <c r="L183" s="13"/>
      <c r="M183" s="13"/>
      <c r="N183" s="13"/>
      <c r="O183" s="13"/>
      <c r="P183" s="13"/>
      <c r="Q183" s="13"/>
    </row>
    <row r="184" spans="1:17" x14ac:dyDescent="0.2">
      <c r="A184" s="13" t="s">
        <v>800</v>
      </c>
      <c r="B184" s="13" t="s">
        <v>8</v>
      </c>
      <c r="C184" s="21">
        <v>1921</v>
      </c>
      <c r="D184" s="14" t="s">
        <v>284</v>
      </c>
      <c r="E184" s="13" t="s">
        <v>159</v>
      </c>
      <c r="F184" s="13" t="s">
        <v>691</v>
      </c>
      <c r="G184" s="13"/>
      <c r="H184" s="13" t="s">
        <v>171</v>
      </c>
      <c r="I184" s="13"/>
      <c r="J184" s="13"/>
      <c r="K184" s="13"/>
      <c r="L184" s="13"/>
      <c r="M184" s="13"/>
      <c r="N184" s="13"/>
      <c r="O184" s="13"/>
      <c r="P184" s="13"/>
      <c r="Q184" s="13"/>
    </row>
    <row r="185" spans="1:17" x14ac:dyDescent="0.2">
      <c r="A185" s="13" t="s">
        <v>801</v>
      </c>
      <c r="B185" s="13" t="s">
        <v>8</v>
      </c>
      <c r="C185" s="21">
        <v>1919</v>
      </c>
      <c r="D185" s="14" t="s">
        <v>285</v>
      </c>
      <c r="E185" s="13" t="s">
        <v>159</v>
      </c>
      <c r="F185" s="13" t="s">
        <v>162</v>
      </c>
      <c r="G185" s="13"/>
      <c r="H185" s="13" t="s">
        <v>171</v>
      </c>
      <c r="I185" s="13"/>
      <c r="J185" s="13"/>
      <c r="K185" s="13"/>
      <c r="L185" s="13"/>
      <c r="M185" s="13"/>
      <c r="N185" s="13"/>
      <c r="O185" s="13"/>
      <c r="P185" s="13"/>
      <c r="Q185" s="13"/>
    </row>
    <row r="186" spans="1:17" x14ac:dyDescent="0.2">
      <c r="A186" s="17" t="s">
        <v>909</v>
      </c>
      <c r="B186" s="13" t="s">
        <v>175</v>
      </c>
      <c r="C186" s="21">
        <v>1947</v>
      </c>
      <c r="D186" s="14" t="s">
        <v>975</v>
      </c>
      <c r="E186" s="13"/>
      <c r="F186" s="13" t="s">
        <v>958</v>
      </c>
      <c r="G186" s="13" t="s">
        <v>8</v>
      </c>
      <c r="H186" s="13"/>
      <c r="I186" s="13"/>
      <c r="J186" s="13"/>
      <c r="K186" s="13" t="s">
        <v>324</v>
      </c>
      <c r="L186" s="13" t="s">
        <v>384</v>
      </c>
      <c r="M186" s="13" t="s">
        <v>628</v>
      </c>
      <c r="N186" s="13" t="s">
        <v>527</v>
      </c>
      <c r="O186" s="13"/>
      <c r="P186" s="13" t="s">
        <v>197</v>
      </c>
      <c r="Q186" s="13" t="s">
        <v>428</v>
      </c>
    </row>
    <row r="187" spans="1:17" x14ac:dyDescent="0.2">
      <c r="A187" s="13" t="s">
        <v>802</v>
      </c>
      <c r="B187" s="13" t="s">
        <v>8</v>
      </c>
      <c r="C187" s="21">
        <v>1920</v>
      </c>
      <c r="D187" s="14"/>
      <c r="E187" s="13" t="s">
        <v>159</v>
      </c>
      <c r="F187" s="13" t="s">
        <v>6</v>
      </c>
      <c r="G187" s="13"/>
      <c r="H187" s="13" t="s">
        <v>171</v>
      </c>
      <c r="I187" s="13"/>
      <c r="J187" s="13"/>
      <c r="K187" s="13"/>
      <c r="L187" s="13"/>
      <c r="M187" s="13"/>
      <c r="N187" s="13"/>
      <c r="O187" s="13"/>
      <c r="P187" s="13"/>
      <c r="Q187" s="13"/>
    </row>
    <row r="188" spans="1:17" x14ac:dyDescent="0.2">
      <c r="A188" s="17" t="s">
        <v>742</v>
      </c>
      <c r="B188" s="13" t="s">
        <v>8</v>
      </c>
      <c r="C188" s="21">
        <v>1931</v>
      </c>
      <c r="D188" s="14"/>
      <c r="E188" s="13"/>
      <c r="F188" s="13" t="s">
        <v>322</v>
      </c>
      <c r="G188" s="13"/>
      <c r="H188" s="13"/>
      <c r="I188" s="13"/>
      <c r="J188" s="13"/>
      <c r="K188" s="13" t="s">
        <v>329</v>
      </c>
      <c r="L188" s="13" t="s">
        <v>383</v>
      </c>
      <c r="M188" s="13" t="s">
        <v>635</v>
      </c>
      <c r="N188" s="13" t="s">
        <v>533</v>
      </c>
      <c r="O188" s="13"/>
      <c r="P188" s="13" t="s">
        <v>197</v>
      </c>
      <c r="Q188" s="13" t="s">
        <v>434</v>
      </c>
    </row>
    <row r="189" spans="1:17" x14ac:dyDescent="0.2">
      <c r="A189" s="13" t="s">
        <v>803</v>
      </c>
      <c r="B189" s="13" t="s">
        <v>278</v>
      </c>
      <c r="C189" s="21">
        <v>1946</v>
      </c>
      <c r="D189" s="14" t="s">
        <v>283</v>
      </c>
      <c r="E189" s="13"/>
      <c r="F189" s="13" t="s">
        <v>974</v>
      </c>
      <c r="G189" s="13" t="s">
        <v>320</v>
      </c>
      <c r="H189" s="13" t="s">
        <v>172</v>
      </c>
      <c r="I189" s="13"/>
      <c r="J189" s="13"/>
      <c r="K189" s="13"/>
      <c r="L189" s="13" t="s">
        <v>233</v>
      </c>
      <c r="M189" s="13" t="s">
        <v>235</v>
      </c>
      <c r="N189" s="13" t="s">
        <v>234</v>
      </c>
      <c r="O189" s="13" t="s">
        <v>232</v>
      </c>
      <c r="P189" s="16" t="s">
        <v>197</v>
      </c>
      <c r="Q189" s="13"/>
    </row>
    <row r="190" spans="1:17" x14ac:dyDescent="0.2">
      <c r="A190" s="13" t="s">
        <v>805</v>
      </c>
      <c r="B190" s="13" t="s">
        <v>176</v>
      </c>
      <c r="C190" s="21">
        <v>1945</v>
      </c>
      <c r="D190" s="14"/>
      <c r="E190" s="13"/>
      <c r="F190" s="13" t="s">
        <v>962</v>
      </c>
      <c r="G190" s="13" t="s">
        <v>8</v>
      </c>
      <c r="H190" s="13" t="s">
        <v>172</v>
      </c>
      <c r="I190" s="13"/>
      <c r="J190" s="13"/>
      <c r="K190" s="13" t="s">
        <v>30</v>
      </c>
      <c r="L190" s="13" t="s">
        <v>250</v>
      </c>
      <c r="M190" s="13" t="s">
        <v>253</v>
      </c>
      <c r="N190" s="13" t="s">
        <v>252</v>
      </c>
      <c r="O190" s="13" t="s">
        <v>249</v>
      </c>
      <c r="P190" s="16" t="s">
        <v>251</v>
      </c>
      <c r="Q190" s="13"/>
    </row>
    <row r="191" spans="1:17" x14ac:dyDescent="0.2">
      <c r="A191" s="17" t="s">
        <v>743</v>
      </c>
      <c r="B191" s="13" t="s">
        <v>320</v>
      </c>
      <c r="C191" s="21">
        <v>1923</v>
      </c>
      <c r="D191" s="14"/>
      <c r="E191" s="13"/>
      <c r="F191" s="13" t="s">
        <v>322</v>
      </c>
      <c r="G191" s="13"/>
      <c r="H191" s="13" t="s">
        <v>172</v>
      </c>
      <c r="I191" s="13"/>
      <c r="J191" s="13"/>
      <c r="K191" s="13"/>
      <c r="L191" s="13" t="s">
        <v>383</v>
      </c>
      <c r="M191" s="13" t="s">
        <v>664</v>
      </c>
      <c r="N191" s="13" t="s">
        <v>592</v>
      </c>
      <c r="O191" s="13"/>
      <c r="P191" s="13" t="s">
        <v>197</v>
      </c>
      <c r="Q191" s="13" t="s">
        <v>487</v>
      </c>
    </row>
    <row r="192" spans="1:17" x14ac:dyDescent="0.2">
      <c r="A192" s="13" t="s">
        <v>864</v>
      </c>
      <c r="B192" s="13" t="s">
        <v>175</v>
      </c>
      <c r="C192" s="21">
        <v>1945</v>
      </c>
      <c r="D192" s="14"/>
      <c r="E192" s="13"/>
      <c r="F192" s="13" t="s">
        <v>976</v>
      </c>
      <c r="G192" s="13" t="s">
        <v>8</v>
      </c>
      <c r="H192" s="13" t="s">
        <v>172</v>
      </c>
      <c r="I192" s="13"/>
      <c r="J192" s="13" t="s">
        <v>160</v>
      </c>
      <c r="K192" s="13" t="s">
        <v>194</v>
      </c>
      <c r="L192" s="13" t="s">
        <v>196</v>
      </c>
      <c r="M192" s="13" t="s">
        <v>199</v>
      </c>
      <c r="N192" s="13" t="s">
        <v>198</v>
      </c>
      <c r="O192" s="13" t="s">
        <v>195</v>
      </c>
      <c r="P192" s="16" t="s">
        <v>197</v>
      </c>
      <c r="Q192" s="13"/>
    </row>
    <row r="193" spans="1:17" x14ac:dyDescent="0.2">
      <c r="A193" s="13" t="s">
        <v>694</v>
      </c>
      <c r="B193" s="13" t="s">
        <v>320</v>
      </c>
      <c r="C193" s="21">
        <v>1923</v>
      </c>
      <c r="D193" s="14"/>
      <c r="E193" s="13"/>
      <c r="F193" s="13" t="s">
        <v>158</v>
      </c>
      <c r="G193" s="13"/>
      <c r="H193" s="13" t="s">
        <v>172</v>
      </c>
      <c r="I193" s="13"/>
      <c r="J193" s="13"/>
      <c r="K193" s="13" t="s">
        <v>56</v>
      </c>
      <c r="L193" s="13" t="s">
        <v>57</v>
      </c>
      <c r="M193" s="13" t="s">
        <v>55</v>
      </c>
      <c r="N193" s="13" t="s">
        <v>58</v>
      </c>
      <c r="O193" s="13"/>
      <c r="P193" s="13"/>
      <c r="Q193" s="13"/>
    </row>
    <row r="194" spans="1:17" x14ac:dyDescent="0.2">
      <c r="A194" s="17" t="s">
        <v>744</v>
      </c>
      <c r="B194" s="13" t="s">
        <v>320</v>
      </c>
      <c r="C194" s="21"/>
      <c r="D194" s="14"/>
      <c r="E194" s="13"/>
      <c r="F194" s="13" t="s">
        <v>322</v>
      </c>
      <c r="G194" s="13"/>
      <c r="H194" s="13"/>
      <c r="I194" s="13"/>
      <c r="J194" s="13"/>
      <c r="K194" s="13" t="s">
        <v>376</v>
      </c>
      <c r="L194" s="13" t="s">
        <v>383</v>
      </c>
      <c r="M194" s="13" t="s">
        <v>631</v>
      </c>
      <c r="N194" s="13" t="s">
        <v>616</v>
      </c>
      <c r="O194" s="13"/>
      <c r="P194" s="13" t="s">
        <v>197</v>
      </c>
      <c r="Q194" s="13" t="s">
        <v>514</v>
      </c>
    </row>
    <row r="195" spans="1:17" x14ac:dyDescent="0.2">
      <c r="A195" s="13" t="s">
        <v>897</v>
      </c>
      <c r="B195" s="13" t="s">
        <v>320</v>
      </c>
      <c r="C195" s="21"/>
      <c r="D195" s="14"/>
      <c r="E195" s="13"/>
      <c r="F195" s="13" t="s">
        <v>158</v>
      </c>
      <c r="G195" s="13"/>
      <c r="H195" s="13" t="s">
        <v>171</v>
      </c>
      <c r="I195" s="13"/>
      <c r="J195" s="13"/>
      <c r="K195" s="13" t="s">
        <v>72</v>
      </c>
      <c r="L195" s="13" t="s">
        <v>73</v>
      </c>
      <c r="M195" s="13" t="s">
        <v>75</v>
      </c>
      <c r="N195" s="13" t="s">
        <v>74</v>
      </c>
      <c r="O195" s="13"/>
      <c r="P195" s="13"/>
      <c r="Q195" s="13"/>
    </row>
    <row r="196" spans="1:17" x14ac:dyDescent="0.2">
      <c r="A196" s="17" t="s">
        <v>745</v>
      </c>
      <c r="B196" s="13" t="s">
        <v>308</v>
      </c>
      <c r="C196" s="21">
        <v>1945</v>
      </c>
      <c r="D196" s="14"/>
      <c r="E196" s="13"/>
      <c r="F196" s="13" t="s">
        <v>322</v>
      </c>
      <c r="G196" s="13"/>
      <c r="H196" s="13"/>
      <c r="I196" s="13"/>
      <c r="J196" s="13"/>
      <c r="K196" s="13"/>
      <c r="L196" s="13" t="s">
        <v>383</v>
      </c>
      <c r="M196" s="13" t="s">
        <v>639</v>
      </c>
      <c r="N196" s="13" t="s">
        <v>571</v>
      </c>
      <c r="O196" s="13"/>
      <c r="P196" s="13" t="s">
        <v>197</v>
      </c>
      <c r="Q196" s="13" t="s">
        <v>467</v>
      </c>
    </row>
    <row r="197" spans="1:17" x14ac:dyDescent="0.2">
      <c r="A197" s="13" t="s">
        <v>980</v>
      </c>
      <c r="B197" s="13" t="s">
        <v>280</v>
      </c>
      <c r="C197" s="21">
        <v>1945</v>
      </c>
      <c r="D197" s="14" t="s">
        <v>928</v>
      </c>
      <c r="E197" s="13"/>
      <c r="F197" s="13" t="s">
        <v>932</v>
      </c>
      <c r="G197" s="13" t="s">
        <v>320</v>
      </c>
      <c r="H197" s="13"/>
      <c r="I197" s="13"/>
      <c r="J197" s="13"/>
      <c r="K197" s="13"/>
      <c r="L197" s="13"/>
      <c r="M197" s="13"/>
      <c r="N197" s="13"/>
      <c r="O197" s="13"/>
      <c r="P197" s="13"/>
      <c r="Q197" s="13"/>
    </row>
    <row r="198" spans="1:17" x14ac:dyDescent="0.2">
      <c r="A198" s="13" t="s">
        <v>806</v>
      </c>
      <c r="B198" s="13" t="s">
        <v>8</v>
      </c>
      <c r="C198" s="21">
        <v>1921</v>
      </c>
      <c r="D198" s="14"/>
      <c r="E198" s="13"/>
      <c r="F198" s="13" t="s">
        <v>158</v>
      </c>
      <c r="G198" s="13"/>
      <c r="H198" s="13" t="s">
        <v>171</v>
      </c>
      <c r="I198" s="13"/>
      <c r="J198" s="13"/>
      <c r="K198" s="13"/>
      <c r="L198" s="13" t="s">
        <v>104</v>
      </c>
      <c r="M198" s="13" t="s">
        <v>106</v>
      </c>
      <c r="N198" s="13" t="s">
        <v>105</v>
      </c>
      <c r="O198" s="13"/>
      <c r="P198" s="13"/>
      <c r="Q198" s="13"/>
    </row>
    <row r="199" spans="1:17" x14ac:dyDescent="0.2">
      <c r="A199" s="17" t="s">
        <v>746</v>
      </c>
      <c r="B199" s="13" t="s">
        <v>8</v>
      </c>
      <c r="C199" s="21">
        <v>1919</v>
      </c>
      <c r="D199" s="14"/>
      <c r="E199" s="13"/>
      <c r="F199" s="13" t="s">
        <v>322</v>
      </c>
      <c r="G199" s="13"/>
      <c r="H199" s="13"/>
      <c r="I199" s="13"/>
      <c r="J199" s="13"/>
      <c r="K199" s="13" t="s">
        <v>332</v>
      </c>
      <c r="L199" s="13" t="s">
        <v>388</v>
      </c>
      <c r="M199" s="13" t="s">
        <v>640</v>
      </c>
      <c r="N199" s="13" t="s">
        <v>537</v>
      </c>
      <c r="O199" s="13"/>
      <c r="P199" s="13" t="s">
        <v>197</v>
      </c>
      <c r="Q199" s="13" t="s">
        <v>438</v>
      </c>
    </row>
    <row r="200" spans="1:17" x14ac:dyDescent="0.2">
      <c r="A200" s="13" t="s">
        <v>981</v>
      </c>
      <c r="B200" s="13" t="s">
        <v>320</v>
      </c>
      <c r="C200" s="21">
        <v>1951</v>
      </c>
      <c r="D200" s="14"/>
      <c r="E200" s="13"/>
      <c r="F200" s="13" t="s">
        <v>929</v>
      </c>
      <c r="G200" s="13" t="s">
        <v>8</v>
      </c>
      <c r="H200" s="13"/>
      <c r="I200" s="13"/>
      <c r="J200" s="13"/>
      <c r="K200" s="13" t="s">
        <v>982</v>
      </c>
      <c r="L200" s="13"/>
      <c r="M200" s="13"/>
      <c r="N200" s="13"/>
      <c r="O200" s="13"/>
      <c r="P200" s="13"/>
      <c r="Q200" s="13"/>
    </row>
    <row r="201" spans="1:17" x14ac:dyDescent="0.2">
      <c r="A201" s="13" t="s">
        <v>906</v>
      </c>
      <c r="B201" s="13" t="s">
        <v>165</v>
      </c>
      <c r="C201" s="21">
        <v>1924</v>
      </c>
      <c r="D201" s="14"/>
      <c r="E201" s="13"/>
      <c r="F201" s="13" t="s">
        <v>158</v>
      </c>
      <c r="G201" s="13"/>
      <c r="H201" s="13" t="s">
        <v>172</v>
      </c>
      <c r="I201" s="13"/>
      <c r="J201" s="13"/>
      <c r="K201" s="13"/>
      <c r="L201" s="13" t="s">
        <v>148</v>
      </c>
      <c r="M201" s="13" t="s">
        <v>150</v>
      </c>
      <c r="N201" s="13" t="s">
        <v>149</v>
      </c>
      <c r="O201" s="13"/>
      <c r="P201" s="13"/>
      <c r="Q201" s="13"/>
    </row>
    <row r="202" spans="1:17" x14ac:dyDescent="0.2">
      <c r="A202" s="17" t="s">
        <v>807</v>
      </c>
      <c r="B202" s="16" t="s">
        <v>165</v>
      </c>
      <c r="C202" s="21">
        <v>1928</v>
      </c>
      <c r="D202" s="14"/>
      <c r="E202" s="13"/>
      <c r="F202" s="13" t="s">
        <v>322</v>
      </c>
      <c r="G202" s="13"/>
      <c r="H202" s="13"/>
      <c r="I202" s="13"/>
      <c r="J202" s="13"/>
      <c r="K202" s="13"/>
      <c r="L202" s="13" t="s">
        <v>383</v>
      </c>
      <c r="M202" s="13" t="s">
        <v>639</v>
      </c>
      <c r="N202" s="13" t="s">
        <v>623</v>
      </c>
      <c r="O202" s="13"/>
      <c r="P202" s="13" t="s">
        <v>197</v>
      </c>
      <c r="Q202" s="13" t="s">
        <v>521</v>
      </c>
    </row>
    <row r="203" spans="1:17" x14ac:dyDescent="0.2">
      <c r="A203" s="17" t="s">
        <v>979</v>
      </c>
      <c r="B203" s="13" t="s">
        <v>177</v>
      </c>
      <c r="C203" s="21">
        <v>1947</v>
      </c>
      <c r="D203" s="14"/>
      <c r="E203" s="13"/>
      <c r="F203" s="13" t="s">
        <v>322</v>
      </c>
      <c r="G203" s="13"/>
      <c r="H203" s="13"/>
      <c r="I203" s="13"/>
      <c r="J203" s="13"/>
      <c r="K203" s="13"/>
      <c r="L203" s="13" t="s">
        <v>383</v>
      </c>
      <c r="M203" s="13" t="s">
        <v>639</v>
      </c>
      <c r="N203" s="13" t="s">
        <v>620</v>
      </c>
      <c r="O203" s="13"/>
      <c r="P203" s="13" t="s">
        <v>197</v>
      </c>
      <c r="Q203" s="13" t="s">
        <v>518</v>
      </c>
    </row>
    <row r="204" spans="1:17" x14ac:dyDescent="0.2">
      <c r="A204" s="13" t="s">
        <v>898</v>
      </c>
      <c r="B204" s="13" t="s">
        <v>280</v>
      </c>
      <c r="C204" s="21">
        <v>1946</v>
      </c>
      <c r="D204" s="14" t="s">
        <v>984</v>
      </c>
      <c r="E204" s="13"/>
      <c r="F204" s="13" t="s">
        <v>985</v>
      </c>
      <c r="G204" s="13" t="s">
        <v>320</v>
      </c>
      <c r="H204" s="13" t="s">
        <v>171</v>
      </c>
      <c r="I204" s="13"/>
      <c r="J204" s="13"/>
      <c r="K204" s="13"/>
      <c r="L204" s="13" t="s">
        <v>258</v>
      </c>
      <c r="M204" s="13" t="s">
        <v>260</v>
      </c>
      <c r="N204" s="13" t="s">
        <v>259</v>
      </c>
      <c r="O204" s="13"/>
      <c r="P204" s="16" t="s">
        <v>197</v>
      </c>
      <c r="Q204" s="13"/>
    </row>
    <row r="205" spans="1:17" x14ac:dyDescent="0.2">
      <c r="A205" s="17" t="s">
        <v>747</v>
      </c>
      <c r="B205" s="13" t="s">
        <v>320</v>
      </c>
      <c r="C205" s="21">
        <v>1945</v>
      </c>
      <c r="D205" s="14"/>
      <c r="E205" s="13"/>
      <c r="F205" s="13" t="s">
        <v>322</v>
      </c>
      <c r="G205" s="13"/>
      <c r="H205" s="13"/>
      <c r="I205" s="13"/>
      <c r="J205" s="13"/>
      <c r="K205" s="13"/>
      <c r="L205" s="13" t="s">
        <v>383</v>
      </c>
      <c r="M205" s="13" t="s">
        <v>672</v>
      </c>
      <c r="N205" s="13" t="s">
        <v>603</v>
      </c>
      <c r="O205" s="13"/>
      <c r="P205" s="13" t="s">
        <v>197</v>
      </c>
      <c r="Q205" s="13" t="s">
        <v>499</v>
      </c>
    </row>
    <row r="206" spans="1:17" x14ac:dyDescent="0.2">
      <c r="A206" s="17" t="s">
        <v>748</v>
      </c>
      <c r="B206" s="13" t="s">
        <v>320</v>
      </c>
      <c r="C206" s="21">
        <v>1945</v>
      </c>
      <c r="D206" s="14"/>
      <c r="E206" s="13"/>
      <c r="F206" s="13" t="s">
        <v>322</v>
      </c>
      <c r="G206" s="13"/>
      <c r="H206" s="13"/>
      <c r="I206" s="13"/>
      <c r="J206" s="13"/>
      <c r="K206" s="13" t="s">
        <v>367</v>
      </c>
      <c r="L206" s="13" t="s">
        <v>412</v>
      </c>
      <c r="M206" s="13" t="s">
        <v>673</v>
      </c>
      <c r="N206" s="13" t="s">
        <v>604</v>
      </c>
      <c r="O206" s="13"/>
      <c r="P206" s="13" t="s">
        <v>424</v>
      </c>
      <c r="Q206" s="13" t="s">
        <v>500</v>
      </c>
    </row>
    <row r="207" spans="1:17" x14ac:dyDescent="0.2">
      <c r="A207" s="17" t="s">
        <v>749</v>
      </c>
      <c r="B207" s="13" t="s">
        <v>175</v>
      </c>
      <c r="C207" s="21">
        <v>1947</v>
      </c>
      <c r="D207" s="14"/>
      <c r="E207" s="13"/>
      <c r="F207" s="13" t="s">
        <v>322</v>
      </c>
      <c r="G207" s="13"/>
      <c r="H207" s="13"/>
      <c r="I207" s="13"/>
      <c r="J207" s="13"/>
      <c r="K207" s="13" t="s">
        <v>326</v>
      </c>
      <c r="L207" s="13" t="s">
        <v>385</v>
      </c>
      <c r="M207" s="13" t="s">
        <v>631</v>
      </c>
      <c r="N207" s="13" t="s">
        <v>530</v>
      </c>
      <c r="O207" s="13"/>
      <c r="P207" s="13" t="s">
        <v>197</v>
      </c>
      <c r="Q207" s="13" t="s">
        <v>431</v>
      </c>
    </row>
    <row r="208" spans="1:17" x14ac:dyDescent="0.2">
      <c r="A208" s="13" t="s">
        <v>908</v>
      </c>
      <c r="B208" s="13"/>
      <c r="C208" s="21"/>
      <c r="D208" s="14"/>
      <c r="E208" s="13"/>
      <c r="F208" s="13" t="s">
        <v>158</v>
      </c>
      <c r="G208" s="13"/>
      <c r="H208" s="13" t="s">
        <v>171</v>
      </c>
      <c r="I208" s="13"/>
      <c r="J208" s="13"/>
      <c r="K208" s="13" t="s">
        <v>36</v>
      </c>
      <c r="L208" s="13" t="s">
        <v>37</v>
      </c>
      <c r="M208" s="13" t="s">
        <v>39</v>
      </c>
      <c r="N208" s="13" t="s">
        <v>38</v>
      </c>
      <c r="O208" s="13"/>
      <c r="P208" s="13"/>
      <c r="Q208" s="13"/>
    </row>
    <row r="209" spans="1:17" x14ac:dyDescent="0.2">
      <c r="A209" s="17" t="s">
        <v>756</v>
      </c>
      <c r="B209" s="13" t="s">
        <v>320</v>
      </c>
      <c r="C209" s="21">
        <v>1947</v>
      </c>
      <c r="D209" s="14"/>
      <c r="E209" s="13"/>
      <c r="F209" s="13" t="s">
        <v>322</v>
      </c>
      <c r="G209" s="13"/>
      <c r="H209" s="13"/>
      <c r="I209" s="13"/>
      <c r="J209" s="13"/>
      <c r="K209" s="13"/>
      <c r="L209" s="13" t="s">
        <v>383</v>
      </c>
      <c r="M209" s="13" t="s">
        <v>634</v>
      </c>
      <c r="N209" s="13" t="s">
        <v>607</v>
      </c>
      <c r="O209" s="13"/>
      <c r="P209" s="13" t="s">
        <v>197</v>
      </c>
      <c r="Q209" s="13" t="s">
        <v>505</v>
      </c>
    </row>
    <row r="210" spans="1:17" x14ac:dyDescent="0.2">
      <c r="A210" s="13" t="s">
        <v>905</v>
      </c>
      <c r="B210" s="13" t="s">
        <v>177</v>
      </c>
      <c r="C210" s="21"/>
      <c r="D210" s="14"/>
      <c r="E210" s="13"/>
      <c r="F210" s="13" t="s">
        <v>158</v>
      </c>
      <c r="G210" s="13"/>
      <c r="H210" s="13" t="s">
        <v>172</v>
      </c>
      <c r="I210" s="13"/>
      <c r="J210" s="13"/>
      <c r="K210" s="13"/>
      <c r="L210" s="13" t="s">
        <v>16</v>
      </c>
      <c r="M210" s="13" t="s">
        <v>39</v>
      </c>
      <c r="N210" s="13" t="s">
        <v>80</v>
      </c>
      <c r="O210" s="13"/>
      <c r="P210" s="13"/>
      <c r="Q210" s="13"/>
    </row>
    <row r="211" spans="1:17" x14ac:dyDescent="0.2">
      <c r="A211" s="13" t="s">
        <v>899</v>
      </c>
      <c r="B211" s="13" t="s">
        <v>320</v>
      </c>
      <c r="C211" s="21"/>
      <c r="D211" s="14"/>
      <c r="E211" s="13"/>
      <c r="F211" s="13" t="s">
        <v>158</v>
      </c>
      <c r="G211" s="13"/>
      <c r="H211" s="13" t="s">
        <v>171</v>
      </c>
      <c r="I211" s="13"/>
      <c r="J211" s="13"/>
      <c r="K211" s="13"/>
      <c r="L211" s="13" t="s">
        <v>16</v>
      </c>
      <c r="M211" s="13" t="s">
        <v>39</v>
      </c>
      <c r="N211" s="13" t="s">
        <v>107</v>
      </c>
      <c r="O211" s="13"/>
      <c r="P211" s="13"/>
      <c r="Q211" s="13"/>
    </row>
    <row r="212" spans="1:17" x14ac:dyDescent="0.2">
      <c r="A212" s="13" t="s">
        <v>900</v>
      </c>
      <c r="B212" s="13" t="s">
        <v>320</v>
      </c>
      <c r="C212" s="21">
        <v>1947</v>
      </c>
      <c r="D212" s="14" t="s">
        <v>852</v>
      </c>
      <c r="E212" s="13"/>
      <c r="F212" s="13" t="s">
        <v>986</v>
      </c>
      <c r="G212" s="13" t="s">
        <v>8</v>
      </c>
      <c r="H212" s="13" t="s">
        <v>171</v>
      </c>
      <c r="I212" s="13"/>
      <c r="J212" s="13"/>
      <c r="K212" s="13" t="s">
        <v>132</v>
      </c>
      <c r="L212" s="13" t="s">
        <v>133</v>
      </c>
      <c r="M212" s="13" t="s">
        <v>135</v>
      </c>
      <c r="N212" s="13" t="s">
        <v>134</v>
      </c>
      <c r="O212" s="13"/>
      <c r="P212" s="13"/>
      <c r="Q212" s="13"/>
    </row>
    <row r="213" spans="1:17" x14ac:dyDescent="0.2">
      <c r="A213" s="13" t="s">
        <v>4</v>
      </c>
      <c r="B213" s="13" t="s">
        <v>8</v>
      </c>
      <c r="C213" s="21">
        <v>1928</v>
      </c>
      <c r="D213" s="14" t="s">
        <v>286</v>
      </c>
      <c r="E213" s="13" t="s">
        <v>159</v>
      </c>
      <c r="F213" s="13" t="s">
        <v>817</v>
      </c>
      <c r="G213" s="13" t="s">
        <v>8</v>
      </c>
      <c r="H213" s="13" t="s">
        <v>171</v>
      </c>
      <c r="I213" s="13"/>
      <c r="J213" s="13"/>
      <c r="K213" s="13"/>
      <c r="L213" s="13"/>
      <c r="M213" s="13"/>
      <c r="N213" s="13"/>
      <c r="O213" s="13"/>
      <c r="P213" s="13"/>
      <c r="Q213" s="13"/>
    </row>
    <row r="214" spans="1:17" x14ac:dyDescent="0.2">
      <c r="A214" s="17" t="s">
        <v>750</v>
      </c>
      <c r="B214" s="13" t="s">
        <v>8</v>
      </c>
      <c r="C214" s="21">
        <v>1928</v>
      </c>
      <c r="D214" s="14"/>
      <c r="E214" s="13"/>
      <c r="F214" s="13" t="s">
        <v>322</v>
      </c>
      <c r="G214" s="13"/>
      <c r="H214" s="13"/>
      <c r="I214" s="13"/>
      <c r="J214" s="13"/>
      <c r="K214" s="13"/>
      <c r="L214" s="13" t="s">
        <v>392</v>
      </c>
      <c r="M214" s="13" t="s">
        <v>646</v>
      </c>
      <c r="N214" s="13" t="s">
        <v>547</v>
      </c>
      <c r="O214" s="13"/>
      <c r="P214" s="13" t="s">
        <v>197</v>
      </c>
      <c r="Q214" s="13" t="s">
        <v>446</v>
      </c>
    </row>
    <row r="215" spans="1:17" x14ac:dyDescent="0.2">
      <c r="A215" s="13" t="s">
        <v>879</v>
      </c>
      <c r="B215" s="13" t="s">
        <v>8</v>
      </c>
      <c r="C215" s="21"/>
      <c r="D215" s="14"/>
      <c r="E215" s="13"/>
      <c r="F215" s="13" t="s">
        <v>158</v>
      </c>
      <c r="G215" s="13"/>
      <c r="H215" s="13" t="s">
        <v>171</v>
      </c>
      <c r="I215" s="13"/>
      <c r="J215" s="13"/>
      <c r="K215" s="13"/>
      <c r="L215" s="13" t="s">
        <v>16</v>
      </c>
      <c r="M215" s="13" t="s">
        <v>18</v>
      </c>
      <c r="N215" s="13" t="s">
        <v>17</v>
      </c>
      <c r="O215" s="13"/>
      <c r="P215" s="13"/>
      <c r="Q215" s="13"/>
    </row>
    <row r="216" spans="1:17" x14ac:dyDescent="0.2">
      <c r="A216" s="17" t="s">
        <v>751</v>
      </c>
      <c r="B216" s="13" t="s">
        <v>320</v>
      </c>
      <c r="C216" s="21">
        <v>1948</v>
      </c>
      <c r="D216" s="14"/>
      <c r="E216" s="13"/>
      <c r="F216" s="13" t="s">
        <v>322</v>
      </c>
      <c r="G216" s="13"/>
      <c r="H216" s="13"/>
      <c r="I216" s="13"/>
      <c r="J216" s="13"/>
      <c r="K216" s="13" t="s">
        <v>371</v>
      </c>
      <c r="L216" s="13" t="s">
        <v>414</v>
      </c>
      <c r="M216" s="13" t="s">
        <v>676</v>
      </c>
      <c r="N216" s="13" t="s">
        <v>608</v>
      </c>
      <c r="O216" s="13"/>
      <c r="P216" s="13" t="s">
        <v>197</v>
      </c>
      <c r="Q216" s="13" t="s">
        <v>506</v>
      </c>
    </row>
    <row r="217" spans="1:17" x14ac:dyDescent="0.2">
      <c r="A217" s="17" t="s">
        <v>860</v>
      </c>
      <c r="B217" s="13" t="s">
        <v>8</v>
      </c>
      <c r="C217" s="21">
        <v>1926</v>
      </c>
      <c r="D217" s="14"/>
      <c r="E217" s="13"/>
      <c r="F217" s="13" t="s">
        <v>322</v>
      </c>
      <c r="G217" s="13"/>
      <c r="H217" s="13"/>
      <c r="I217" s="13"/>
      <c r="J217" s="13"/>
      <c r="K217" s="13" t="s">
        <v>339</v>
      </c>
      <c r="L217" s="13" t="s">
        <v>383</v>
      </c>
      <c r="M217" s="13" t="s">
        <v>648</v>
      </c>
      <c r="N217" s="13" t="s">
        <v>549</v>
      </c>
      <c r="O217" s="13"/>
      <c r="P217" s="13" t="s">
        <v>197</v>
      </c>
      <c r="Q217" s="13" t="s">
        <v>447</v>
      </c>
    </row>
    <row r="218" spans="1:17" x14ac:dyDescent="0.2">
      <c r="A218" s="13" t="s">
        <v>808</v>
      </c>
      <c r="B218" s="13" t="s">
        <v>8</v>
      </c>
      <c r="C218" s="21">
        <v>1930</v>
      </c>
      <c r="D218" s="14"/>
      <c r="E218" s="13"/>
      <c r="F218" s="13" t="s">
        <v>158</v>
      </c>
      <c r="G218" s="13"/>
      <c r="H218" s="13" t="s">
        <v>172</v>
      </c>
      <c r="I218" s="13"/>
      <c r="J218" s="13"/>
      <c r="K218" s="13"/>
      <c r="L218" s="13" t="s">
        <v>32</v>
      </c>
      <c r="M218" s="13" t="s">
        <v>33</v>
      </c>
      <c r="N218" s="13" t="s">
        <v>68</v>
      </c>
      <c r="O218" s="13"/>
      <c r="P218" s="13"/>
      <c r="Q218" s="13"/>
    </row>
    <row r="219" spans="1:17" x14ac:dyDescent="0.2">
      <c r="A219" s="13" t="s">
        <v>809</v>
      </c>
      <c r="B219" s="13" t="s">
        <v>320</v>
      </c>
      <c r="C219" s="21"/>
      <c r="D219" s="14"/>
      <c r="E219" s="13"/>
      <c r="F219" s="13" t="s">
        <v>158</v>
      </c>
      <c r="G219" s="13"/>
      <c r="H219" s="13" t="s">
        <v>171</v>
      </c>
      <c r="I219" s="13"/>
      <c r="J219" s="13"/>
      <c r="K219" s="13" t="s">
        <v>62</v>
      </c>
      <c r="L219" s="13" t="s">
        <v>16</v>
      </c>
      <c r="M219" s="13" t="s">
        <v>64</v>
      </c>
      <c r="N219" s="13" t="s">
        <v>63</v>
      </c>
      <c r="O219" s="13"/>
      <c r="P219" s="13"/>
      <c r="Q219" s="13"/>
    </row>
    <row r="220" spans="1:17" x14ac:dyDescent="0.2">
      <c r="A220" s="13" t="s">
        <v>5</v>
      </c>
      <c r="B220" s="13" t="s">
        <v>8</v>
      </c>
      <c r="C220" s="21">
        <v>1924</v>
      </c>
      <c r="D220" s="14"/>
      <c r="E220" s="13" t="s">
        <v>159</v>
      </c>
      <c r="F220" s="13" t="s">
        <v>991</v>
      </c>
      <c r="G220" s="13" t="s">
        <v>8</v>
      </c>
      <c r="H220" s="13" t="s">
        <v>171</v>
      </c>
      <c r="I220" s="13"/>
      <c r="J220" s="13"/>
      <c r="K220" s="13"/>
      <c r="L220" s="13"/>
      <c r="M220" s="13"/>
      <c r="N220" s="13"/>
      <c r="O220" s="13"/>
      <c r="P220" s="13"/>
      <c r="Q220" s="13"/>
    </row>
    <row r="221" spans="1:17" x14ac:dyDescent="0.2">
      <c r="A221" s="17" t="s">
        <v>752</v>
      </c>
      <c r="B221" s="13" t="s">
        <v>8</v>
      </c>
      <c r="C221" s="21">
        <v>1924</v>
      </c>
      <c r="D221" s="14"/>
      <c r="E221" s="13"/>
      <c r="F221" s="13" t="s">
        <v>322</v>
      </c>
      <c r="G221" s="13"/>
      <c r="H221" s="13"/>
      <c r="I221" s="13"/>
      <c r="J221" s="13"/>
      <c r="K221" s="13"/>
      <c r="L221" s="13" t="s">
        <v>383</v>
      </c>
      <c r="M221" s="13" t="s">
        <v>650</v>
      </c>
      <c r="N221" s="13" t="s">
        <v>551</v>
      </c>
      <c r="O221" s="13"/>
      <c r="P221" s="13" t="s">
        <v>197</v>
      </c>
      <c r="Q221" s="13" t="s">
        <v>449</v>
      </c>
    </row>
    <row r="222" spans="1:17" x14ac:dyDescent="0.2">
      <c r="A222" s="13" t="s">
        <v>810</v>
      </c>
      <c r="B222" s="13" t="s">
        <v>8</v>
      </c>
      <c r="C222" s="21"/>
      <c r="D222" s="14"/>
      <c r="E222" s="13"/>
      <c r="F222" s="13" t="s">
        <v>819</v>
      </c>
      <c r="G222" s="13" t="s">
        <v>8</v>
      </c>
      <c r="H222" s="13" t="s">
        <v>171</v>
      </c>
      <c r="I222" s="13"/>
      <c r="J222" s="13"/>
      <c r="K222" s="13"/>
      <c r="L222" s="13" t="s">
        <v>16</v>
      </c>
      <c r="M222" s="13" t="s">
        <v>35</v>
      </c>
      <c r="N222" s="13" t="s">
        <v>34</v>
      </c>
      <c r="O222" s="13"/>
      <c r="P222" s="13"/>
      <c r="Q222" s="13"/>
    </row>
    <row r="223" spans="1:17" x14ac:dyDescent="0.2">
      <c r="A223" s="17" t="s">
        <v>918</v>
      </c>
      <c r="B223" s="13" t="s">
        <v>313</v>
      </c>
      <c r="C223" s="21">
        <v>1928</v>
      </c>
      <c r="D223" s="14"/>
      <c r="E223" s="13"/>
      <c r="F223" s="13" t="s">
        <v>322</v>
      </c>
      <c r="G223" s="13"/>
      <c r="H223" s="13"/>
      <c r="I223" s="13"/>
      <c r="J223" s="13"/>
      <c r="K223" s="13"/>
      <c r="L223" s="13" t="s">
        <v>383</v>
      </c>
      <c r="M223" s="13" t="s">
        <v>639</v>
      </c>
      <c r="N223" s="13" t="s">
        <v>577</v>
      </c>
      <c r="O223" s="13"/>
      <c r="P223" s="13" t="s">
        <v>251</v>
      </c>
      <c r="Q223" s="13" t="s">
        <v>473</v>
      </c>
    </row>
    <row r="224" spans="1:17" x14ac:dyDescent="0.2">
      <c r="A224" s="17" t="s">
        <v>753</v>
      </c>
      <c r="B224" s="13" t="s">
        <v>320</v>
      </c>
      <c r="C224" s="21">
        <v>1946</v>
      </c>
      <c r="D224" s="14"/>
      <c r="E224" s="13"/>
      <c r="F224" s="13" t="s">
        <v>983</v>
      </c>
      <c r="G224" s="13" t="s">
        <v>320</v>
      </c>
      <c r="H224" s="13"/>
      <c r="I224" s="13"/>
      <c r="J224" s="13"/>
      <c r="K224" s="13" t="s">
        <v>361</v>
      </c>
      <c r="L224" s="13" t="s">
        <v>383</v>
      </c>
      <c r="M224" s="13" t="s">
        <v>666</v>
      </c>
      <c r="N224" s="13" t="s">
        <v>595</v>
      </c>
      <c r="O224" s="13"/>
      <c r="P224" s="13" t="s">
        <v>197</v>
      </c>
      <c r="Q224" s="13" t="s">
        <v>491</v>
      </c>
    </row>
    <row r="225" spans="1:17" x14ac:dyDescent="0.2">
      <c r="A225" s="13" t="s">
        <v>901</v>
      </c>
      <c r="B225" s="13" t="s">
        <v>320</v>
      </c>
      <c r="C225" s="21">
        <v>1947</v>
      </c>
      <c r="D225" s="14"/>
      <c r="E225" s="13"/>
      <c r="F225" s="13" t="s">
        <v>158</v>
      </c>
      <c r="G225" s="13"/>
      <c r="H225" s="13" t="s">
        <v>171</v>
      </c>
      <c r="I225" s="13"/>
      <c r="J225" s="13"/>
      <c r="K225" s="13" t="s">
        <v>76</v>
      </c>
      <c r="L225" s="13" t="s">
        <v>77</v>
      </c>
      <c r="M225" s="13" t="s">
        <v>79</v>
      </c>
      <c r="N225" s="13" t="s">
        <v>78</v>
      </c>
      <c r="O225" s="13"/>
      <c r="P225" s="13"/>
      <c r="Q225" s="13"/>
    </row>
    <row r="226" spans="1:17" x14ac:dyDescent="0.2">
      <c r="A226" s="17" t="s">
        <v>754</v>
      </c>
      <c r="B226" s="13" t="s">
        <v>279</v>
      </c>
      <c r="C226" s="21">
        <v>1945</v>
      </c>
      <c r="D226" s="14"/>
      <c r="E226" s="13"/>
      <c r="F226" s="13" t="s">
        <v>322</v>
      </c>
      <c r="G226" s="13"/>
      <c r="H226" s="13"/>
      <c r="I226" s="13"/>
      <c r="J226" s="13"/>
      <c r="K226" s="13"/>
      <c r="L226" s="13" t="s">
        <v>383</v>
      </c>
      <c r="M226" s="13" t="s">
        <v>639</v>
      </c>
      <c r="N226" s="13" t="s">
        <v>582</v>
      </c>
      <c r="O226" s="13"/>
      <c r="P226" s="13" t="s">
        <v>197</v>
      </c>
      <c r="Q226" s="13" t="s">
        <v>478</v>
      </c>
    </row>
    <row r="227" spans="1:17" x14ac:dyDescent="0.2">
      <c r="A227" s="13" t="s">
        <v>811</v>
      </c>
      <c r="B227" s="13" t="s">
        <v>8</v>
      </c>
      <c r="C227" s="21">
        <v>1929</v>
      </c>
      <c r="D227" s="14"/>
      <c r="E227" s="13" t="s">
        <v>159</v>
      </c>
      <c r="F227" s="13" t="s">
        <v>6</v>
      </c>
      <c r="G227" s="13"/>
      <c r="H227" s="13" t="s">
        <v>171</v>
      </c>
      <c r="I227" s="13"/>
      <c r="J227" s="13"/>
      <c r="K227" s="13"/>
      <c r="L227" s="13"/>
      <c r="M227" s="13"/>
      <c r="N227" s="13"/>
      <c r="O227" s="13"/>
      <c r="P227" s="13"/>
      <c r="Q227" s="13"/>
    </row>
    <row r="228" spans="1:17" x14ac:dyDescent="0.2">
      <c r="A228" s="13" t="s">
        <v>902</v>
      </c>
      <c r="B228" s="13" t="s">
        <v>320</v>
      </c>
      <c r="C228" s="21">
        <v>1948</v>
      </c>
      <c r="D228" s="14"/>
      <c r="E228" s="13"/>
      <c r="F228" s="13" t="s">
        <v>941</v>
      </c>
      <c r="G228" s="13" t="s">
        <v>320</v>
      </c>
      <c r="H228" s="13" t="s">
        <v>171</v>
      </c>
      <c r="I228" s="13"/>
      <c r="J228" s="13"/>
      <c r="K228" s="13" t="s">
        <v>111</v>
      </c>
      <c r="L228" s="13" t="s">
        <v>111</v>
      </c>
      <c r="M228" s="13" t="s">
        <v>113</v>
      </c>
      <c r="N228" s="13" t="s">
        <v>112</v>
      </c>
      <c r="O228" s="13"/>
      <c r="P228" s="13"/>
      <c r="Q228" s="13"/>
    </row>
  </sheetData>
  <autoFilter ref="A1:Q1" xr:uid="{057D8D9A-8DBE-AB4B-BDAC-E0E05BCD8AD7}">
    <sortState xmlns:xlrd2="http://schemas.microsoft.com/office/spreadsheetml/2017/richdata2" ref="A2:Q228">
      <sortCondition ref="I1:I228"/>
    </sortState>
  </autoFilter>
  <sortState xmlns:xlrd2="http://schemas.microsoft.com/office/spreadsheetml/2017/richdata2" ref="A2:Q228">
    <sortCondition ref="C2:C228"/>
    <sortCondition ref="G2:G228"/>
  </sortState>
  <phoneticPr fontId="3" type="noConversion"/>
  <hyperlinks>
    <hyperlink ref="I22" r:id="rId1" xr:uid="{AECB4597-A231-2B44-A0EE-A81D7FE66B7B}"/>
    <hyperlink ref="I3" r:id="rId2" xr:uid="{F0990476-2E3A-3148-9D83-A6E82837C094}"/>
    <hyperlink ref="I2" r:id="rId3" xr:uid="{E29DFEBC-F664-DB4F-9089-FD6CE849D6E2}"/>
    <hyperlink ref="I21" r:id="rId4" xr:uid="{19A19485-937E-3C45-A0E0-A80C5C22ABEE}"/>
    <hyperlink ref="I10" r:id="rId5" xr:uid="{14A167F3-AB7E-B945-AF96-DA873C5B5728}"/>
    <hyperlink ref="I7" r:id="rId6" xr:uid="{74C7AC71-0480-174E-BEDB-150F856E2C03}"/>
    <hyperlink ref="I6" r:id="rId7" xr:uid="{954C18DF-2D7B-B942-82D7-C10183472BAA}"/>
    <hyperlink ref="I9" r:id="rId8" xr:uid="{4943D0E5-016B-9C46-98AA-A88DC6FD86DA}"/>
    <hyperlink ref="I8" r:id="rId9" xr:uid="{3A1FF77C-6A2A-654B-9A8F-8DB47C9DEB99}"/>
    <hyperlink ref="I4" r:id="rId10" xr:uid="{8043006B-829E-104E-828A-5D1C21CA4AE8}"/>
    <hyperlink ref="I5" r:id="rId11" xr:uid="{BBB65020-9C06-C140-BABD-24211F192872}"/>
    <hyperlink ref="I11" r:id="rId12" xr:uid="{EDC3F6F8-C76C-F541-8B30-7A05BD245FF0}"/>
    <hyperlink ref="I12" r:id="rId13" xr:uid="{5C131838-C2D2-9648-A684-1C3EFB6FC783}"/>
    <hyperlink ref="I13" r:id="rId14" xr:uid="{0D1EC93B-3AFB-504D-9D5D-A720E747A2C6}"/>
    <hyperlink ref="I14" r:id="rId15" xr:uid="{CB8EC3E9-7BEF-C84C-94BE-D63F868B3079}"/>
    <hyperlink ref="I17" r:id="rId16" xr:uid="{0740706C-5441-1C47-AD1E-4604CF3905AE}"/>
    <hyperlink ref="I20" r:id="rId17" display="https://www.hebrewbooks.org/48256" xr:uid="{EE43A054-A809-884B-90F1-9DA22492548E}"/>
    <hyperlink ref="I19" r:id="rId18" xr:uid="{7ACCDE76-A204-754D-821B-F600878575FE}"/>
    <hyperlink ref="I15" r:id="rId19" xr:uid="{DF87F635-6794-CF44-8518-8DDEA5BA9D67}"/>
    <hyperlink ref="I16" r:id="rId20" xr:uid="{E1D4A711-B601-324C-AF8F-262B4EB5CCFC}"/>
    <hyperlink ref="I18" r:id="rId21" xr:uid="{12D0E90E-C3D5-EC4E-AA24-A842984DB81A}"/>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5242B-721A-3548-A12F-34AB91FED212}">
  <dimension ref="A1:B82"/>
  <sheetViews>
    <sheetView workbookViewId="0">
      <pane ySplit="1" topLeftCell="A2" activePane="bottomLeft" state="frozen"/>
      <selection pane="bottomLeft" activeCell="D13" sqref="D13"/>
    </sheetView>
  </sheetViews>
  <sheetFormatPr baseColWidth="10" defaultRowHeight="15" x14ac:dyDescent="0.2"/>
  <cols>
    <col min="1" max="1" width="10.83203125" style="7"/>
  </cols>
  <sheetData>
    <row r="1" spans="1:2" x14ac:dyDescent="0.2">
      <c r="A1" s="6" t="s">
        <v>815</v>
      </c>
      <c r="B1" s="5" t="s">
        <v>816</v>
      </c>
    </row>
    <row r="2" spans="1:2" x14ac:dyDescent="0.2">
      <c r="A2" s="7">
        <v>1870</v>
      </c>
      <c r="B2">
        <f>COUNTIF('All Titles'!C:C,1870)</f>
        <v>1</v>
      </c>
    </row>
    <row r="3" spans="1:2" x14ac:dyDescent="0.2">
      <c r="A3" s="7">
        <v>1871</v>
      </c>
      <c r="B3">
        <f>COUNTIF('All Titles'!C:C,A3)</f>
        <v>0</v>
      </c>
    </row>
    <row r="4" spans="1:2" x14ac:dyDescent="0.2">
      <c r="A4" s="7">
        <v>1872</v>
      </c>
      <c r="B4">
        <f>COUNTIF('All Titles'!C:C,A4)</f>
        <v>0</v>
      </c>
    </row>
    <row r="5" spans="1:2" x14ac:dyDescent="0.2">
      <c r="A5" s="7">
        <v>1873</v>
      </c>
      <c r="B5">
        <f>COUNTIF('All Titles'!C:C,A5)</f>
        <v>1</v>
      </c>
    </row>
    <row r="6" spans="1:2" x14ac:dyDescent="0.2">
      <c r="A6" s="7">
        <v>1874</v>
      </c>
      <c r="B6">
        <f>COUNTIF('All Titles'!C:C,A6)</f>
        <v>0</v>
      </c>
    </row>
    <row r="7" spans="1:2" x14ac:dyDescent="0.2">
      <c r="A7" s="7">
        <v>1875</v>
      </c>
      <c r="B7">
        <f>COUNTIF('All Titles'!C:C,A7)</f>
        <v>0</v>
      </c>
    </row>
    <row r="8" spans="1:2" x14ac:dyDescent="0.2">
      <c r="A8" s="7">
        <v>1876</v>
      </c>
      <c r="B8">
        <f>COUNTIF('All Titles'!C:C,A8)</f>
        <v>2</v>
      </c>
    </row>
    <row r="9" spans="1:2" x14ac:dyDescent="0.2">
      <c r="A9" s="7">
        <v>1877</v>
      </c>
      <c r="B9">
        <f>COUNTIF('All Titles'!C:C,A9)</f>
        <v>1</v>
      </c>
    </row>
    <row r="10" spans="1:2" x14ac:dyDescent="0.2">
      <c r="A10" s="7">
        <v>1878</v>
      </c>
      <c r="B10">
        <f>COUNTIF('All Titles'!C:C,A10)</f>
        <v>0</v>
      </c>
    </row>
    <row r="11" spans="1:2" x14ac:dyDescent="0.2">
      <c r="A11" s="7">
        <v>1879</v>
      </c>
      <c r="B11">
        <f>COUNTIF('All Titles'!C:C,A11)</f>
        <v>0</v>
      </c>
    </row>
    <row r="12" spans="1:2" x14ac:dyDescent="0.2">
      <c r="A12" s="7">
        <v>1880</v>
      </c>
      <c r="B12">
        <f>COUNTIF('All Titles'!C:C,A12)</f>
        <v>0</v>
      </c>
    </row>
    <row r="13" spans="1:2" x14ac:dyDescent="0.2">
      <c r="A13" s="7">
        <v>1881</v>
      </c>
      <c r="B13">
        <f>COUNTIF('All Titles'!C:C,A13)</f>
        <v>1</v>
      </c>
    </row>
    <row r="14" spans="1:2" x14ac:dyDescent="0.2">
      <c r="A14" s="7">
        <v>1882</v>
      </c>
      <c r="B14">
        <f>COUNTIF('All Titles'!C:C,A14)</f>
        <v>1</v>
      </c>
    </row>
    <row r="15" spans="1:2" x14ac:dyDescent="0.2">
      <c r="A15" s="7">
        <v>1883</v>
      </c>
      <c r="B15">
        <f>COUNTIF('All Titles'!C:C,A15)</f>
        <v>0</v>
      </c>
    </row>
    <row r="16" spans="1:2" x14ac:dyDescent="0.2">
      <c r="A16" s="7">
        <v>1884</v>
      </c>
      <c r="B16">
        <f>COUNTIF('All Titles'!C:C,A16)</f>
        <v>0</v>
      </c>
    </row>
    <row r="17" spans="1:2" x14ac:dyDescent="0.2">
      <c r="A17" s="7">
        <v>1885</v>
      </c>
      <c r="B17">
        <f>COUNTIF('All Titles'!C:C,A17)</f>
        <v>0</v>
      </c>
    </row>
    <row r="18" spans="1:2" x14ac:dyDescent="0.2">
      <c r="A18" s="7">
        <v>1886</v>
      </c>
      <c r="B18">
        <f>COUNTIF('All Titles'!C:C,A18)</f>
        <v>0</v>
      </c>
    </row>
    <row r="19" spans="1:2" x14ac:dyDescent="0.2">
      <c r="A19" s="7">
        <v>1887</v>
      </c>
      <c r="B19">
        <f>COUNTIF('All Titles'!C:C,A19)</f>
        <v>0</v>
      </c>
    </row>
    <row r="20" spans="1:2" x14ac:dyDescent="0.2">
      <c r="A20" s="7">
        <v>1888</v>
      </c>
      <c r="B20">
        <f>COUNTIF('All Titles'!C:C,A20)</f>
        <v>0</v>
      </c>
    </row>
    <row r="21" spans="1:2" x14ac:dyDescent="0.2">
      <c r="A21" s="7">
        <v>1889</v>
      </c>
      <c r="B21">
        <f>COUNTIF('All Titles'!C:C,A21)</f>
        <v>0</v>
      </c>
    </row>
    <row r="22" spans="1:2" x14ac:dyDescent="0.2">
      <c r="A22" s="7">
        <v>1890</v>
      </c>
      <c r="B22">
        <f>COUNTIF('All Titles'!C:C,A22)</f>
        <v>0</v>
      </c>
    </row>
    <row r="23" spans="1:2" x14ac:dyDescent="0.2">
      <c r="A23" s="7">
        <v>1891</v>
      </c>
      <c r="B23">
        <f>COUNTIF('All Titles'!C:C,A23)</f>
        <v>0</v>
      </c>
    </row>
    <row r="24" spans="1:2" x14ac:dyDescent="0.2">
      <c r="A24" s="7">
        <v>1892</v>
      </c>
      <c r="B24">
        <f>COUNTIF('All Titles'!C:C,A24)</f>
        <v>0</v>
      </c>
    </row>
    <row r="25" spans="1:2" x14ac:dyDescent="0.2">
      <c r="A25" s="7">
        <v>1893</v>
      </c>
      <c r="B25">
        <f>COUNTIF('All Titles'!C:C,A25)</f>
        <v>1</v>
      </c>
    </row>
    <row r="26" spans="1:2" x14ac:dyDescent="0.2">
      <c r="A26" s="7">
        <v>1894</v>
      </c>
      <c r="B26">
        <f>COUNTIF('All Titles'!C:C,A26)</f>
        <v>0</v>
      </c>
    </row>
    <row r="27" spans="1:2" x14ac:dyDescent="0.2">
      <c r="A27" s="7">
        <v>1895</v>
      </c>
      <c r="B27">
        <f>COUNTIF('All Titles'!C:C,A27)</f>
        <v>0</v>
      </c>
    </row>
    <row r="28" spans="1:2" x14ac:dyDescent="0.2">
      <c r="A28" s="7">
        <v>1896</v>
      </c>
      <c r="B28">
        <f>COUNTIF('All Titles'!C:C,A28)</f>
        <v>0</v>
      </c>
    </row>
    <row r="29" spans="1:2" x14ac:dyDescent="0.2">
      <c r="A29" s="7">
        <v>1897</v>
      </c>
      <c r="B29">
        <f>COUNTIF('All Titles'!C:C,A29)</f>
        <v>1</v>
      </c>
    </row>
    <row r="30" spans="1:2" x14ac:dyDescent="0.2">
      <c r="A30" s="7">
        <v>1898</v>
      </c>
      <c r="B30">
        <f>COUNTIF('All Titles'!C:C,A30)</f>
        <v>0</v>
      </c>
    </row>
    <row r="31" spans="1:2" x14ac:dyDescent="0.2">
      <c r="A31" s="7">
        <v>1899</v>
      </c>
      <c r="B31">
        <f>COUNTIF('All Titles'!C:C,A31)</f>
        <v>0</v>
      </c>
    </row>
    <row r="32" spans="1:2" x14ac:dyDescent="0.2">
      <c r="A32" s="7">
        <v>1900</v>
      </c>
      <c r="B32">
        <f>COUNTIF('All Titles'!C:C,A32)</f>
        <v>0</v>
      </c>
    </row>
    <row r="33" spans="1:2" x14ac:dyDescent="0.2">
      <c r="A33" s="7">
        <v>1901</v>
      </c>
      <c r="B33">
        <f>COUNTIF('All Titles'!C:C,A33)</f>
        <v>0</v>
      </c>
    </row>
    <row r="34" spans="1:2" x14ac:dyDescent="0.2">
      <c r="A34" s="7">
        <v>1902</v>
      </c>
      <c r="B34">
        <f>COUNTIF('All Titles'!C:C,A34)</f>
        <v>0</v>
      </c>
    </row>
    <row r="35" spans="1:2" x14ac:dyDescent="0.2">
      <c r="A35" s="7">
        <v>1903</v>
      </c>
      <c r="B35">
        <f>COUNTIF('All Titles'!C:C,A35)</f>
        <v>1</v>
      </c>
    </row>
    <row r="36" spans="1:2" x14ac:dyDescent="0.2">
      <c r="A36" s="7">
        <v>1904</v>
      </c>
      <c r="B36">
        <f>COUNTIF('All Titles'!C:C,A36)</f>
        <v>0</v>
      </c>
    </row>
    <row r="37" spans="1:2" x14ac:dyDescent="0.2">
      <c r="A37" s="7">
        <v>1905</v>
      </c>
      <c r="B37">
        <f>COUNTIF('All Titles'!C:C,A37)</f>
        <v>0</v>
      </c>
    </row>
    <row r="38" spans="1:2" x14ac:dyDescent="0.2">
      <c r="A38" s="7">
        <v>1906</v>
      </c>
      <c r="B38">
        <f>COUNTIF('All Titles'!C:C,A38)</f>
        <v>0</v>
      </c>
    </row>
    <row r="39" spans="1:2" x14ac:dyDescent="0.2">
      <c r="A39" s="7">
        <v>1907</v>
      </c>
      <c r="B39">
        <f>COUNTIF('All Titles'!C:C,A39)</f>
        <v>0</v>
      </c>
    </row>
    <row r="40" spans="1:2" x14ac:dyDescent="0.2">
      <c r="A40" s="7">
        <v>1908</v>
      </c>
      <c r="B40">
        <f>COUNTIF('All Titles'!C:C,A40)</f>
        <v>0</v>
      </c>
    </row>
    <row r="41" spans="1:2" x14ac:dyDescent="0.2">
      <c r="A41" s="7">
        <v>1909</v>
      </c>
      <c r="B41">
        <f>COUNTIF('All Titles'!C:C,A41)</f>
        <v>0</v>
      </c>
    </row>
    <row r="42" spans="1:2" x14ac:dyDescent="0.2">
      <c r="A42" s="7">
        <v>1910</v>
      </c>
      <c r="B42">
        <f>COUNTIF('All Titles'!C:C,A42)</f>
        <v>0</v>
      </c>
    </row>
    <row r="43" spans="1:2" x14ac:dyDescent="0.2">
      <c r="A43" s="7">
        <v>1911</v>
      </c>
      <c r="B43">
        <f>COUNTIF('All Titles'!C:C,A43)</f>
        <v>1</v>
      </c>
    </row>
    <row r="44" spans="1:2" x14ac:dyDescent="0.2">
      <c r="A44" s="7">
        <v>1912</v>
      </c>
      <c r="B44">
        <f>COUNTIF('All Titles'!C:C,A44)</f>
        <v>1</v>
      </c>
    </row>
    <row r="45" spans="1:2" x14ac:dyDescent="0.2">
      <c r="A45" s="7">
        <v>1913</v>
      </c>
      <c r="B45">
        <f>COUNTIF('All Titles'!C:C,A45)</f>
        <v>2</v>
      </c>
    </row>
    <row r="46" spans="1:2" x14ac:dyDescent="0.2">
      <c r="A46" s="7">
        <v>1914</v>
      </c>
      <c r="B46">
        <f>COUNTIF('All Titles'!C:C,A46)</f>
        <v>2</v>
      </c>
    </row>
    <row r="47" spans="1:2" x14ac:dyDescent="0.2">
      <c r="A47" s="7">
        <v>1915</v>
      </c>
      <c r="B47">
        <f>COUNTIF('All Titles'!C:C,A47)</f>
        <v>1</v>
      </c>
    </row>
    <row r="48" spans="1:2" x14ac:dyDescent="0.2">
      <c r="A48" s="7">
        <v>1916</v>
      </c>
      <c r="B48">
        <f>COUNTIF('All Titles'!C:C,A48)</f>
        <v>2</v>
      </c>
    </row>
    <row r="49" spans="1:2" x14ac:dyDescent="0.2">
      <c r="A49" s="7">
        <v>1917</v>
      </c>
      <c r="B49">
        <f>COUNTIF('All Titles'!C:C,A49)</f>
        <v>0</v>
      </c>
    </row>
    <row r="50" spans="1:2" x14ac:dyDescent="0.2">
      <c r="A50" s="7">
        <v>1918</v>
      </c>
      <c r="B50">
        <f>COUNTIF('All Titles'!C:C,A50)</f>
        <v>1</v>
      </c>
    </row>
    <row r="51" spans="1:2" x14ac:dyDescent="0.2">
      <c r="A51" s="7">
        <v>1919</v>
      </c>
      <c r="B51">
        <f>COUNTIF('All Titles'!C:C,A51)</f>
        <v>3</v>
      </c>
    </row>
    <row r="52" spans="1:2" x14ac:dyDescent="0.2">
      <c r="A52" s="7">
        <v>1920</v>
      </c>
      <c r="B52">
        <f>COUNTIF('All Titles'!C:C,A52)</f>
        <v>4</v>
      </c>
    </row>
    <row r="53" spans="1:2" x14ac:dyDescent="0.2">
      <c r="A53" s="7">
        <v>1921</v>
      </c>
      <c r="B53">
        <f>COUNTIF('All Titles'!C:C,A53)</f>
        <v>4</v>
      </c>
    </row>
    <row r="54" spans="1:2" x14ac:dyDescent="0.2">
      <c r="A54" s="7">
        <v>1922</v>
      </c>
      <c r="B54">
        <f>COUNTIF('All Titles'!C:C,A54)</f>
        <v>8</v>
      </c>
    </row>
    <row r="55" spans="1:2" x14ac:dyDescent="0.2">
      <c r="A55" s="7">
        <v>1923</v>
      </c>
      <c r="B55">
        <f>COUNTIF('All Titles'!C:C,A55)</f>
        <v>13</v>
      </c>
    </row>
    <row r="56" spans="1:2" x14ac:dyDescent="0.2">
      <c r="A56" s="7">
        <v>1924</v>
      </c>
      <c r="B56">
        <f>COUNTIF('All Titles'!C:C,A56)</f>
        <v>11</v>
      </c>
    </row>
    <row r="57" spans="1:2" x14ac:dyDescent="0.2">
      <c r="A57" s="7">
        <v>1925</v>
      </c>
      <c r="B57">
        <f>COUNTIF('All Titles'!C:C,A57)</f>
        <v>8</v>
      </c>
    </row>
    <row r="58" spans="1:2" x14ac:dyDescent="0.2">
      <c r="A58" s="7">
        <v>1926</v>
      </c>
      <c r="B58">
        <f>COUNTIF('All Titles'!C:C,A58)</f>
        <v>4</v>
      </c>
    </row>
    <row r="59" spans="1:2" x14ac:dyDescent="0.2">
      <c r="A59" s="7">
        <v>1927</v>
      </c>
      <c r="B59">
        <f>COUNTIF('All Titles'!C:C,A59)</f>
        <v>3</v>
      </c>
    </row>
    <row r="60" spans="1:2" x14ac:dyDescent="0.2">
      <c r="A60" s="7">
        <v>1928</v>
      </c>
      <c r="B60">
        <f>COUNTIF('All Titles'!C:C,A60)</f>
        <v>7</v>
      </c>
    </row>
    <row r="61" spans="1:2" x14ac:dyDescent="0.2">
      <c r="A61" s="7">
        <v>1929</v>
      </c>
      <c r="B61">
        <f>COUNTIF('All Titles'!C:C,A61)</f>
        <v>3</v>
      </c>
    </row>
    <row r="62" spans="1:2" x14ac:dyDescent="0.2">
      <c r="A62" s="7">
        <v>1930</v>
      </c>
      <c r="B62">
        <f>COUNTIF('All Titles'!C:C,A62)</f>
        <v>1</v>
      </c>
    </row>
    <row r="63" spans="1:2" x14ac:dyDescent="0.2">
      <c r="A63" s="7">
        <v>1931</v>
      </c>
      <c r="B63">
        <f>COUNTIF('All Titles'!C:C,A63)</f>
        <v>5</v>
      </c>
    </row>
    <row r="64" spans="1:2" x14ac:dyDescent="0.2">
      <c r="A64" s="7">
        <v>1932</v>
      </c>
      <c r="B64">
        <f>COUNTIF('All Titles'!C:C,A64)</f>
        <v>0</v>
      </c>
    </row>
    <row r="65" spans="1:2" x14ac:dyDescent="0.2">
      <c r="A65" s="7">
        <v>1933</v>
      </c>
      <c r="B65">
        <f>COUNTIF('All Titles'!C:C,A65)</f>
        <v>0</v>
      </c>
    </row>
    <row r="66" spans="1:2" x14ac:dyDescent="0.2">
      <c r="A66" s="7">
        <v>1934</v>
      </c>
      <c r="B66">
        <f>COUNTIF('All Titles'!C:C,A66)</f>
        <v>0</v>
      </c>
    </row>
    <row r="67" spans="1:2" x14ac:dyDescent="0.2">
      <c r="A67" s="7">
        <v>1935</v>
      </c>
      <c r="B67">
        <f>COUNTIF('All Titles'!C:C,A67)</f>
        <v>0</v>
      </c>
    </row>
    <row r="68" spans="1:2" x14ac:dyDescent="0.2">
      <c r="A68" s="7">
        <v>1936</v>
      </c>
      <c r="B68">
        <f>COUNTIF('All Titles'!C:C,A68)</f>
        <v>0</v>
      </c>
    </row>
    <row r="69" spans="1:2" x14ac:dyDescent="0.2">
      <c r="A69" s="7">
        <v>1937</v>
      </c>
      <c r="B69">
        <f>COUNTIF('All Titles'!C:C,A69)</f>
        <v>1</v>
      </c>
    </row>
    <row r="70" spans="1:2" x14ac:dyDescent="0.2">
      <c r="A70" s="7">
        <v>1938</v>
      </c>
      <c r="B70">
        <f>COUNTIF('All Titles'!C:C,A70)</f>
        <v>0</v>
      </c>
    </row>
    <row r="71" spans="1:2" x14ac:dyDescent="0.2">
      <c r="A71" s="7">
        <v>1939</v>
      </c>
      <c r="B71">
        <f>COUNTIF('All Titles'!C:C,A71)</f>
        <v>0</v>
      </c>
    </row>
    <row r="72" spans="1:2" x14ac:dyDescent="0.2">
      <c r="A72" s="7">
        <v>1940</v>
      </c>
      <c r="B72">
        <f>COUNTIF('All Titles'!C:C,A72)</f>
        <v>0</v>
      </c>
    </row>
    <row r="73" spans="1:2" x14ac:dyDescent="0.2">
      <c r="A73" s="7">
        <v>1941</v>
      </c>
      <c r="B73">
        <f>COUNTIF('All Titles'!C:C,A73)</f>
        <v>0</v>
      </c>
    </row>
    <row r="74" spans="1:2" x14ac:dyDescent="0.2">
      <c r="A74" s="7">
        <v>1942</v>
      </c>
      <c r="B74">
        <f>COUNTIF('All Titles'!C:C,A74)</f>
        <v>0</v>
      </c>
    </row>
    <row r="75" spans="1:2" x14ac:dyDescent="0.2">
      <c r="A75" s="7">
        <v>1943</v>
      </c>
      <c r="B75">
        <f>COUNTIF('All Titles'!C:C,A75)</f>
        <v>0</v>
      </c>
    </row>
    <row r="76" spans="1:2" x14ac:dyDescent="0.2">
      <c r="A76" s="7">
        <v>1944</v>
      </c>
      <c r="B76">
        <f>COUNTIF('All Titles'!C:C,A76)</f>
        <v>0</v>
      </c>
    </row>
    <row r="77" spans="1:2" x14ac:dyDescent="0.2">
      <c r="A77" s="7">
        <v>1945</v>
      </c>
      <c r="B77">
        <f>COUNTIF('All Titles'!C:C,A77)</f>
        <v>18</v>
      </c>
    </row>
    <row r="78" spans="1:2" x14ac:dyDescent="0.2">
      <c r="A78" s="7">
        <v>1946</v>
      </c>
      <c r="B78">
        <f>COUNTIF('All Titles'!C:C,A78)</f>
        <v>29</v>
      </c>
    </row>
    <row r="79" spans="1:2" x14ac:dyDescent="0.2">
      <c r="A79" s="7">
        <v>1947</v>
      </c>
      <c r="B79">
        <f>COUNTIF('All Titles'!C:C,A79)</f>
        <v>37</v>
      </c>
    </row>
    <row r="80" spans="1:2" x14ac:dyDescent="0.2">
      <c r="A80" s="7">
        <v>1948</v>
      </c>
      <c r="B80">
        <f>COUNTIF('All Titles'!C:C,A80)</f>
        <v>11</v>
      </c>
    </row>
    <row r="81" spans="1:2" x14ac:dyDescent="0.2">
      <c r="A81" s="7">
        <v>1949</v>
      </c>
      <c r="B81">
        <f>COUNTIF('All Titles'!C:C,A81)</f>
        <v>5</v>
      </c>
    </row>
    <row r="82" spans="1:2" x14ac:dyDescent="0.2">
      <c r="A82" s="7">
        <v>1950</v>
      </c>
      <c r="B82">
        <f>COUNTIF('All Titles'!C:C,A82)</f>
        <v>2</v>
      </c>
    </row>
  </sheetData>
  <autoFilter ref="A1:B82" xr:uid="{2715242B-721A-3548-A12F-34AB91FED212}">
    <sortState xmlns:xlrd2="http://schemas.microsoft.com/office/spreadsheetml/2017/richdata2" ref="A2:B82">
      <sortCondition ref="A1:A82"/>
    </sortState>
  </autoFilter>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63C6B-19CB-5C4C-9004-E12DE6CE0FB0}">
  <dimension ref="A1:E37"/>
  <sheetViews>
    <sheetView workbookViewId="0">
      <selection activeCell="D39" sqref="D39"/>
    </sheetView>
  </sheetViews>
  <sheetFormatPr baseColWidth="10" defaultRowHeight="15" x14ac:dyDescent="0.2"/>
  <cols>
    <col min="1" max="1" width="24.6640625" bestFit="1" customWidth="1"/>
    <col min="4" max="4" width="24.6640625" bestFit="1" customWidth="1"/>
  </cols>
  <sheetData>
    <row r="1" spans="1:5" x14ac:dyDescent="0.2">
      <c r="A1" s="5" t="s">
        <v>9</v>
      </c>
      <c r="B1" s="5" t="s">
        <v>816</v>
      </c>
      <c r="D1" s="5" t="s">
        <v>9</v>
      </c>
      <c r="E1" s="5" t="s">
        <v>816</v>
      </c>
    </row>
    <row r="2" spans="1:5" x14ac:dyDescent="0.2">
      <c r="A2" t="str">
        <f t="array" ref="A2:A37">_xlfn.UNIQUE('All Titles'!B:B)</f>
        <v>Place</v>
      </c>
      <c r="B2">
        <f>COUNTIF('All Titles'!B:B,A2)</f>
        <v>1</v>
      </c>
      <c r="D2" t="s">
        <v>8</v>
      </c>
      <c r="E2">
        <f>COUNTIF('All Titles'!B:B,D2)</f>
        <v>83</v>
      </c>
    </row>
    <row r="3" spans="1:5" x14ac:dyDescent="0.2">
      <c r="A3" t="str">
        <v>Berlin</v>
      </c>
      <c r="B3">
        <f>COUNTIF('All Titles'!B:B,A3)</f>
        <v>83</v>
      </c>
      <c r="D3" t="s">
        <v>320</v>
      </c>
      <c r="E3">
        <f>COUNTIF('All Titles'!B:B,D3)</f>
        <v>69</v>
      </c>
    </row>
    <row r="4" spans="1:5" x14ac:dyDescent="0.2">
      <c r="A4" t="str">
        <v>München</v>
      </c>
      <c r="B4">
        <f>COUNTIF('All Titles'!B:B,A4)</f>
        <v>69</v>
      </c>
      <c r="D4" t="s">
        <v>175</v>
      </c>
      <c r="E4">
        <f>COUNTIF('All Titles'!B:B,D4)</f>
        <v>10</v>
      </c>
    </row>
    <row r="5" spans="1:5" x14ac:dyDescent="0.2">
      <c r="A5" t="str">
        <v>Bamberg</v>
      </c>
      <c r="B5">
        <f>COUNTIF('All Titles'!B:B,A5)</f>
        <v>1</v>
      </c>
      <c r="D5" t="s">
        <v>307</v>
      </c>
      <c r="E5">
        <f>COUNTIF('All Titles'!B:B,D5)</f>
        <v>5</v>
      </c>
    </row>
    <row r="6" spans="1:5" x14ac:dyDescent="0.2">
      <c r="A6" t="str">
        <v>München (Gräfelfing bei)</v>
      </c>
      <c r="B6">
        <f>COUNTIF('All Titles'!B:B,A6)</f>
        <v>1</v>
      </c>
      <c r="D6" t="s">
        <v>177</v>
      </c>
      <c r="E6">
        <f>COUNTIF('All Titles'!B:B,D6)</f>
        <v>4</v>
      </c>
    </row>
    <row r="7" spans="1:5" x14ac:dyDescent="0.2">
      <c r="A7" t="str">
        <v>Dyhernfurt</v>
      </c>
      <c r="B7">
        <f>COUNTIF('All Titles'!B:B,A7)</f>
        <v>1</v>
      </c>
      <c r="D7" t="s">
        <v>280</v>
      </c>
      <c r="E7">
        <f>COUNTIF('All Titles'!B:B,D7)</f>
        <v>5</v>
      </c>
    </row>
    <row r="8" spans="1:5" x14ac:dyDescent="0.2">
      <c r="A8" t="str">
        <v>Feldafing</v>
      </c>
      <c r="B8">
        <f>COUNTIF('All Titles'!B:B,A8)</f>
        <v>5</v>
      </c>
      <c r="D8" t="s">
        <v>176</v>
      </c>
      <c r="E8">
        <f>COUNTIF('All Titles'!B:B,D8)</f>
        <v>4</v>
      </c>
    </row>
    <row r="9" spans="1:5" x14ac:dyDescent="0.2">
      <c r="A9" t="str">
        <v>Landsberg am Lech</v>
      </c>
      <c r="B9">
        <f>COUNTIF('All Titles'!B:B,A9)</f>
        <v>3</v>
      </c>
      <c r="D9" t="s">
        <v>314</v>
      </c>
      <c r="E9">
        <f>COUNTIF('All Titles'!B:B,D9)</f>
        <v>3</v>
      </c>
    </row>
    <row r="10" spans="1:5" x14ac:dyDescent="0.2">
      <c r="A10" t="str">
        <v>Frankfurt</v>
      </c>
      <c r="B10">
        <f>COUNTIF('All Titles'!B:B,A10)</f>
        <v>4</v>
      </c>
      <c r="D10" t="s">
        <v>279</v>
      </c>
      <c r="E10">
        <f>COUNTIF('All Titles'!B:B,D10)</f>
        <v>3</v>
      </c>
    </row>
    <row r="11" spans="1:5" x14ac:dyDescent="0.2">
      <c r="A11" t="str">
        <v>Mainz</v>
      </c>
      <c r="B11">
        <f>COUNTIF('All Titles'!B:B,A11)</f>
        <v>1</v>
      </c>
      <c r="D11" t="s">
        <v>165</v>
      </c>
      <c r="E11">
        <f>COUNTIF('All Titles'!B:B,D11)</f>
        <v>3</v>
      </c>
    </row>
    <row r="12" spans="1:5" x14ac:dyDescent="0.2">
      <c r="A12" t="str">
        <v>Bergen-Belsen</v>
      </c>
      <c r="B12">
        <f>COUNTIF('All Titles'!B:B,A12)</f>
        <v>10</v>
      </c>
      <c r="D12" t="s">
        <v>311</v>
      </c>
      <c r="E12">
        <f>COUNTIF('All Titles'!B:B,D12)</f>
        <v>4</v>
      </c>
    </row>
    <row r="13" spans="1:5" x14ac:dyDescent="0.2">
      <c r="A13" t="str">
        <v>München (Wolfratshausen bei)</v>
      </c>
      <c r="B13">
        <f>COUNTIF('All Titles'!B:B,A13)</f>
        <v>1</v>
      </c>
      <c r="D13" t="s">
        <v>316</v>
      </c>
      <c r="E13">
        <f>COUNTIF('All Titles'!B:B,D13)</f>
        <v>2</v>
      </c>
    </row>
    <row r="14" spans="1:5" x14ac:dyDescent="0.2">
      <c r="A14" t="str">
        <v>Leipzig</v>
      </c>
      <c r="B14">
        <f>COUNTIF('All Titles'!B:B,A14)</f>
        <v>2</v>
      </c>
      <c r="D14" t="s">
        <v>277</v>
      </c>
      <c r="E14">
        <f>COUNTIF('All Titles'!B:B,D14)</f>
        <v>1</v>
      </c>
    </row>
    <row r="15" spans="1:5" x14ac:dyDescent="0.2">
      <c r="A15" t="str">
        <v>New York</v>
      </c>
      <c r="B15">
        <f>COUNTIF('All Titles'!B:B,A15)</f>
        <v>1</v>
      </c>
      <c r="D15" t="s">
        <v>190</v>
      </c>
      <c r="E15">
        <f>COUNTIF('All Titles'!B:B,D15)</f>
        <v>1</v>
      </c>
    </row>
    <row r="16" spans="1:5" x14ac:dyDescent="0.2">
      <c r="A16" t="str">
        <v>Danzig</v>
      </c>
      <c r="B16">
        <f>COUNTIF('All Titles'!B:B,A16)</f>
        <v>5</v>
      </c>
      <c r="D16" t="s">
        <v>305</v>
      </c>
      <c r="E16">
        <f>COUNTIF('All Titles'!B:B,D16)</f>
        <v>1</v>
      </c>
    </row>
    <row r="17" spans="1:5" x14ac:dyDescent="0.2">
      <c r="A17" t="str">
        <v>Deggendorf</v>
      </c>
      <c r="B17">
        <f>COUNTIF('All Titles'!B:B,A17)</f>
        <v>1</v>
      </c>
      <c r="D17" t="s">
        <v>306</v>
      </c>
      <c r="E17">
        <f>COUNTIF('All Titles'!B:B,D17)</f>
        <v>1</v>
      </c>
    </row>
    <row r="18" spans="1:5" x14ac:dyDescent="0.2">
      <c r="A18" t="str">
        <v>Lemberg</v>
      </c>
      <c r="B18">
        <f>COUNTIF('All Titles'!B:B,A18)</f>
        <v>1</v>
      </c>
      <c r="D18" t="s">
        <v>186</v>
      </c>
      <c r="E18">
        <f>COUNTIF('All Titles'!B:B,D18)</f>
        <v>1</v>
      </c>
    </row>
    <row r="19" spans="1:5" x14ac:dyDescent="0.2">
      <c r="A19" t="str">
        <v>Bad Reichenhall</v>
      </c>
      <c r="B19">
        <f>COUNTIF('All Titles'!B:B,A19)</f>
        <v>1</v>
      </c>
      <c r="D19" t="s">
        <v>278</v>
      </c>
      <c r="E19">
        <f>COUNTIF('All Titles'!B:B,D19)</f>
        <v>1</v>
      </c>
    </row>
    <row r="20" spans="1:5" x14ac:dyDescent="0.2">
      <c r="A20" t="str">
        <v>Regensburg</v>
      </c>
      <c r="B20">
        <f>COUNTIF('All Titles'!B:B,A20)</f>
        <v>4</v>
      </c>
      <c r="D20" t="s">
        <v>813</v>
      </c>
      <c r="E20">
        <f>COUNTIF('All Titles'!B:B,D20)</f>
        <v>1</v>
      </c>
    </row>
    <row r="21" spans="1:5" x14ac:dyDescent="0.2">
      <c r="A21" t="str">
        <v>Fernvald</v>
      </c>
      <c r="B21">
        <f>COUNTIF('All Titles'!B:B,A21)</f>
        <v>1</v>
      </c>
      <c r="D21" t="s">
        <v>308</v>
      </c>
      <c r="E21">
        <f>COUNTIF('All Titles'!B:B,D21)</f>
        <v>1</v>
      </c>
    </row>
    <row r="22" spans="1:5" x14ac:dyDescent="0.2">
      <c r="A22" t="str">
        <v>Koningsberg</v>
      </c>
      <c r="B22">
        <f>COUNTIF('All Titles'!B:B,A22)</f>
        <v>3</v>
      </c>
      <c r="D22" t="s">
        <v>309</v>
      </c>
      <c r="E22">
        <f>COUNTIF('All Titles'!B:B,D22)</f>
        <v>1</v>
      </c>
    </row>
    <row r="23" spans="1:5" x14ac:dyDescent="0.2">
      <c r="A23" t="str">
        <v>Hamburg</v>
      </c>
      <c r="B23">
        <f>COUNTIF('All Titles'!B:B,A23)</f>
        <v>4</v>
      </c>
      <c r="D23" t="s">
        <v>310</v>
      </c>
      <c r="E23">
        <f>COUNTIF('All Titles'!B:B,D23)</f>
        <v>1</v>
      </c>
    </row>
    <row r="24" spans="1:5" x14ac:dyDescent="0.2">
      <c r="A24" t="str">
        <v>Lampertheim</v>
      </c>
      <c r="B24">
        <f>COUNTIF('All Titles'!B:B,A24)</f>
        <v>1</v>
      </c>
      <c r="D24" t="s">
        <v>312</v>
      </c>
      <c r="E24">
        <f>COUNTIF('All Titles'!B:B,D24)</f>
        <v>1</v>
      </c>
    </row>
    <row r="25" spans="1:5" x14ac:dyDescent="0.2">
      <c r="A25" t="str">
        <v>Glebkie</v>
      </c>
      <c r="B25">
        <f>COUNTIF('All Titles'!B:B,A25)</f>
        <v>1</v>
      </c>
      <c r="D25" t="s">
        <v>313</v>
      </c>
      <c r="E25">
        <f>COUNTIF('All Titles'!B:B,D25)</f>
        <v>1</v>
      </c>
    </row>
    <row r="26" spans="1:5" x14ac:dyDescent="0.2">
      <c r="A26">
        <v>0</v>
      </c>
      <c r="B26">
        <f>COUNTIF('All Titles'!B:B,A26)</f>
        <v>0</v>
      </c>
      <c r="D26" t="s">
        <v>315</v>
      </c>
      <c r="E26">
        <f>COUNTIF('All Titles'!B:B,D26)</f>
        <v>1</v>
      </c>
    </row>
    <row r="27" spans="1:5" x14ac:dyDescent="0.2">
      <c r="A27" t="str">
        <v>Leipheim</v>
      </c>
      <c r="B27">
        <f>COUNTIF('All Titles'!B:B,A27)</f>
        <v>1</v>
      </c>
      <c r="D27" t="s">
        <v>164</v>
      </c>
      <c r="E27">
        <f>COUNTIF('All Titles'!B:B,D27)</f>
        <v>1</v>
      </c>
    </row>
    <row r="28" spans="1:5" x14ac:dyDescent="0.2">
      <c r="A28" t="str">
        <v>Kovno, Berlin</v>
      </c>
      <c r="B28">
        <f>COUNTIF('All Titles'!B:B,A28)</f>
        <v>1</v>
      </c>
      <c r="D28" t="s">
        <v>281</v>
      </c>
      <c r="E28">
        <f>COUNTIF('All Titles'!B:B,D28)</f>
        <v>1</v>
      </c>
    </row>
    <row r="29" spans="1:5" x14ac:dyDescent="0.2">
      <c r="A29" t="str">
        <v>Linz</v>
      </c>
      <c r="B29">
        <f>COUNTIF('All Titles'!B:B,A29)</f>
        <v>1</v>
      </c>
      <c r="D29" t="s">
        <v>317</v>
      </c>
      <c r="E29">
        <f>COUNTIF('All Titles'!B:B,D29)</f>
        <v>1</v>
      </c>
    </row>
    <row r="30" spans="1:5" x14ac:dyDescent="0.2">
      <c r="A30" t="str">
        <v>Frankfurt an der Oder</v>
      </c>
      <c r="B30">
        <f>COUNTIF('All Titles'!B:B,A30)</f>
        <v>1</v>
      </c>
      <c r="D30" t="s">
        <v>318</v>
      </c>
      <c r="E30">
        <f>COUNTIF('All Titles'!B:B,D30)</f>
        <v>1</v>
      </c>
    </row>
    <row r="31" spans="1:5" x14ac:dyDescent="0.2">
      <c r="A31" t="str">
        <v>Sulzbach</v>
      </c>
      <c r="B31">
        <f>COUNTIF('All Titles'!B:B,A31)</f>
        <v>1</v>
      </c>
      <c r="D31" t="s">
        <v>319</v>
      </c>
      <c r="E31">
        <f>COUNTIF('All Titles'!B:B,D31)</f>
        <v>1</v>
      </c>
    </row>
    <row r="32" spans="1:5" x14ac:dyDescent="0.2">
      <c r="A32" t="str">
        <v>Hamburg-Altona</v>
      </c>
      <c r="B32">
        <f>COUNTIF('All Titles'!B:B,A32)</f>
        <v>1</v>
      </c>
      <c r="D32" t="s">
        <v>191</v>
      </c>
      <c r="E32">
        <f>COUNTIF('All Titles'!B:B,D32)</f>
        <v>1</v>
      </c>
    </row>
    <row r="33" spans="1:5" x14ac:dyDescent="0.2">
      <c r="A33" t="str">
        <v>Jessnitz</v>
      </c>
      <c r="B33">
        <f>COUNTIF('All Titles'!B:B,A33)</f>
        <v>1</v>
      </c>
      <c r="D33" t="s">
        <v>693</v>
      </c>
      <c r="E33">
        <f>COUNTIF('All Titles'!B:B,D33)</f>
        <v>1</v>
      </c>
    </row>
    <row r="34" spans="1:5" x14ac:dyDescent="0.2">
      <c r="A34" t="str">
        <v>Fürth</v>
      </c>
      <c r="B34">
        <f>COUNTIF('All Titles'!B:B,A34)</f>
        <v>1</v>
      </c>
      <c r="D34" t="s">
        <v>321</v>
      </c>
      <c r="E34">
        <f>COUNTIF('All Titles'!B:B,D34)</f>
        <v>1</v>
      </c>
    </row>
    <row r="35" spans="1:5" x14ac:dyDescent="0.2">
      <c r="A35" t="str">
        <v>Zultsbach</v>
      </c>
      <c r="B35">
        <f>COUNTIF('All Titles'!B:B,A35)</f>
        <v>1</v>
      </c>
    </row>
    <row r="36" spans="1:5" x14ac:dyDescent="0.2">
      <c r="A36" t="str">
        <v>Lyck</v>
      </c>
      <c r="B36">
        <f>COUNTIF('All Titles'!B:B,A36)</f>
        <v>1</v>
      </c>
    </row>
    <row r="37" spans="1:5" x14ac:dyDescent="0.2">
      <c r="A37" t="str">
        <v>Wrocław</v>
      </c>
      <c r="B37">
        <f>COUNTIF('All Titles'!B:B,A37)</f>
        <v>3</v>
      </c>
    </row>
  </sheetData>
  <autoFilter ref="D1:E37" xr:uid="{1E463C6B-19CB-5C4C-9004-E12DE6CE0FB0}">
    <sortState xmlns:xlrd2="http://schemas.microsoft.com/office/spreadsheetml/2017/richdata2" ref="D2:E37">
      <sortCondition descending="1" ref="E1:E37"/>
    </sortState>
  </autoFilter>
  <pageMargins left="0.7" right="0.7" top="0.75" bottom="0.75" header="0.3" footer="0.3"/>
  <pageSetup paperSize="9"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ADAF0-C1D4-F34F-939B-376F05E3A34E}">
  <dimension ref="A1:I54"/>
  <sheetViews>
    <sheetView workbookViewId="0">
      <selection activeCell="I35" sqref="I35"/>
    </sheetView>
  </sheetViews>
  <sheetFormatPr baseColWidth="10" defaultRowHeight="15" x14ac:dyDescent="0.2"/>
  <cols>
    <col min="2" max="2" width="7.5" bestFit="1" customWidth="1"/>
    <col min="9" max="9" width="40.33203125" bestFit="1" customWidth="1"/>
  </cols>
  <sheetData>
    <row r="1" spans="1:5" x14ac:dyDescent="0.2">
      <c r="A1" s="5" t="s">
        <v>169</v>
      </c>
      <c r="B1" s="5" t="s">
        <v>816</v>
      </c>
      <c r="D1" s="5" t="s">
        <v>169</v>
      </c>
      <c r="E1" s="5" t="s">
        <v>816</v>
      </c>
    </row>
    <row r="2" spans="1:5" x14ac:dyDescent="0.2">
      <c r="A2" t="str" cm="1">
        <f t="array" ref="A2:A54">_xlfn.UNIQUE('All Titles'!F:F)</f>
        <v>Repository</v>
      </c>
      <c r="D2" t="s">
        <v>322</v>
      </c>
      <c r="E2">
        <f>COUNTIF('All Titles'!F:F,"*NLI*")</f>
        <v>127</v>
      </c>
    </row>
    <row r="3" spans="1:5" x14ac:dyDescent="0.2">
      <c r="A3" t="str">
        <v>CJH, NLI</v>
      </c>
      <c r="B3">
        <f>COUNTIF('All Titles'!F:F,A3)</f>
        <v>5</v>
      </c>
      <c r="D3" t="s">
        <v>158</v>
      </c>
      <c r="E3">
        <f>COUNTIF('All Titles'!F:F,"*CJH*")</f>
        <v>52</v>
      </c>
    </row>
    <row r="4" spans="1:5" x14ac:dyDescent="0.2">
      <c r="A4" t="str">
        <v>CJH</v>
      </c>
      <c r="B4">
        <f>COUNTIF('All Titles'!F:F,A4)</f>
        <v>40</v>
      </c>
      <c r="D4" t="s">
        <v>275</v>
      </c>
      <c r="E4">
        <f>COUNTIF('All Titles'!F:F,"*LBI*")</f>
        <v>19</v>
      </c>
    </row>
    <row r="5" spans="1:5" x14ac:dyDescent="0.2">
      <c r="A5" t="str">
        <v>LBI, SUB, PU</v>
      </c>
      <c r="B5">
        <f>COUNTIF('All Titles'!F:F,A5)</f>
        <v>1</v>
      </c>
      <c r="D5" t="s">
        <v>6</v>
      </c>
      <c r="E5">
        <f>COUNTIF('All Titles'!F:F,"*YIVO*")</f>
        <v>16</v>
      </c>
    </row>
    <row r="6" spans="1:5" x14ac:dyDescent="0.2">
      <c r="A6" t="str">
        <v>LBI</v>
      </c>
      <c r="B6">
        <f>COUNTIF('All Titles'!F:F,A6)</f>
        <v>9</v>
      </c>
      <c r="D6" t="s">
        <v>11</v>
      </c>
      <c r="E6">
        <f>COUNTIF('All Titles'!F:F,"*CM*")</f>
        <v>6</v>
      </c>
    </row>
    <row r="7" spans="1:5" x14ac:dyDescent="0.2">
      <c r="A7" t="str">
        <v>CM</v>
      </c>
      <c r="B7">
        <f>COUNTIF('All Titles'!F:F,A7)</f>
        <v>1</v>
      </c>
      <c r="D7" s="9" t="s">
        <v>827</v>
      </c>
      <c r="E7">
        <f>COUNTIF('All Titles'!F:F,"*CRA*")</f>
        <v>6</v>
      </c>
    </row>
    <row r="8" spans="1:5" x14ac:dyDescent="0.2">
      <c r="A8" t="str">
        <v>CM, NLI, GER</v>
      </c>
      <c r="B8">
        <f>COUNTIF('All Titles'!F:F,A8)</f>
        <v>1</v>
      </c>
      <c r="D8" t="s">
        <v>162</v>
      </c>
      <c r="E8">
        <f>COUNTIF('All Titles'!F:F,"*SHO*")</f>
        <v>5</v>
      </c>
    </row>
    <row r="9" spans="1:5" x14ac:dyDescent="0.2">
      <c r="A9" t="str">
        <v>CM, LBI,SBB</v>
      </c>
      <c r="B9">
        <f>COUNTIF('All Titles'!F:F,A9)</f>
        <v>1</v>
      </c>
      <c r="D9" t="s">
        <v>7</v>
      </c>
      <c r="E9">
        <f>COUNTIF('All Titles'!F:F,"*CZA*")</f>
        <v>4</v>
      </c>
    </row>
    <row r="10" spans="1:5" x14ac:dyDescent="0.2">
      <c r="A10" t="str">
        <v>CM, NLI,GER</v>
      </c>
      <c r="B10">
        <f>COUNTIF('All Titles'!F:F,A10)</f>
        <v>1</v>
      </c>
      <c r="D10" t="s">
        <v>163</v>
      </c>
      <c r="E10">
        <f>COUNTIF('All Titles'!F:F,"*NYPL*")</f>
        <v>1</v>
      </c>
    </row>
    <row r="11" spans="1:5" x14ac:dyDescent="0.2">
      <c r="A11" t="str">
        <v>CM, NLI</v>
      </c>
      <c r="B11">
        <f>COUNTIF('All Titles'!F:F,A11)</f>
        <v>1</v>
      </c>
      <c r="D11" s="9" t="s">
        <v>826</v>
      </c>
      <c r="E11">
        <f>COUNTIF('All Titles'!F:F,"*JMB*")</f>
        <v>3</v>
      </c>
    </row>
    <row r="12" spans="1:5" x14ac:dyDescent="0.2">
      <c r="A12" t="str">
        <v>LBI, NLI</v>
      </c>
      <c r="B12">
        <f>COUNTIF('All Titles'!F:F,A12)</f>
        <v>1</v>
      </c>
      <c r="D12" s="9" t="s">
        <v>828</v>
      </c>
      <c r="E12">
        <f>COUNTIF('All Titles'!F:F,"*Stabi*")</f>
        <v>0</v>
      </c>
    </row>
    <row r="13" spans="1:5" x14ac:dyDescent="0.2">
      <c r="A13" t="str">
        <v>LBI, SHO</v>
      </c>
      <c r="B13">
        <f>COUNTIF('All Titles'!F:F,A13)</f>
        <v>1</v>
      </c>
      <c r="D13" s="9" t="s">
        <v>829</v>
      </c>
      <c r="E13">
        <f>COUNTIF('All Titles'!F:F,"*IGdJ*")</f>
        <v>2</v>
      </c>
    </row>
    <row r="14" spans="1:5" x14ac:dyDescent="0.2">
      <c r="A14" t="str">
        <v>NLI</v>
      </c>
      <c r="B14">
        <f>COUNTIF('All Titles'!F:F,A14)</f>
        <v>90</v>
      </c>
      <c r="D14" s="9" t="s">
        <v>830</v>
      </c>
      <c r="E14">
        <f>COUNTIF('All Titles'!F:F,"*HUB*")</f>
        <v>1</v>
      </c>
    </row>
    <row r="15" spans="1:5" x14ac:dyDescent="0.2">
      <c r="A15" t="str">
        <v>SHO,LEI</v>
      </c>
      <c r="B15">
        <f>COUNTIF('All Titles'!F:F,A15)</f>
        <v>1</v>
      </c>
      <c r="D15" s="9" t="s">
        <v>831</v>
      </c>
      <c r="E15">
        <f>COUNTIF('All Titles'!F:F,"*SUB*")</f>
        <v>1</v>
      </c>
    </row>
    <row r="16" spans="1:5" x14ac:dyDescent="0.2">
      <c r="A16" t="str">
        <v>LBI, NLI,JMB</v>
      </c>
      <c r="B16">
        <f>COUNTIF('All Titles'!F:F,A16)</f>
        <v>1</v>
      </c>
      <c r="D16" s="9" t="s">
        <v>833</v>
      </c>
      <c r="E16">
        <f>COUNTIF('All Titles'!F:F,"*PU*")</f>
        <v>2</v>
      </c>
    </row>
    <row r="17" spans="1:5" x14ac:dyDescent="0.2">
      <c r="A17" t="str">
        <v>NLI, PUB</v>
      </c>
      <c r="B17">
        <f>COUNTIF('All Titles'!F:F,A17)</f>
        <v>1</v>
      </c>
      <c r="D17" t="s">
        <v>832</v>
      </c>
      <c r="E17">
        <f>COUNTIF('All Titles'!F:F,"*HJP*")</f>
        <v>1</v>
      </c>
    </row>
    <row r="18" spans="1:5" x14ac:dyDescent="0.2">
      <c r="A18" t="str">
        <v>YIVO, NLI</v>
      </c>
      <c r="B18">
        <f>COUNTIF('All Titles'!F:F,A18)</f>
        <v>4</v>
      </c>
    </row>
    <row r="19" spans="1:5" x14ac:dyDescent="0.2">
      <c r="A19" t="str">
        <v>CM, HJP</v>
      </c>
      <c r="B19">
        <f>COUNTIF('All Titles'!F:F,A19)</f>
        <v>1</v>
      </c>
    </row>
    <row r="20" spans="1:5" x14ac:dyDescent="0.2">
      <c r="A20" t="str">
        <v>CRA, JMB</v>
      </c>
      <c r="B20">
        <f>COUNTIF('All Titles'!F:F,A20)</f>
        <v>1</v>
      </c>
    </row>
    <row r="21" spans="1:5" x14ac:dyDescent="0.2">
      <c r="A21" t="str">
        <v>CZA, NLI</v>
      </c>
      <c r="B21">
        <f>COUNTIF('All Titles'!F:F,A21)</f>
        <v>2</v>
      </c>
    </row>
    <row r="22" spans="1:5" x14ac:dyDescent="0.2">
      <c r="A22" t="str">
        <v>YIVO</v>
      </c>
      <c r="B22">
        <f>COUNTIF('All Titles'!F:F,A22)</f>
        <v>5</v>
      </c>
    </row>
    <row r="23" spans="1:5" x14ac:dyDescent="0.2">
      <c r="A23" t="str">
        <v>NLI, SBB</v>
      </c>
      <c r="B23">
        <f>COUNTIF('All Titles'!F:F,A23)</f>
        <v>3</v>
      </c>
    </row>
    <row r="24" spans="1:5" x14ac:dyDescent="0.2">
      <c r="A24" t="str">
        <v>CZA</v>
      </c>
      <c r="B24">
        <f>COUNTIF('All Titles'!F:F,A24)</f>
        <v>2</v>
      </c>
    </row>
    <row r="25" spans="1:5" x14ac:dyDescent="0.2">
      <c r="A25" t="str">
        <v>ULB</v>
      </c>
      <c r="B25">
        <f>COUNTIF('All Titles'!F:F,A25)</f>
        <v>1</v>
      </c>
    </row>
    <row r="26" spans="1:5" x14ac:dyDescent="0.2">
      <c r="A26" t="str">
        <v>SBB</v>
      </c>
    </row>
    <row r="27" spans="1:5" x14ac:dyDescent="0.2">
      <c r="A27" t="str">
        <v>SHO, NLI</v>
      </c>
    </row>
    <row r="28" spans="1:5" x14ac:dyDescent="0.2">
      <c r="A28" t="str">
        <v>YIVO, CRA</v>
      </c>
    </row>
    <row r="29" spans="1:5" x14ac:dyDescent="0.2">
      <c r="A29" t="str">
        <v>YIVO, SHO, NLI</v>
      </c>
    </row>
    <row r="30" spans="1:5" x14ac:dyDescent="0.2">
      <c r="A30" t="str">
        <v>BSB</v>
      </c>
    </row>
    <row r="31" spans="1:5" x14ac:dyDescent="0.2">
      <c r="A31" t="str">
        <v>CJH, SAPMO-Barch</v>
      </c>
    </row>
    <row r="32" spans="1:5" x14ac:dyDescent="0.2">
      <c r="A32" t="str">
        <v>YIVO, FUB</v>
      </c>
    </row>
    <row r="33" spans="1:9" x14ac:dyDescent="0.2">
      <c r="A33" t="str">
        <v>CJH, NLI, ULB</v>
      </c>
    </row>
    <row r="34" spans="1:9" x14ac:dyDescent="0.2">
      <c r="A34" t="str">
        <v>YIVO, CRA, NLI</v>
      </c>
    </row>
    <row r="35" spans="1:9" x14ac:dyDescent="0.2">
      <c r="A35" t="str">
        <v>NLI, BSB</v>
      </c>
      <c r="H35" s="8" t="s">
        <v>322</v>
      </c>
      <c r="I35" s="8" t="s">
        <v>836</v>
      </c>
    </row>
    <row r="36" spans="1:9" x14ac:dyDescent="0.2">
      <c r="A36" t="str">
        <v>BJM</v>
      </c>
      <c r="H36" s="8" t="s">
        <v>158</v>
      </c>
      <c r="I36" s="8" t="s">
        <v>837</v>
      </c>
    </row>
    <row r="37" spans="1:9" x14ac:dyDescent="0.2">
      <c r="A37" t="str">
        <v>CJH, BSB</v>
      </c>
      <c r="H37" s="8" t="s">
        <v>275</v>
      </c>
      <c r="I37" s="8" t="s">
        <v>838</v>
      </c>
    </row>
    <row r="38" spans="1:9" x14ac:dyDescent="0.2">
      <c r="A38" t="str">
        <v>UB</v>
      </c>
      <c r="H38" s="8" t="s">
        <v>6</v>
      </c>
      <c r="I38" s="8" t="s">
        <v>6</v>
      </c>
    </row>
    <row r="39" spans="1:9" x14ac:dyDescent="0.2">
      <c r="A39" t="str">
        <v>NYPL</v>
      </c>
      <c r="H39" s="8" t="s">
        <v>11</v>
      </c>
      <c r="I39" s="8" t="s">
        <v>839</v>
      </c>
    </row>
    <row r="40" spans="1:9" x14ac:dyDescent="0.2">
      <c r="A40" t="str">
        <v>NLI,SBB</v>
      </c>
      <c r="H40" s="8" t="s">
        <v>827</v>
      </c>
      <c r="I40" s="8" t="s">
        <v>840</v>
      </c>
    </row>
    <row r="41" spans="1:9" x14ac:dyDescent="0.2">
      <c r="A41" t="str">
        <v>CJH, HUB</v>
      </c>
      <c r="H41" s="8" t="s">
        <v>162</v>
      </c>
      <c r="I41" s="8" t="s">
        <v>841</v>
      </c>
    </row>
    <row r="42" spans="1:9" x14ac:dyDescent="0.2">
      <c r="A42" t="str">
        <v>LBI, SBB, IGdJ, NLI</v>
      </c>
      <c r="H42" s="8" t="s">
        <v>7</v>
      </c>
      <c r="I42" s="8" t="s">
        <v>842</v>
      </c>
    </row>
    <row r="43" spans="1:9" x14ac:dyDescent="0.2">
      <c r="A43" t="str">
        <v>NLI,ULB</v>
      </c>
      <c r="H43" s="8" t="s">
        <v>163</v>
      </c>
      <c r="I43" s="8" t="s">
        <v>843</v>
      </c>
    </row>
    <row r="44" spans="1:9" x14ac:dyDescent="0.2">
      <c r="A44" t="str">
        <v>UB LMU</v>
      </c>
      <c r="H44" s="8" t="s">
        <v>826</v>
      </c>
      <c r="I44" s="8" t="s">
        <v>844</v>
      </c>
    </row>
    <row r="45" spans="1:9" x14ac:dyDescent="0.2">
      <c r="A45" t="str">
        <v>NLI, DNB</v>
      </c>
      <c r="H45" s="8" t="s">
        <v>828</v>
      </c>
      <c r="I45" s="8" t="s">
        <v>845</v>
      </c>
    </row>
    <row r="46" spans="1:9" x14ac:dyDescent="0.2">
      <c r="A46" t="str">
        <v>SHO</v>
      </c>
      <c r="H46" s="8" t="s">
        <v>829</v>
      </c>
      <c r="I46" s="8" t="s">
        <v>846</v>
      </c>
    </row>
    <row r="47" spans="1:9" x14ac:dyDescent="0.2">
      <c r="A47" t="str">
        <v>LBI, NLI, BSB</v>
      </c>
      <c r="H47" s="8" t="s">
        <v>830</v>
      </c>
      <c r="I47" s="8" t="s">
        <v>847</v>
      </c>
    </row>
    <row r="48" spans="1:9" x14ac:dyDescent="0.2">
      <c r="A48" t="str">
        <v>LBI,NLI,JMB</v>
      </c>
      <c r="H48" s="8" t="s">
        <v>831</v>
      </c>
      <c r="I48" s="8" t="s">
        <v>848</v>
      </c>
    </row>
    <row r="49" spans="1:9" x14ac:dyDescent="0.2">
      <c r="A49" t="str">
        <v>LBI,BSB</v>
      </c>
      <c r="H49" s="8" t="s">
        <v>833</v>
      </c>
      <c r="I49" s="8" t="s">
        <v>849</v>
      </c>
    </row>
    <row r="50" spans="1:9" x14ac:dyDescent="0.2">
      <c r="A50" t="str">
        <v>CJH, NLI,SBB</v>
      </c>
      <c r="H50" s="8" t="s">
        <v>832</v>
      </c>
      <c r="I50" s="8" t="s">
        <v>850</v>
      </c>
    </row>
    <row r="51" spans="1:9" x14ac:dyDescent="0.2">
      <c r="A51" t="str">
        <v>YIVO,GER</v>
      </c>
    </row>
    <row r="52" spans="1:9" x14ac:dyDescent="0.2">
      <c r="A52" t="str">
        <v>CJH, CRA</v>
      </c>
    </row>
    <row r="53" spans="1:9" x14ac:dyDescent="0.2">
      <c r="A53" t="str">
        <v>NLI,BSB</v>
      </c>
    </row>
    <row r="54" spans="1:9" x14ac:dyDescent="0.2">
      <c r="A54">
        <v>0</v>
      </c>
    </row>
  </sheetData>
  <autoFilter ref="D1:E26" xr:uid="{F35ADAF0-C1D4-F34F-939B-376F05E3A34E}">
    <sortState xmlns:xlrd2="http://schemas.microsoft.com/office/spreadsheetml/2017/richdata2" ref="D2:E26">
      <sortCondition descending="1" ref="E1:E26"/>
    </sortState>
  </autoFilter>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4</vt:i4>
      </vt:variant>
    </vt:vector>
  </HeadingPairs>
  <TitlesOfParts>
    <vt:vector size="4" baseType="lpstr">
      <vt:lpstr>All Titles</vt:lpstr>
      <vt:lpstr>Year - data</vt:lpstr>
      <vt:lpstr>Place - data</vt:lpstr>
      <vt:lpstr>Locations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2022-09-13T09:28:00Z</dcterms:created>
  <dcterms:modified xsi:type="dcterms:W3CDTF">2023-02-14T16:25:25Z</dcterms:modified>
</cp:coreProperties>
</file>