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erem\OneDrive\Desktop\MyTravelMate\data\"/>
    </mc:Choice>
  </mc:AlternateContent>
  <xr:revisionPtr revIDLastSave="0" documentId="13_ncr:1_{EC347282-8F30-4283-A77B-301ECB54F80A}" xr6:coauthVersionLast="47" xr6:coauthVersionMax="47" xr10:uidLastSave="{00000000-0000-0000-0000-000000000000}"/>
  <bookViews>
    <workbookView xWindow="-98" yWindow="-98" windowWidth="21795" windowHeight="13875" xr2:uid="{D109C72D-D7A9-4D84-9CD6-0A87D44D9F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 i="1"/>
  <c r="Q13" i="1" a="1"/>
  <c r="Q13" i="1" s="1"/>
  <c r="Q14" i="1" a="1"/>
  <c r="Q14" i="1" s="1"/>
  <c r="Q15" i="1" a="1"/>
  <c r="Q15" i="1" s="1"/>
  <c r="Q16" i="1" a="1"/>
  <c r="Q16" i="1"/>
  <c r="Q17" i="1" a="1"/>
  <c r="Q17" i="1" s="1"/>
  <c r="Q18" i="1" a="1"/>
  <c r="Q18" i="1" s="1"/>
  <c r="Q19" i="1" a="1"/>
  <c r="Q19" i="1"/>
  <c r="Q20" i="1" a="1"/>
  <c r="Q20" i="1" s="1"/>
  <c r="Q21" i="1" a="1"/>
  <c r="Q21" i="1" s="1"/>
  <c r="Q22" i="1" a="1"/>
  <c r="Q22" i="1" s="1"/>
  <c r="Q23" i="1" a="1"/>
  <c r="Q23" i="1"/>
  <c r="Q24" i="1" a="1"/>
  <c r="Q24" i="1" s="1"/>
  <c r="Q25" i="1" a="1"/>
  <c r="Q25" i="1" s="1"/>
  <c r="Q26" i="1" a="1"/>
  <c r="Q26" i="1" s="1"/>
  <c r="Q27" i="1" a="1"/>
  <c r="Q27" i="1" s="1"/>
  <c r="Q28" i="1" a="1"/>
  <c r="Q28" i="1"/>
  <c r="Q29" i="1" a="1"/>
  <c r="Q29" i="1" s="1"/>
  <c r="Q30" i="1" a="1"/>
  <c r="Q30" i="1"/>
  <c r="Q31" i="1" a="1"/>
  <c r="Q31" i="1" s="1"/>
  <c r="Q32" i="1" a="1"/>
  <c r="Q32" i="1"/>
  <c r="Q33" i="1" a="1"/>
  <c r="Q33" i="1" s="1"/>
  <c r="Q34" i="1" a="1"/>
  <c r="Q34" i="1" s="1"/>
  <c r="Q35" i="1" a="1"/>
  <c r="Q35" i="1" s="1"/>
  <c r="Q36" i="1" a="1"/>
  <c r="Q36" i="1" s="1"/>
  <c r="Q37" i="1" a="1"/>
  <c r="Q37" i="1" s="1"/>
  <c r="Q38" i="1" a="1"/>
  <c r="Q38" i="1" s="1"/>
  <c r="Q39" i="1" a="1"/>
  <c r="Q39" i="1"/>
  <c r="Q40" i="1" a="1"/>
  <c r="Q40" i="1" s="1"/>
  <c r="Q41" i="1" a="1"/>
  <c r="Q41" i="1" s="1"/>
  <c r="Q42" i="1" a="1"/>
  <c r="Q42" i="1" s="1"/>
  <c r="Q43" i="1" a="1"/>
  <c r="Q43" i="1"/>
  <c r="Q44" i="1" a="1"/>
  <c r="Q44" i="1" s="1"/>
  <c r="Q45" i="1" a="1"/>
  <c r="Q45" i="1" s="1"/>
  <c r="Q46" i="1" a="1"/>
  <c r="Q46" i="1"/>
  <c r="Q47" i="1" a="1"/>
  <c r="Q47" i="1" s="1"/>
  <c r="Q48" i="1" a="1"/>
  <c r="Q48" i="1"/>
  <c r="Q49" i="1" a="1"/>
  <c r="Q49" i="1" s="1"/>
  <c r="Q50" i="1" a="1"/>
  <c r="Q50" i="1" s="1"/>
  <c r="Q51" i="1" a="1"/>
  <c r="Q51" i="1" s="1"/>
  <c r="Q52" i="1" a="1"/>
  <c r="Q52" i="1"/>
  <c r="Q53" i="1" a="1"/>
  <c r="Q53" i="1" s="1"/>
  <c r="Q54" i="1" a="1"/>
  <c r="Q54" i="1"/>
  <c r="Q55" i="1" a="1"/>
  <c r="Q55" i="1"/>
  <c r="Q56" i="1" a="1"/>
  <c r="Q56" i="1" s="1"/>
  <c r="Q57" i="1" a="1"/>
  <c r="Q57" i="1" s="1"/>
  <c r="Q58" i="1" a="1"/>
  <c r="Q58" i="1"/>
  <c r="Q59" i="1" a="1"/>
  <c r="Q59" i="1" s="1"/>
  <c r="Q60" i="1" a="1"/>
  <c r="Q60" i="1" s="1"/>
  <c r="Q61" i="1" a="1"/>
  <c r="Q61" i="1" s="1"/>
  <c r="Q62" i="1" a="1"/>
  <c r="Q62" i="1"/>
  <c r="Q63" i="1" a="1"/>
  <c r="Q63" i="1"/>
  <c r="Q64" i="1" a="1"/>
  <c r="Q64" i="1"/>
  <c r="Q65" i="1" a="1"/>
  <c r="Q65" i="1" s="1"/>
  <c r="Q66" i="1" a="1"/>
  <c r="Q66" i="1"/>
  <c r="Q67" i="1" a="1"/>
  <c r="Q67" i="1" s="1"/>
  <c r="Q68" i="1" a="1"/>
  <c r="Q68" i="1" s="1"/>
  <c r="Q69" i="1" a="1"/>
  <c r="Q69" i="1" s="1"/>
  <c r="Q70" i="1" a="1"/>
  <c r="Q70" i="1" s="1"/>
  <c r="Q71" i="1" a="1"/>
  <c r="Q71" i="1"/>
  <c r="Q72" i="1" a="1"/>
  <c r="Q72" i="1"/>
  <c r="Q73" i="1" a="1"/>
  <c r="Q73" i="1" s="1"/>
  <c r="Q74" i="1" a="1"/>
  <c r="Q74" i="1" s="1"/>
  <c r="Q75" i="1" a="1"/>
  <c r="Q75" i="1"/>
  <c r="Q76" i="1" a="1"/>
  <c r="Q76" i="1" s="1"/>
  <c r="Q77" i="1" a="1"/>
  <c r="Q77" i="1" s="1"/>
  <c r="Q78" i="1" a="1"/>
  <c r="Q78" i="1"/>
  <c r="Q79" i="1" a="1"/>
  <c r="Q79" i="1" s="1"/>
  <c r="Q80" i="1" a="1"/>
  <c r="Q80" i="1"/>
  <c r="Q81" i="1" a="1"/>
  <c r="Q81" i="1" s="1"/>
  <c r="Q82" i="1" a="1"/>
  <c r="Q82" i="1" s="1"/>
  <c r="Q83" i="1" a="1"/>
  <c r="Q83" i="1" s="1"/>
  <c r="Q84" i="1" a="1"/>
  <c r="Q84" i="1"/>
  <c r="Q85" i="1" a="1"/>
  <c r="Q85" i="1" s="1"/>
  <c r="Q86" i="1" a="1"/>
  <c r="Q86" i="1"/>
  <c r="Q87" i="1" a="1"/>
  <c r="Q87" i="1"/>
  <c r="Q88" i="1" a="1"/>
  <c r="Q88" i="1" s="1"/>
  <c r="Q89" i="1" a="1"/>
  <c r="Q89" i="1" s="1"/>
  <c r="Q90" i="1" a="1"/>
  <c r="Q90" i="1"/>
  <c r="Q91" i="1" a="1"/>
  <c r="Q91" i="1" s="1"/>
  <c r="Q92" i="1" a="1"/>
  <c r="Q92" i="1" s="1"/>
  <c r="Q93" i="1" a="1"/>
  <c r="Q93" i="1" s="1"/>
  <c r="Q94" i="1" a="1"/>
  <c r="Q94" i="1"/>
  <c r="Q95" i="1" a="1"/>
  <c r="Q95" i="1" s="1"/>
  <c r="Q96" i="1" a="1"/>
  <c r="Q96" i="1"/>
  <c r="Q97" i="1" a="1"/>
  <c r="Q97" i="1" s="1"/>
  <c r="Q98" i="1" a="1"/>
  <c r="Q98" i="1"/>
  <c r="Q99" i="1" a="1"/>
  <c r="Q99" i="1"/>
  <c r="Q100" i="1" a="1"/>
  <c r="Q100" i="1" s="1"/>
  <c r="Q101" i="1" a="1"/>
  <c r="Q101" i="1" s="1"/>
  <c r="Q102" i="1" a="1"/>
  <c r="Q102" i="1" s="1"/>
  <c r="Q103" i="1" a="1"/>
  <c r="Q103" i="1"/>
  <c r="Q104" i="1" a="1"/>
  <c r="Q104" i="1"/>
  <c r="Q105" i="1" a="1"/>
  <c r="Q105" i="1" s="1"/>
  <c r="Q106" i="1" a="1"/>
  <c r="Q106" i="1" s="1"/>
  <c r="Q107" i="1" a="1"/>
  <c r="Q107" i="1"/>
  <c r="Q108" i="1" a="1"/>
  <c r="Q108" i="1" s="1"/>
  <c r="Q109" i="1" a="1"/>
  <c r="Q109" i="1" s="1"/>
  <c r="Q110" i="1" a="1"/>
  <c r="Q110" i="1"/>
  <c r="Q111" i="1" a="1"/>
  <c r="Q111" i="1" s="1"/>
  <c r="Q112" i="1" a="1"/>
  <c r="Q112" i="1"/>
  <c r="Q113" i="1" a="1"/>
  <c r="Q113" i="1" s="1"/>
  <c r="Q114" i="1" a="1"/>
  <c r="Q114" i="1" s="1"/>
  <c r="Q115" i="1" a="1"/>
  <c r="Q115" i="1" s="1"/>
  <c r="Q116" i="1" a="1"/>
  <c r="Q116" i="1"/>
  <c r="Q117" i="1" a="1"/>
  <c r="Q117" i="1" s="1"/>
  <c r="Q118" i="1" a="1"/>
  <c r="Q118" i="1"/>
  <c r="Q119" i="1" a="1"/>
  <c r="Q119" i="1"/>
  <c r="Q120" i="1" a="1"/>
  <c r="Q120" i="1" s="1"/>
  <c r="Q121" i="1" a="1"/>
  <c r="Q121" i="1" s="1"/>
  <c r="Q122" i="1" a="1"/>
  <c r="Q122" i="1" s="1"/>
  <c r="Q123" i="1" a="1"/>
  <c r="Q123" i="1" s="1"/>
  <c r="Q124" i="1" a="1"/>
  <c r="Q124" i="1" s="1"/>
  <c r="Q125" i="1" a="1"/>
  <c r="Q125" i="1" s="1"/>
  <c r="Q126" i="1" a="1"/>
  <c r="Q126" i="1"/>
  <c r="Q127" i="1" a="1"/>
  <c r="Q127" i="1" s="1"/>
  <c r="Q128" i="1" a="1"/>
  <c r="Q128" i="1"/>
  <c r="Q129" i="1" a="1"/>
  <c r="Q129" i="1" s="1"/>
  <c r="Q130" i="1" a="1"/>
  <c r="Q130" i="1"/>
  <c r="Q131" i="1" a="1"/>
  <c r="Q131" i="1" s="1"/>
  <c r="Q132" i="1" a="1"/>
  <c r="Q132" i="1" s="1"/>
  <c r="Q133" i="1" a="1"/>
  <c r="Q133" i="1" s="1"/>
  <c r="Q134" i="1" a="1"/>
  <c r="Q134" i="1" s="1"/>
  <c r="Q135" i="1" a="1"/>
  <c r="Q135" i="1"/>
  <c r="Q136" i="1" a="1"/>
  <c r="Q136" i="1"/>
  <c r="Q137" i="1" a="1"/>
  <c r="Q137" i="1" s="1"/>
  <c r="Q138" i="1" a="1"/>
  <c r="Q138" i="1" s="1"/>
  <c r="Q139" i="1" a="1"/>
  <c r="Q139" i="1"/>
  <c r="Q140" i="1" a="1"/>
  <c r="Q140" i="1"/>
  <c r="Q141" i="1" a="1"/>
  <c r="Q141" i="1" s="1"/>
  <c r="Q142" i="1" a="1"/>
  <c r="Q142" i="1"/>
  <c r="Q143" i="1" a="1"/>
  <c r="Q143" i="1" s="1"/>
  <c r="Q144" i="1" a="1"/>
  <c r="Q144" i="1"/>
  <c r="Q145" i="1" a="1"/>
  <c r="Q145" i="1" s="1"/>
  <c r="Q146" i="1" a="1"/>
  <c r="Q146" i="1" s="1"/>
  <c r="Q147" i="1" a="1"/>
  <c r="Q147" i="1" s="1"/>
  <c r="Q148" i="1" a="1"/>
  <c r="Q148" i="1"/>
  <c r="Q149" i="1" a="1"/>
  <c r="Q149" i="1" s="1"/>
  <c r="Q150" i="1" a="1"/>
  <c r="Q150" i="1"/>
  <c r="Q151" i="1" a="1"/>
  <c r="Q151" i="1"/>
  <c r="Q152" i="1" a="1"/>
  <c r="Q152" i="1" s="1"/>
  <c r="Q153" i="1" a="1"/>
  <c r="Q153" i="1" s="1"/>
  <c r="Q154" i="1" a="1"/>
  <c r="Q154" i="1"/>
  <c r="Q155" i="1" a="1"/>
  <c r="Q155" i="1" s="1"/>
  <c r="Q156" i="1" a="1"/>
  <c r="Q156" i="1" s="1"/>
  <c r="Q157" i="1" a="1"/>
  <c r="Q157" i="1" s="1"/>
  <c r="Q158" i="1" a="1"/>
  <c r="Q158" i="1"/>
  <c r="Q159" i="1" a="1"/>
  <c r="Q159" i="1"/>
  <c r="Q160" i="1" a="1"/>
  <c r="Q160" i="1"/>
  <c r="Q161" i="1" a="1"/>
  <c r="Q161" i="1" s="1"/>
  <c r="Q162" i="1" a="1"/>
  <c r="Q162" i="1"/>
  <c r="Q163" i="1" a="1"/>
  <c r="Q163" i="1" s="1"/>
  <c r="Q164" i="1" a="1"/>
  <c r="Q164" i="1" s="1"/>
  <c r="Q165" i="1" a="1"/>
  <c r="Q165" i="1" s="1"/>
  <c r="Q166" i="1" a="1"/>
  <c r="Q166" i="1" s="1"/>
  <c r="Q167" i="1" a="1"/>
  <c r="Q167" i="1"/>
  <c r="Q168" i="1" a="1"/>
  <c r="Q168" i="1" s="1"/>
  <c r="Q169" i="1" a="1"/>
  <c r="Q169" i="1" s="1"/>
  <c r="Q170" i="1" a="1"/>
  <c r="Q170" i="1" s="1"/>
  <c r="Q171" i="1" a="1"/>
  <c r="Q171" i="1"/>
  <c r="Q172" i="1" a="1"/>
  <c r="Q172" i="1" s="1"/>
  <c r="Q173" i="1" a="1"/>
  <c r="Q173" i="1" s="1"/>
  <c r="Q174" i="1" a="1"/>
  <c r="Q174" i="1"/>
  <c r="Q175" i="1" a="1"/>
  <c r="Q175" i="1" s="1"/>
  <c r="Q176" i="1" a="1"/>
  <c r="Q176" i="1"/>
  <c r="Q177" i="1" a="1"/>
  <c r="Q177" i="1" s="1"/>
  <c r="Q178" i="1" a="1"/>
  <c r="Q178" i="1" s="1"/>
  <c r="Q179" i="1" a="1"/>
  <c r="Q179" i="1" s="1"/>
  <c r="Q180" i="1" a="1"/>
  <c r="Q180" i="1"/>
  <c r="Q181" i="1" a="1"/>
  <c r="Q181" i="1" s="1"/>
  <c r="Q182" i="1" a="1"/>
  <c r="Q182" i="1"/>
  <c r="Q183" i="1" a="1"/>
  <c r="Q183" i="1"/>
  <c r="Q184" i="1" a="1"/>
  <c r="Q184" i="1" s="1"/>
  <c r="Q185" i="1" a="1"/>
  <c r="Q185" i="1" s="1"/>
  <c r="Q186" i="1" a="1"/>
  <c r="Q186" i="1"/>
  <c r="Q187" i="1" a="1"/>
  <c r="Q187" i="1" s="1"/>
  <c r="Q188" i="1" a="1"/>
  <c r="Q188" i="1" s="1"/>
  <c r="Q189" i="1" a="1"/>
  <c r="Q189" i="1" s="1"/>
  <c r="Q190" i="1" a="1"/>
  <c r="Q190" i="1"/>
  <c r="Q191" i="1" a="1"/>
  <c r="Q191" i="1"/>
  <c r="Q192" i="1" a="1"/>
  <c r="Q192" i="1"/>
  <c r="Q193" i="1" a="1"/>
  <c r="Q193" i="1" s="1"/>
  <c r="Q194" i="1" a="1"/>
  <c r="Q194" i="1"/>
  <c r="Q195" i="1" a="1"/>
  <c r="Q195" i="1" s="1"/>
  <c r="Q196" i="1" a="1"/>
  <c r="Q196" i="1" s="1"/>
  <c r="Q197" i="1" a="1"/>
  <c r="Q197" i="1" s="1"/>
  <c r="Q198" i="1" a="1"/>
  <c r="Q198" i="1" s="1"/>
  <c r="Q199" i="1" a="1"/>
  <c r="Q199" i="1"/>
  <c r="Q200" i="1" a="1"/>
  <c r="Q200" i="1"/>
  <c r="Q201" i="1" a="1"/>
  <c r="Q201" i="1" s="1"/>
  <c r="Q202" i="1" a="1"/>
  <c r="Q202" i="1" s="1"/>
  <c r="Q203" i="1" a="1"/>
  <c r="Q203" i="1"/>
  <c r="Q204" i="1" a="1"/>
  <c r="Q204" i="1" s="1"/>
  <c r="Q205" i="1" a="1"/>
  <c r="Q205" i="1" s="1"/>
  <c r="Q206" i="1" a="1"/>
  <c r="Q206" i="1"/>
  <c r="Q207" i="1" a="1"/>
  <c r="Q207" i="1" s="1"/>
  <c r="Q208" i="1" a="1"/>
  <c r="Q208" i="1"/>
  <c r="Q209" i="1" a="1"/>
  <c r="Q209" i="1" s="1"/>
  <c r="Q210" i="1" a="1"/>
  <c r="Q210" i="1" s="1"/>
  <c r="Q211" i="1" a="1"/>
  <c r="Q211" i="1" s="1"/>
  <c r="Q212" i="1" a="1"/>
  <c r="Q212" i="1"/>
  <c r="Q213" i="1" a="1"/>
  <c r="Q213" i="1" s="1"/>
  <c r="Q214" i="1" a="1"/>
  <c r="Q214" i="1"/>
  <c r="Q215" i="1" a="1"/>
  <c r="Q215" i="1"/>
  <c r="Q216" i="1" a="1"/>
  <c r="Q216" i="1" s="1"/>
  <c r="Q217" i="1" a="1"/>
  <c r="Q217" i="1" s="1"/>
  <c r="Q218" i="1" a="1"/>
  <c r="Q218" i="1"/>
  <c r="Q219" i="1" a="1"/>
  <c r="Q219" i="1" s="1"/>
  <c r="Q220" i="1" a="1"/>
  <c r="Q220" i="1" s="1"/>
  <c r="Q221" i="1" a="1"/>
  <c r="Q221" i="1" s="1"/>
  <c r="Q222" i="1" a="1"/>
  <c r="Q222" i="1"/>
  <c r="Q223" i="1" a="1"/>
  <c r="Q223" i="1"/>
  <c r="Q224" i="1" a="1"/>
  <c r="Q224" i="1"/>
  <c r="Q225" i="1" a="1"/>
  <c r="Q225" i="1" s="1"/>
  <c r="Q226" i="1" a="1"/>
  <c r="Q226" i="1"/>
  <c r="Q227" i="1" a="1"/>
  <c r="Q227" i="1" s="1"/>
  <c r="Q228" i="1" a="1"/>
  <c r="Q228" i="1" s="1"/>
  <c r="Q229" i="1" a="1"/>
  <c r="Q229" i="1" s="1"/>
  <c r="Q230" i="1" a="1"/>
  <c r="Q230" i="1" s="1"/>
  <c r="Q231" i="1" a="1"/>
  <c r="Q231" i="1"/>
  <c r="Q232" i="1" a="1"/>
  <c r="Q232" i="1"/>
  <c r="Q233" i="1" a="1"/>
  <c r="Q233" i="1" s="1"/>
  <c r="Q234" i="1" a="1"/>
  <c r="Q234" i="1" s="1"/>
  <c r="Q235" i="1" a="1"/>
  <c r="Q235" i="1"/>
  <c r="Q236" i="1" a="1"/>
  <c r="Q236" i="1" s="1"/>
  <c r="Q237" i="1" a="1"/>
  <c r="Q237" i="1" s="1"/>
  <c r="Q238" i="1" a="1"/>
  <c r="Q238" i="1"/>
  <c r="Q239" i="1" a="1"/>
  <c r="Q239" i="1" s="1"/>
  <c r="Q240" i="1" a="1"/>
  <c r="Q240" i="1"/>
  <c r="Q241" i="1" a="1"/>
  <c r="Q241" i="1" s="1"/>
  <c r="Q242" i="1" a="1"/>
  <c r="Q242" i="1" s="1"/>
  <c r="Q243" i="1" a="1"/>
  <c r="Q243" i="1" s="1"/>
  <c r="Q244" i="1" a="1"/>
  <c r="Q244" i="1"/>
  <c r="Q245" i="1" a="1"/>
  <c r="Q245" i="1" s="1"/>
  <c r="Q246" i="1" a="1"/>
  <c r="Q246" i="1"/>
  <c r="Q247" i="1" a="1"/>
  <c r="Q247" i="1"/>
  <c r="Q248" i="1" a="1"/>
  <c r="Q248" i="1" s="1"/>
  <c r="Q249" i="1" a="1"/>
  <c r="Q249" i="1" s="1"/>
  <c r="Q250" i="1" a="1"/>
  <c r="Q250" i="1" s="1"/>
  <c r="Q251" i="1" a="1"/>
  <c r="Q251" i="1" s="1"/>
  <c r="Q252" i="1" a="1"/>
  <c r="Q252" i="1" s="1"/>
  <c r="Q253" i="1" a="1"/>
  <c r="Q253" i="1" s="1"/>
  <c r="Q254" i="1" a="1"/>
  <c r="Q254" i="1"/>
  <c r="Q255" i="1" a="1"/>
  <c r="Q255" i="1" s="1"/>
  <c r="Q256" i="1" a="1"/>
  <c r="Q256" i="1"/>
  <c r="Q257" i="1" a="1"/>
  <c r="Q257" i="1" s="1"/>
  <c r="Q258" i="1" a="1"/>
  <c r="Q258" i="1"/>
  <c r="Q259" i="1" a="1"/>
  <c r="Q259" i="1" s="1"/>
  <c r="Q260" i="1" a="1"/>
  <c r="Q260" i="1" s="1"/>
  <c r="Q261" i="1" a="1"/>
  <c r="Q261" i="1" s="1"/>
  <c r="Q262" i="1" a="1"/>
  <c r="Q262" i="1" s="1"/>
  <c r="Q263" i="1" a="1"/>
  <c r="Q263" i="1" s="1"/>
  <c r="Q264" i="1" a="1"/>
  <c r="Q264" i="1" s="1"/>
  <c r="Q265" i="1" a="1"/>
  <c r="Q265" i="1" s="1"/>
  <c r="Q266" i="1" a="1"/>
  <c r="Q266" i="1"/>
  <c r="Q267" i="1" a="1"/>
  <c r="Q267" i="1"/>
  <c r="Q268" i="1" a="1"/>
  <c r="Q268" i="1"/>
  <c r="Q269" i="1" a="1"/>
  <c r="Q269" i="1" s="1"/>
  <c r="Q270" i="1" a="1"/>
  <c r="Q270" i="1" s="1"/>
  <c r="Q271" i="1" a="1"/>
  <c r="Q271" i="1" s="1"/>
  <c r="Q272" i="1" a="1"/>
  <c r="Q272" i="1"/>
  <c r="Q273" i="1" a="1"/>
  <c r="Q273" i="1" s="1"/>
  <c r="Q274" i="1" a="1"/>
  <c r="Q274" i="1" s="1"/>
  <c r="Q275" i="1" a="1"/>
  <c r="Q275" i="1" s="1"/>
  <c r="Q276" i="1" a="1"/>
  <c r="Q276" i="1"/>
  <c r="Q277" i="1" a="1"/>
  <c r="Q277" i="1" s="1"/>
  <c r="Q278" i="1" a="1"/>
  <c r="Q278" i="1"/>
  <c r="Q279" i="1" a="1"/>
  <c r="Q279" i="1"/>
  <c r="Q280" i="1" a="1"/>
  <c r="Q280" i="1" s="1"/>
  <c r="Q281" i="1" a="1"/>
  <c r="Q281" i="1" s="1"/>
  <c r="Q282" i="1" a="1"/>
  <c r="Q282" i="1"/>
  <c r="Q283" i="1" a="1"/>
  <c r="Q283" i="1"/>
  <c r="Q284" i="1" a="1"/>
  <c r="Q284" i="1"/>
  <c r="Q285" i="1" a="1"/>
  <c r="Q285" i="1" s="1"/>
  <c r="Q286" i="1" a="1"/>
  <c r="Q286" i="1" s="1"/>
  <c r="Q287" i="1" a="1"/>
  <c r="Q287" i="1" s="1"/>
  <c r="Q288" i="1" a="1"/>
  <c r="Q288" i="1" s="1"/>
  <c r="Q289" i="1" a="1"/>
  <c r="Q289" i="1" s="1"/>
  <c r="Q290" i="1" a="1"/>
  <c r="Q290" i="1"/>
  <c r="Q291" i="1" a="1"/>
  <c r="Q291" i="1"/>
  <c r="Q292" i="1" a="1"/>
  <c r="Q292" i="1"/>
  <c r="Q293" i="1" a="1"/>
  <c r="Q293" i="1" s="1"/>
  <c r="Q294" i="1" a="1"/>
  <c r="Q294" i="1" s="1"/>
  <c r="Q295" i="1" a="1"/>
  <c r="Q295" i="1"/>
  <c r="Q296" i="1" a="1"/>
  <c r="Q296" i="1"/>
  <c r="Q297" i="1" a="1"/>
  <c r="Q297" i="1" s="1"/>
  <c r="Q298" i="1" a="1"/>
  <c r="Q298" i="1" s="1"/>
  <c r="Q299" i="1" a="1"/>
  <c r="Q299" i="1"/>
  <c r="Q300" i="1" a="1"/>
  <c r="Q300" i="1" s="1"/>
  <c r="Q301" i="1" a="1"/>
  <c r="Q301" i="1" s="1"/>
  <c r="Q302" i="1" a="1"/>
  <c r="Q302" i="1"/>
  <c r="Q303" i="1" a="1"/>
  <c r="Q303" i="1" s="1"/>
  <c r="Q304" i="1" a="1"/>
  <c r="Q304" i="1" s="1"/>
  <c r="Q305" i="1" a="1"/>
  <c r="Q305" i="1" s="1"/>
  <c r="Q306" i="1" a="1"/>
  <c r="Q306" i="1"/>
  <c r="Q307" i="1" a="1"/>
  <c r="Q307" i="1"/>
  <c r="Q308" i="1" a="1"/>
  <c r="Q308" i="1"/>
  <c r="Q309" i="1" a="1"/>
  <c r="Q309" i="1" s="1"/>
  <c r="Q310" i="1" a="1"/>
  <c r="Q310" i="1" s="1"/>
  <c r="Q311" i="1" a="1"/>
  <c r="Q311" i="1" s="1"/>
  <c r="Q312" i="1" a="1"/>
  <c r="Q312" i="1" s="1"/>
  <c r="Q313" i="1" a="1"/>
  <c r="Q313" i="1" s="1"/>
  <c r="Q314" i="1" a="1"/>
  <c r="Q314" i="1" s="1"/>
  <c r="Q315" i="1" a="1"/>
  <c r="Q315" i="1" s="1"/>
  <c r="Q316" i="1" a="1"/>
  <c r="Q316" i="1" s="1"/>
  <c r="Q317" i="1" a="1"/>
  <c r="Q317" i="1" s="1"/>
  <c r="Q318" i="1" a="1"/>
  <c r="Q318" i="1"/>
  <c r="Q319" i="1" a="1"/>
  <c r="Q319" i="1" s="1"/>
  <c r="Q320" i="1" a="1"/>
  <c r="Q320" i="1"/>
  <c r="Q321" i="1" a="1"/>
  <c r="Q321" i="1" s="1"/>
  <c r="Q322" i="1" a="1"/>
  <c r="Q322" i="1"/>
  <c r="Q323" i="1" a="1"/>
  <c r="Q323" i="1"/>
  <c r="Q324" i="1" a="1"/>
  <c r="Q324" i="1"/>
  <c r="Q325" i="1" a="1"/>
  <c r="Q325" i="1" s="1"/>
  <c r="Q326" i="1" a="1"/>
  <c r="Q326" i="1" s="1"/>
  <c r="Q327" i="1" a="1"/>
  <c r="Q327" i="1" s="1"/>
  <c r="Q328" i="1" a="1"/>
  <c r="Q328" i="1" s="1"/>
  <c r="Q329" i="1" a="1"/>
  <c r="Q329" i="1" s="1"/>
  <c r="Q330" i="1" a="1"/>
  <c r="Q330" i="1"/>
  <c r="Q331" i="1" a="1"/>
  <c r="Q331" i="1"/>
  <c r="Q332" i="1" a="1"/>
  <c r="Q332" i="1"/>
  <c r="Q333" i="1" a="1"/>
  <c r="Q333" i="1" s="1"/>
  <c r="Q334" i="1" a="1"/>
  <c r="Q334" i="1" s="1"/>
  <c r="Q335" i="1" a="1"/>
  <c r="Q335" i="1" s="1"/>
  <c r="Q336" i="1" a="1"/>
  <c r="Q336" i="1" s="1"/>
  <c r="Q337" i="1" a="1"/>
  <c r="Q337" i="1" s="1"/>
  <c r="Q338" i="1" a="1"/>
  <c r="Q338" i="1" s="1"/>
  <c r="Q339" i="1" a="1"/>
  <c r="Q339" i="1" s="1"/>
  <c r="Q340" i="1" a="1"/>
  <c r="Q340" i="1"/>
  <c r="Q341" i="1" a="1"/>
  <c r="Q341" i="1" s="1"/>
  <c r="Q342" i="1" a="1"/>
  <c r="Q342" i="1"/>
  <c r="Q343" i="1" a="1"/>
  <c r="Q343" i="1"/>
  <c r="Q344" i="1" a="1"/>
  <c r="Q344" i="1" s="1"/>
  <c r="Q345" i="1" a="1"/>
  <c r="Q345" i="1" s="1"/>
  <c r="Q346" i="1" a="1"/>
  <c r="Q346" i="1" s="1"/>
  <c r="Q347" i="1" a="1"/>
  <c r="Q347" i="1"/>
  <c r="Q348" i="1" a="1"/>
  <c r="Q348" i="1"/>
  <c r="Q349" i="1" a="1"/>
  <c r="Q349" i="1" s="1"/>
  <c r="Q350" i="1" a="1"/>
  <c r="Q350" i="1" s="1"/>
  <c r="Q351" i="1" a="1"/>
  <c r="Q351" i="1" s="1"/>
  <c r="Q352" i="1" a="1"/>
  <c r="Q352" i="1" s="1"/>
  <c r="Q353" i="1" a="1"/>
  <c r="Q353" i="1" s="1"/>
  <c r="Q354" i="1" a="1"/>
  <c r="Q354" i="1"/>
  <c r="Q355" i="1" a="1"/>
  <c r="Q355" i="1" s="1"/>
  <c r="Q356" i="1" a="1"/>
  <c r="Q356" i="1"/>
  <c r="Q357" i="1" a="1"/>
  <c r="Q357" i="1" s="1"/>
  <c r="Q358" i="1" a="1"/>
  <c r="Q358" i="1" s="1"/>
  <c r="Q359" i="1" a="1"/>
  <c r="Q359" i="1" s="1"/>
  <c r="Q360" i="1" a="1"/>
  <c r="Q360" i="1" s="1"/>
  <c r="Q361" i="1" a="1"/>
  <c r="Q361" i="1" s="1"/>
  <c r="Q362" i="1" a="1"/>
  <c r="Q362" i="1"/>
  <c r="Q363" i="1" a="1"/>
  <c r="Q363" i="1"/>
  <c r="Q364" i="1" a="1"/>
  <c r="Q364" i="1" s="1"/>
  <c r="Q365" i="1" a="1"/>
  <c r="Q365" i="1" s="1"/>
  <c r="Q366" i="1" a="1"/>
  <c r="Q366" i="1" s="1"/>
  <c r="Q367" i="1" a="1"/>
  <c r="Q367" i="1" s="1"/>
  <c r="Q368" i="1" a="1"/>
  <c r="Q368" i="1" s="1"/>
  <c r="Q369" i="1" a="1"/>
  <c r="Q369" i="1" s="1"/>
  <c r="Q370" i="1" a="1"/>
  <c r="Q370" i="1"/>
  <c r="Q371" i="1" a="1"/>
  <c r="Q371" i="1"/>
  <c r="Q372" i="1" a="1"/>
  <c r="Q372" i="1"/>
  <c r="Q373" i="1" a="1"/>
  <c r="Q373" i="1" s="1"/>
  <c r="Q374" i="1" a="1"/>
  <c r="Q374" i="1" s="1"/>
  <c r="Q375" i="1" a="1"/>
  <c r="Q375" i="1" s="1"/>
  <c r="Q376" i="1" a="1"/>
  <c r="Q376" i="1" s="1"/>
  <c r="Q377" i="1" a="1"/>
  <c r="Q377" i="1" s="1"/>
  <c r="Q378" i="1" a="1"/>
  <c r="Q378" i="1" s="1"/>
  <c r="Q379" i="1" a="1"/>
  <c r="Q379" i="1"/>
  <c r="Q380" i="1" a="1"/>
  <c r="Q380" i="1"/>
  <c r="Q381" i="1" a="1"/>
  <c r="Q381" i="1" s="1"/>
  <c r="Q382" i="1" a="1"/>
  <c r="Q382" i="1" s="1"/>
  <c r="Q383" i="1" a="1"/>
  <c r="Q383" i="1" s="1"/>
  <c r="Q384" i="1" a="1"/>
  <c r="Q384" i="1" s="1"/>
  <c r="Q385" i="1" a="1"/>
  <c r="Q385" i="1" s="1"/>
  <c r="Q386" i="1" a="1"/>
  <c r="Q386" i="1"/>
  <c r="Q387" i="1" a="1"/>
  <c r="Q387" i="1" s="1"/>
  <c r="Q388" i="1" a="1"/>
  <c r="Q388" i="1"/>
  <c r="Q389" i="1" a="1"/>
  <c r="Q389" i="1" s="1"/>
  <c r="Q390" i="1" a="1"/>
  <c r="Q390" i="1" s="1"/>
  <c r="Q391" i="1" a="1"/>
  <c r="Q391" i="1" s="1"/>
  <c r="Q392" i="1" a="1"/>
  <c r="Q392" i="1"/>
  <c r="Q393" i="1" a="1"/>
  <c r="Q393" i="1" s="1"/>
  <c r="Q394" i="1" a="1"/>
  <c r="Q394" i="1"/>
  <c r="Q395" i="1" a="1"/>
  <c r="Q395" i="1"/>
  <c r="Q396" i="1" a="1"/>
  <c r="Q396" i="1" s="1"/>
  <c r="Q397" i="1" a="1"/>
  <c r="Q397" i="1" s="1"/>
  <c r="Q398" i="1" a="1"/>
  <c r="Q398" i="1" s="1"/>
  <c r="Q399" i="1" a="1"/>
  <c r="Q399" i="1" s="1"/>
  <c r="Q400" i="1" a="1"/>
  <c r="Q400" i="1" s="1"/>
  <c r="Q401" i="1" a="1"/>
  <c r="Q401" i="1" s="1"/>
  <c r="Q402" i="1" a="1"/>
  <c r="Q402" i="1"/>
  <c r="Q403" i="1" a="1"/>
  <c r="Q403" i="1"/>
  <c r="Q404" i="1" a="1"/>
  <c r="Q404" i="1"/>
  <c r="Q405" i="1" a="1"/>
  <c r="Q405" i="1" s="1"/>
  <c r="Q406" i="1" a="1"/>
  <c r="Q406" i="1" s="1"/>
  <c r="Q407" i="1" a="1"/>
  <c r="Q407" i="1" s="1"/>
  <c r="Q408" i="1" a="1"/>
  <c r="Q408" i="1" s="1"/>
  <c r="Q409" i="1" a="1"/>
  <c r="Q409" i="1" s="1"/>
  <c r="Q410" i="1" a="1"/>
  <c r="Q410" i="1" s="1"/>
  <c r="Q411" i="1" a="1"/>
  <c r="Q411" i="1"/>
  <c r="Q412" i="1" a="1"/>
  <c r="Q412" i="1"/>
  <c r="Q413" i="1" a="1"/>
  <c r="Q413" i="1" s="1"/>
  <c r="Q414" i="1" a="1"/>
  <c r="Q414" i="1" s="1"/>
  <c r="Q415" i="1" a="1"/>
  <c r="Q415" i="1" s="1"/>
  <c r="Q416" i="1" a="1"/>
  <c r="Q416" i="1" s="1"/>
  <c r="Q417" i="1" a="1"/>
  <c r="Q417" i="1" s="1"/>
  <c r="Q418" i="1" a="1"/>
  <c r="Q418" i="1"/>
  <c r="Q419" i="1" a="1"/>
  <c r="Q419" i="1" s="1"/>
  <c r="Q420" i="1" a="1"/>
  <c r="Q420" i="1"/>
  <c r="Q421" i="1" a="1"/>
  <c r="Q421" i="1" s="1"/>
  <c r="Q422" i="1" a="1"/>
  <c r="Q422" i="1" s="1"/>
  <c r="Q423" i="1" a="1"/>
  <c r="Q423" i="1" s="1"/>
  <c r="Q424" i="1" a="1"/>
  <c r="Q424" i="1" s="1"/>
  <c r="Q425" i="1" a="1"/>
  <c r="Q425" i="1" s="1"/>
  <c r="Q426" i="1" a="1"/>
  <c r="Q426" i="1"/>
  <c r="Q427" i="1" a="1"/>
  <c r="Q427" i="1"/>
  <c r="Q428" i="1" a="1"/>
  <c r="Q428" i="1" s="1"/>
  <c r="Q429" i="1" a="1"/>
  <c r="Q429" i="1" s="1"/>
  <c r="Q430" i="1" a="1"/>
  <c r="Q430" i="1" s="1"/>
  <c r="Q431" i="1" a="1"/>
  <c r="Q431" i="1" s="1"/>
  <c r="Q432" i="1" a="1"/>
  <c r="Q432" i="1" s="1"/>
  <c r="Q433" i="1" a="1"/>
  <c r="Q433" i="1" s="1"/>
  <c r="Q434" i="1" a="1"/>
  <c r="Q434" i="1"/>
  <c r="Q435" i="1" a="1"/>
  <c r="Q435" i="1"/>
  <c r="Q436" i="1" a="1"/>
  <c r="Q436" i="1"/>
  <c r="Q437" i="1" a="1"/>
  <c r="Q437" i="1" s="1"/>
  <c r="Q438" i="1" a="1"/>
  <c r="Q438" i="1" s="1"/>
  <c r="Q439" i="1" a="1"/>
  <c r="Q439" i="1" s="1"/>
  <c r="Q440" i="1" a="1"/>
  <c r="Q440" i="1" s="1"/>
  <c r="Q441" i="1" a="1"/>
  <c r="Q441" i="1" s="1"/>
  <c r="Q442" i="1" a="1"/>
  <c r="Q442" i="1" s="1"/>
  <c r="Q443" i="1" a="1"/>
  <c r="Q443" i="1"/>
  <c r="Q444" i="1" a="1"/>
  <c r="Q444" i="1"/>
  <c r="Q445" i="1" a="1"/>
  <c r="Q445" i="1" s="1"/>
  <c r="Q446" i="1" a="1"/>
  <c r="Q446" i="1" s="1"/>
  <c r="Q447" i="1" a="1"/>
  <c r="Q447" i="1" s="1"/>
  <c r="Q448" i="1" a="1"/>
  <c r="Q448" i="1" s="1"/>
  <c r="Q449" i="1" a="1"/>
  <c r="Q449" i="1" s="1"/>
  <c r="Q450" i="1" a="1"/>
  <c r="Q450" i="1"/>
  <c r="Q451" i="1" a="1"/>
  <c r="Q451" i="1" s="1"/>
  <c r="Q452" i="1" a="1"/>
  <c r="Q452" i="1"/>
  <c r="Q453" i="1" a="1"/>
  <c r="Q453" i="1" s="1"/>
  <c r="Q454" i="1" a="1"/>
  <c r="Q454" i="1" s="1"/>
  <c r="Q455" i="1" a="1"/>
  <c r="Q455" i="1" s="1"/>
  <c r="Q456" i="1" a="1"/>
  <c r="Q456" i="1" s="1"/>
  <c r="Q457" i="1" a="1"/>
  <c r="Q457" i="1" s="1"/>
  <c r="Q458" i="1" a="1"/>
  <c r="Q458" i="1"/>
  <c r="Q459" i="1" a="1"/>
  <c r="Q459" i="1"/>
  <c r="Q460" i="1" a="1"/>
  <c r="Q460" i="1" s="1"/>
  <c r="Q461" i="1" a="1"/>
  <c r="Q461" i="1" s="1"/>
  <c r="Q462" i="1" a="1"/>
  <c r="Q462" i="1" s="1"/>
  <c r="Q463" i="1" a="1"/>
  <c r="Q463" i="1" s="1"/>
  <c r="Q464" i="1" a="1"/>
  <c r="Q464" i="1" s="1"/>
  <c r="Q465" i="1" a="1"/>
  <c r="Q465" i="1" s="1"/>
  <c r="Q466" i="1" a="1"/>
  <c r="Q466" i="1"/>
  <c r="Q467" i="1" a="1"/>
  <c r="Q467" i="1"/>
  <c r="Q468" i="1" a="1"/>
  <c r="Q468" i="1"/>
  <c r="Q469" i="1" a="1"/>
  <c r="Q469" i="1" s="1"/>
  <c r="Q470" i="1" a="1"/>
  <c r="Q470" i="1" s="1"/>
  <c r="Q471" i="1" a="1"/>
  <c r="Q471" i="1" s="1"/>
  <c r="Q472" i="1" a="1"/>
  <c r="Q472" i="1" s="1"/>
  <c r="Q473" i="1" a="1"/>
  <c r="Q473" i="1" s="1"/>
  <c r="Q474" i="1" a="1"/>
  <c r="Q474" i="1" s="1"/>
  <c r="Q475" i="1" a="1"/>
  <c r="Q475" i="1"/>
  <c r="Q476" i="1" a="1"/>
  <c r="Q476" i="1"/>
  <c r="Q477" i="1" a="1"/>
  <c r="Q477" i="1" s="1"/>
  <c r="Q478" i="1" a="1"/>
  <c r="Q478" i="1" s="1"/>
  <c r="Q479" i="1" a="1"/>
  <c r="Q479" i="1" s="1"/>
  <c r="Q480" i="1" a="1"/>
  <c r="Q480" i="1" s="1"/>
  <c r="Q481" i="1" a="1"/>
  <c r="Q481" i="1" s="1"/>
  <c r="Q482" i="1" a="1"/>
  <c r="Q482" i="1"/>
  <c r="Q483" i="1" a="1"/>
  <c r="Q483" i="1" s="1"/>
  <c r="Q484" i="1" a="1"/>
  <c r="Q484" i="1"/>
  <c r="Q485" i="1" a="1"/>
  <c r="Q485" i="1" s="1"/>
  <c r="Q486" i="1" a="1"/>
  <c r="Q486" i="1" s="1"/>
  <c r="Q487" i="1" a="1"/>
  <c r="Q487" i="1" s="1"/>
  <c r="Q488" i="1" a="1"/>
  <c r="Q488" i="1" s="1"/>
  <c r="Q489" i="1" a="1"/>
  <c r="Q489" i="1" s="1"/>
  <c r="Q490" i="1" a="1"/>
  <c r="Q490" i="1"/>
  <c r="Q491" i="1" a="1"/>
  <c r="Q491" i="1"/>
  <c r="Q492" i="1" a="1"/>
  <c r="Q492" i="1" s="1"/>
  <c r="Q493" i="1" a="1"/>
  <c r="Q493" i="1" s="1"/>
  <c r="Q494" i="1" a="1"/>
  <c r="Q494" i="1" s="1"/>
  <c r="Q495" i="1" a="1"/>
  <c r="Q495" i="1" s="1"/>
  <c r="Q496" i="1" a="1"/>
  <c r="Q496" i="1" s="1"/>
  <c r="Q497" i="1" a="1"/>
  <c r="Q497" i="1" s="1"/>
  <c r="Q498" i="1" a="1"/>
  <c r="Q498" i="1"/>
  <c r="Q499" i="1" a="1"/>
  <c r="Q499" i="1"/>
  <c r="Q500" i="1" a="1"/>
  <c r="Q500" i="1"/>
  <c r="Q501" i="1" a="1"/>
  <c r="Q501" i="1" s="1"/>
  <c r="Q502" i="1" a="1"/>
  <c r="Q502" i="1" s="1"/>
  <c r="Q503" i="1" a="1"/>
  <c r="Q503" i="1" s="1"/>
  <c r="Q504" i="1" a="1"/>
  <c r="Q504" i="1" s="1"/>
  <c r="Q505" i="1" a="1"/>
  <c r="Q505" i="1" s="1"/>
  <c r="Q506" i="1" a="1"/>
  <c r="Q506" i="1" s="1"/>
  <c r="Q507" i="1" a="1"/>
  <c r="Q507" i="1"/>
  <c r="Q508" i="1" a="1"/>
  <c r="Q508" i="1"/>
  <c r="Q509" i="1" a="1"/>
  <c r="Q509" i="1" s="1"/>
  <c r="Q510" i="1" a="1"/>
  <c r="Q510" i="1" s="1"/>
  <c r="Q511" i="1" a="1"/>
  <c r="Q511" i="1" s="1"/>
  <c r="Q512" i="1" a="1"/>
  <c r="Q512" i="1" s="1"/>
  <c r="Q513" i="1" a="1"/>
  <c r="Q513" i="1" s="1"/>
  <c r="Q514" i="1" a="1"/>
  <c r="Q514" i="1"/>
  <c r="Q515" i="1" a="1"/>
  <c r="Q515" i="1" s="1"/>
  <c r="Q516" i="1" a="1"/>
  <c r="Q516" i="1"/>
  <c r="Q517" i="1" a="1"/>
  <c r="Q517" i="1" s="1"/>
  <c r="Q518" i="1" a="1"/>
  <c r="Q518" i="1" s="1"/>
  <c r="Q519" i="1" a="1"/>
  <c r="Q519" i="1" s="1"/>
  <c r="Q520" i="1" a="1"/>
  <c r="Q520" i="1"/>
  <c r="Q521" i="1" a="1"/>
  <c r="Q521" i="1" s="1"/>
  <c r="Q522" i="1" a="1"/>
  <c r="Q522" i="1"/>
  <c r="Q523" i="1" a="1"/>
  <c r="Q523" i="1"/>
  <c r="Q524" i="1" a="1"/>
  <c r="Q524" i="1" s="1"/>
  <c r="Q525" i="1" a="1"/>
  <c r="Q525" i="1" s="1"/>
  <c r="Q526" i="1" a="1"/>
  <c r="Q526" i="1" s="1"/>
  <c r="Q527" i="1" a="1"/>
  <c r="Q527" i="1" s="1"/>
  <c r="Q528" i="1" a="1"/>
  <c r="Q528" i="1"/>
  <c r="Q529" i="1" a="1"/>
  <c r="Q529" i="1" s="1"/>
  <c r="Q530" i="1" a="1"/>
  <c r="Q530" i="1"/>
  <c r="Q531" i="1" a="1"/>
  <c r="Q531" i="1"/>
  <c r="Q532" i="1" a="1"/>
  <c r="Q532" i="1"/>
  <c r="Q533" i="1" a="1"/>
  <c r="Q533" i="1" s="1"/>
  <c r="Q534" i="1" a="1"/>
  <c r="Q534" i="1"/>
  <c r="Q535" i="1" a="1"/>
  <c r="Q535" i="1" s="1"/>
  <c r="Q536" i="1" a="1"/>
  <c r="Q536" i="1" s="1"/>
  <c r="Q537" i="1" a="1"/>
  <c r="Q537" i="1" s="1"/>
  <c r="Q538" i="1" a="1"/>
  <c r="Q538" i="1" s="1"/>
  <c r="Q539" i="1" a="1"/>
  <c r="Q539" i="1"/>
  <c r="Q540" i="1" a="1"/>
  <c r="Q540" i="1"/>
  <c r="Q541" i="1" a="1"/>
  <c r="Q541" i="1" s="1"/>
  <c r="Q542" i="1" a="1"/>
  <c r="Q542" i="1"/>
  <c r="Q543" i="1" a="1"/>
  <c r="Q543" i="1"/>
  <c r="Q544" i="1" a="1"/>
  <c r="Q544" i="1" s="1"/>
  <c r="Q545" i="1" a="1"/>
  <c r="Q545" i="1" s="1"/>
  <c r="Q546" i="1" a="1"/>
  <c r="Q546" i="1"/>
  <c r="Q547" i="1" a="1"/>
  <c r="Q547" i="1" s="1"/>
  <c r="Q548" i="1" a="1"/>
  <c r="Q548" i="1" s="1"/>
  <c r="Q549" i="1" a="1"/>
  <c r="Q549" i="1" s="1"/>
  <c r="Q550" i="1" a="1"/>
  <c r="Q550" i="1" s="1"/>
  <c r="Q551" i="1" a="1"/>
  <c r="Q551" i="1" s="1"/>
  <c r="Q552" i="1" a="1"/>
  <c r="Q552" i="1"/>
  <c r="Q553" i="1" a="1"/>
  <c r="Q553" i="1" s="1"/>
  <c r="Q554" i="1" a="1"/>
  <c r="Q554" i="1"/>
  <c r="Q555" i="1" a="1"/>
  <c r="Q555" i="1"/>
  <c r="Q556" i="1" a="1"/>
  <c r="Q556" i="1" s="1"/>
  <c r="Q557" i="1" a="1"/>
  <c r="Q557" i="1" s="1"/>
  <c r="Q558" i="1" a="1"/>
  <c r="Q558" i="1" s="1"/>
  <c r="Q559" i="1" a="1"/>
  <c r="Q559" i="1"/>
  <c r="Q560" i="1" a="1"/>
  <c r="Q560" i="1" s="1"/>
  <c r="Q561" i="1" a="1"/>
  <c r="Q561" i="1" s="1"/>
  <c r="Q562" i="1" a="1"/>
  <c r="Q562" i="1"/>
  <c r="Q563" i="1" a="1"/>
  <c r="Q563" i="1" s="1"/>
  <c r="Q564" i="1" a="1"/>
  <c r="Q564" i="1" s="1"/>
  <c r="Q565" i="1" a="1"/>
  <c r="Q565" i="1" s="1"/>
  <c r="Q566" i="1" a="1"/>
  <c r="Q566" i="1" s="1"/>
  <c r="Q567" i="1" a="1"/>
  <c r="Q567" i="1" s="1"/>
  <c r="Q568" i="1" a="1"/>
  <c r="Q568" i="1"/>
  <c r="Q569" i="1" a="1"/>
  <c r="Q569" i="1" s="1"/>
  <c r="Q570" i="1" a="1"/>
  <c r="Q570" i="1" s="1"/>
  <c r="Q571" i="1" a="1"/>
  <c r="Q571" i="1" s="1"/>
  <c r="Q572" i="1" a="1"/>
  <c r="Q572" i="1" s="1"/>
  <c r="Q573" i="1" a="1"/>
  <c r="Q573" i="1" s="1"/>
  <c r="Q574" i="1" a="1"/>
  <c r="Q574" i="1" s="1"/>
  <c r="Q575" i="1" a="1"/>
  <c r="Q575" i="1"/>
  <c r="Q576" i="1" a="1"/>
  <c r="Q576" i="1" s="1"/>
  <c r="Q577" i="1" a="1"/>
  <c r="Q577" i="1" s="1"/>
  <c r="Q578" i="1" a="1"/>
  <c r="Q578" i="1" s="1"/>
  <c r="Q579" i="1" a="1"/>
  <c r="Q579" i="1" s="1"/>
  <c r="Q580" i="1" a="1"/>
  <c r="Q580" i="1"/>
  <c r="Q581" i="1" a="1"/>
  <c r="Q581" i="1" s="1"/>
  <c r="Q582" i="1" a="1"/>
  <c r="Q582" i="1"/>
  <c r="Q583" i="1" a="1"/>
  <c r="Q583" i="1"/>
  <c r="Q584" i="1" a="1"/>
  <c r="Q584" i="1"/>
  <c r="Q585" i="1" a="1"/>
  <c r="Q585" i="1" s="1"/>
  <c r="Q586" i="1" a="1"/>
  <c r="Q586" i="1" s="1"/>
  <c r="Q587" i="1" a="1"/>
  <c r="Q587" i="1" s="1"/>
  <c r="Q588" i="1" a="1"/>
  <c r="Q588" i="1" s="1"/>
  <c r="Q589" i="1" a="1"/>
  <c r="Q589" i="1" s="1"/>
  <c r="Q590" i="1" a="1"/>
  <c r="Q590" i="1" s="1"/>
  <c r="Q591" i="1" a="1"/>
  <c r="Q591" i="1"/>
  <c r="Q592" i="1" a="1"/>
  <c r="Q592" i="1"/>
  <c r="Q593" i="1" a="1"/>
  <c r="Q593" i="1" s="1"/>
  <c r="Q594" i="1" a="1"/>
  <c r="Q594" i="1" s="1"/>
  <c r="Q595" i="1" a="1"/>
  <c r="Q595" i="1" s="1"/>
  <c r="Q596" i="1" a="1"/>
  <c r="Q596" i="1" s="1"/>
  <c r="Q597" i="1" a="1"/>
  <c r="Q597" i="1" s="1"/>
  <c r="Q598" i="1" a="1"/>
  <c r="Q598" i="1"/>
  <c r="Q599" i="1" a="1"/>
  <c r="Q599" i="1" s="1"/>
  <c r="Q600" i="1" a="1"/>
  <c r="Q600" i="1"/>
  <c r="Q601" i="1" a="1"/>
  <c r="Q601" i="1" s="1"/>
  <c r="Q602" i="1" a="1"/>
  <c r="Q602" i="1" s="1"/>
  <c r="Q603" i="1" a="1"/>
  <c r="Q603" i="1" s="1"/>
  <c r="Q604" i="1" a="1"/>
  <c r="Q604" i="1" s="1"/>
  <c r="Q605" i="1" a="1"/>
  <c r="Q605" i="1" s="1"/>
  <c r="Q606" i="1" a="1"/>
  <c r="Q606" i="1" s="1"/>
  <c r="Q607" i="1" a="1"/>
  <c r="Q607" i="1"/>
  <c r="Q608" i="1" a="1"/>
  <c r="Q608" i="1" s="1"/>
  <c r="Q609" i="1" a="1"/>
  <c r="Q609" i="1" s="1"/>
  <c r="Q610" i="1" a="1"/>
  <c r="Q610" i="1" s="1"/>
  <c r="Q611" i="1" a="1"/>
  <c r="Q611" i="1" s="1"/>
  <c r="Q612" i="1" a="1"/>
  <c r="Q612" i="1" s="1"/>
  <c r="Q613" i="1" a="1"/>
  <c r="Q613" i="1" s="1"/>
  <c r="Q614" i="1" a="1"/>
  <c r="Q614" i="1"/>
  <c r="Q615" i="1" a="1"/>
  <c r="Q615" i="1" s="1"/>
  <c r="Q616" i="1" a="1"/>
  <c r="Q616" i="1"/>
  <c r="Q617" i="1" a="1"/>
  <c r="Q617" i="1" s="1"/>
  <c r="Q618" i="1" a="1"/>
  <c r="Q618" i="1" s="1"/>
  <c r="Q619" i="1" a="1"/>
  <c r="Q619" i="1" s="1"/>
  <c r="Q620" i="1" a="1"/>
  <c r="Q620" i="1" s="1"/>
  <c r="Q621" i="1" a="1"/>
  <c r="Q621" i="1" s="1"/>
  <c r="Q622" i="1" a="1"/>
  <c r="Q622" i="1" s="1"/>
  <c r="Q623" i="1" a="1"/>
  <c r="Q623" i="1"/>
  <c r="Q624" i="1" a="1"/>
  <c r="Q624" i="1" s="1"/>
  <c r="Q625" i="1" a="1"/>
  <c r="Q625" i="1" s="1"/>
  <c r="Q626" i="1" a="1"/>
  <c r="Q626" i="1" s="1"/>
  <c r="Q627" i="1" a="1"/>
  <c r="Q627" i="1" s="1"/>
  <c r="Q628" i="1" a="1"/>
  <c r="Q628" i="1" s="1"/>
  <c r="Q629" i="1" a="1"/>
  <c r="Q629" i="1" s="1"/>
  <c r="Q630" i="1" a="1"/>
  <c r="Q630" i="1"/>
  <c r="Q631" i="1" a="1"/>
  <c r="Q631" i="1" s="1"/>
  <c r="Q632" i="1" a="1"/>
  <c r="Q632" i="1"/>
  <c r="Q633" i="1" a="1"/>
  <c r="Q633" i="1" s="1"/>
  <c r="Q634" i="1" a="1"/>
  <c r="Q634" i="1" s="1"/>
  <c r="Q635" i="1" a="1"/>
  <c r="Q635" i="1"/>
  <c r="Q636" i="1" a="1"/>
  <c r="Q636" i="1" s="1"/>
  <c r="Q637" i="1" a="1"/>
  <c r="Q637" i="1" s="1"/>
  <c r="Q638" i="1" a="1"/>
  <c r="Q638" i="1" s="1"/>
  <c r="Q639" i="1" a="1"/>
  <c r="Q639" i="1"/>
  <c r="Q640" i="1" a="1"/>
  <c r="Q640" i="1" s="1"/>
  <c r="Q641" i="1" a="1"/>
  <c r="Q641" i="1" s="1"/>
  <c r="Q642" i="1" a="1"/>
  <c r="Q642" i="1" s="1"/>
  <c r="Q643" i="1" a="1"/>
  <c r="Q643" i="1" s="1"/>
  <c r="Q644" i="1" a="1"/>
  <c r="Q644" i="1"/>
  <c r="Q645" i="1" a="1"/>
  <c r="Q645" i="1" s="1"/>
  <c r="Q646" i="1" a="1"/>
  <c r="Q646" i="1"/>
  <c r="Q647" i="1" a="1"/>
  <c r="Q647" i="1" s="1"/>
  <c r="Q648" i="1" a="1"/>
  <c r="Q648" i="1"/>
  <c r="Q649" i="1" a="1"/>
  <c r="Q649" i="1" s="1"/>
  <c r="Q650" i="1" a="1"/>
  <c r="Q650" i="1" s="1"/>
  <c r="Q651" i="1" a="1"/>
  <c r="Q651" i="1" s="1"/>
  <c r="Q652" i="1" a="1"/>
  <c r="Q652" i="1" s="1"/>
  <c r="Q653" i="1" a="1"/>
  <c r="Q653" i="1" s="1"/>
  <c r="Q654" i="1" a="1"/>
  <c r="Q654" i="1" s="1"/>
  <c r="Q655" i="1" a="1"/>
  <c r="Q655" i="1"/>
  <c r="Q656" i="1" a="1"/>
  <c r="Q656" i="1" s="1"/>
  <c r="Q657" i="1" a="1"/>
  <c r="Q657" i="1" s="1"/>
  <c r="Q658" i="1" a="1"/>
  <c r="Q658" i="1"/>
  <c r="Q659" i="1" a="1"/>
  <c r="Q659" i="1" s="1"/>
  <c r="Q660" i="1" a="1"/>
  <c r="Q660" i="1" s="1"/>
  <c r="Q661" i="1" a="1"/>
  <c r="Q661" i="1" s="1"/>
  <c r="Q662" i="1" a="1"/>
  <c r="Q662" i="1"/>
  <c r="Q663" i="1" a="1"/>
  <c r="Q663" i="1" s="1"/>
  <c r="Q664" i="1" a="1"/>
  <c r="Q664" i="1"/>
  <c r="Q665" i="1" a="1"/>
  <c r="Q665" i="1" s="1"/>
  <c r="Q666" i="1" a="1"/>
  <c r="Q666" i="1" s="1"/>
  <c r="Q667" i="1" a="1"/>
  <c r="Q667" i="1"/>
  <c r="Q668" i="1" a="1"/>
  <c r="Q668" i="1" s="1"/>
  <c r="Q669" i="1" a="1"/>
  <c r="Q669" i="1" s="1"/>
  <c r="Q670" i="1" a="1"/>
  <c r="Q670" i="1" s="1"/>
  <c r="Q671" i="1" a="1"/>
  <c r="Q671" i="1" s="1"/>
  <c r="Q672" i="1" a="1"/>
  <c r="Q672" i="1" s="1"/>
  <c r="Q673" i="1" a="1"/>
  <c r="Q673" i="1" s="1"/>
  <c r="Q674" i="1" a="1"/>
  <c r="Q674" i="1" s="1"/>
  <c r="Q675" i="1" a="1"/>
  <c r="Q675" i="1"/>
  <c r="Q676" i="1" a="1"/>
  <c r="Q676" i="1"/>
  <c r="Q677" i="1" a="1"/>
  <c r="Q677" i="1" s="1"/>
  <c r="Q678" i="1" a="1"/>
  <c r="Q678" i="1"/>
  <c r="Q679" i="1" a="1"/>
  <c r="Q679" i="1" s="1"/>
  <c r="Q680" i="1" a="1"/>
  <c r="Q680" i="1" s="1"/>
  <c r="Q681" i="1" a="1"/>
  <c r="Q681" i="1" s="1"/>
  <c r="Q682" i="1" a="1"/>
  <c r="Q682" i="1" s="1"/>
  <c r="Q683" i="1" a="1"/>
  <c r="Q683" i="1" s="1"/>
  <c r="Q684" i="1" a="1"/>
  <c r="Q684" i="1"/>
  <c r="Q685" i="1" a="1"/>
  <c r="Q685" i="1" s="1"/>
  <c r="Q686" i="1" a="1"/>
  <c r="Q686" i="1" s="1"/>
  <c r="Q687" i="1" a="1"/>
  <c r="Q687" i="1"/>
  <c r="Q688" i="1" a="1"/>
  <c r="Q688" i="1" s="1"/>
  <c r="Q689" i="1" a="1"/>
  <c r="Q689" i="1" s="1"/>
  <c r="Q690" i="1" a="1"/>
  <c r="Q690" i="1" s="1"/>
  <c r="Q691" i="1" a="1"/>
  <c r="Q691" i="1" s="1"/>
  <c r="Q692" i="1" a="1"/>
  <c r="Q692" i="1" s="1"/>
  <c r="Q693" i="1" a="1"/>
  <c r="Q693" i="1" s="1"/>
  <c r="Q694" i="1" a="1"/>
  <c r="Q694" i="1" s="1"/>
  <c r="Q695" i="1" a="1"/>
  <c r="Q695" i="1" s="1"/>
  <c r="Q696" i="1" a="1"/>
  <c r="Q696" i="1"/>
  <c r="Q697" i="1" a="1"/>
  <c r="Q697" i="1" s="1"/>
  <c r="Q698" i="1" a="1"/>
  <c r="Q698" i="1"/>
  <c r="Q699" i="1" a="1"/>
  <c r="Q699" i="1" s="1"/>
  <c r="Q700" i="1" a="1"/>
  <c r="Q700" i="1" s="1"/>
  <c r="Q701" i="1" a="1"/>
  <c r="Q701" i="1" s="1"/>
  <c r="Q702" i="1" a="1"/>
  <c r="Q702" i="1" s="1"/>
  <c r="Q703" i="1" a="1"/>
  <c r="Q703" i="1" s="1"/>
  <c r="Q704" i="1" a="1"/>
  <c r="Q704" i="1" s="1"/>
  <c r="Q705" i="1" a="1"/>
  <c r="Q705" i="1" s="1"/>
  <c r="Q706" i="1" a="1"/>
  <c r="Q706" i="1" s="1"/>
  <c r="Q707" i="1" a="1"/>
  <c r="Q707" i="1"/>
  <c r="Q708" i="1" a="1"/>
  <c r="Q708" i="1" s="1"/>
  <c r="Q709" i="1" a="1"/>
  <c r="Q709" i="1" s="1"/>
  <c r="Q710" i="1" a="1"/>
  <c r="Q710" i="1"/>
  <c r="Q711" i="1" a="1"/>
  <c r="Q711" i="1" s="1"/>
  <c r="Q712" i="1" a="1"/>
  <c r="Q712" i="1" s="1"/>
  <c r="Q713" i="1" a="1"/>
  <c r="Q713" i="1" s="1"/>
  <c r="Q714" i="1" a="1"/>
  <c r="Q714" i="1" s="1"/>
  <c r="Q715" i="1" a="1"/>
  <c r="Q715" i="1" s="1"/>
  <c r="Q716" i="1" a="1"/>
  <c r="Q716" i="1"/>
  <c r="Q717" i="1" a="1"/>
  <c r="Q717" i="1" s="1"/>
  <c r="Q718" i="1" a="1"/>
  <c r="Q718" i="1" s="1"/>
  <c r="Q719" i="1" a="1"/>
  <c r="Q719" i="1"/>
  <c r="Q720" i="1" a="1"/>
  <c r="Q720" i="1" s="1"/>
  <c r="Q721" i="1" a="1"/>
  <c r="Q721" i="1" s="1"/>
  <c r="Q722" i="1" a="1"/>
  <c r="Q722" i="1" s="1"/>
  <c r="Q723" i="1" a="1"/>
  <c r="Q723" i="1" s="1"/>
  <c r="Q724" i="1" a="1"/>
  <c r="Q724" i="1" s="1"/>
  <c r="Q725" i="1" a="1"/>
  <c r="Q725" i="1" s="1"/>
  <c r="Q726" i="1" a="1"/>
  <c r="Q726" i="1" s="1"/>
  <c r="Q727" i="1" a="1"/>
  <c r="Q727" i="1" s="1"/>
  <c r="Q728" i="1" a="1"/>
  <c r="Q728" i="1"/>
  <c r="Q729" i="1" a="1"/>
  <c r="Q729" i="1" s="1"/>
  <c r="Q730" i="1" a="1"/>
  <c r="Q730" i="1" s="1"/>
  <c r="Q731" i="1" a="1"/>
  <c r="Q731" i="1" s="1"/>
  <c r="Q732" i="1" a="1"/>
  <c r="Q732" i="1" s="1"/>
  <c r="Q733" i="1" a="1"/>
  <c r="Q733" i="1" s="1"/>
  <c r="Q734" i="1" a="1"/>
  <c r="Q734" i="1" s="1"/>
  <c r="Q735" i="1" a="1"/>
  <c r="Q735" i="1" s="1"/>
  <c r="Q736" i="1" a="1"/>
  <c r="Q736" i="1" s="1"/>
  <c r="Q737" i="1" a="1"/>
  <c r="Q737" i="1" s="1"/>
  <c r="Q738" i="1" a="1"/>
  <c r="Q738" i="1"/>
  <c r="Q739" i="1" a="1"/>
  <c r="Q739" i="1"/>
  <c r="Q740" i="1" a="1"/>
  <c r="Q740" i="1" s="1"/>
  <c r="Q741" i="1" a="1"/>
  <c r="Q741" i="1" s="1"/>
  <c r="Q742" i="1" a="1"/>
  <c r="Q742" i="1"/>
  <c r="Q743" i="1" a="1"/>
  <c r="Q743" i="1" s="1"/>
  <c r="Q744" i="1" a="1"/>
  <c r="Q744" i="1" s="1"/>
  <c r="Q745" i="1" a="1"/>
  <c r="Q745" i="1" s="1"/>
  <c r="Q746" i="1" a="1"/>
  <c r="Q746" i="1" s="1"/>
  <c r="Q747" i="1" a="1"/>
  <c r="Q747" i="1" s="1"/>
  <c r="Q748" i="1" a="1"/>
  <c r="Q748" i="1"/>
  <c r="Q749" i="1" a="1"/>
  <c r="Q749" i="1" s="1"/>
  <c r="Q750" i="1" a="1"/>
  <c r="Q750" i="1" s="1"/>
  <c r="Q751" i="1" a="1"/>
  <c r="Q751" i="1"/>
  <c r="Q752" i="1" a="1"/>
  <c r="Q752" i="1" s="1"/>
  <c r="Q753" i="1" a="1"/>
  <c r="Q753" i="1" s="1"/>
  <c r="Q754" i="1" a="1"/>
  <c r="Q754" i="1" s="1"/>
  <c r="Q755" i="1" a="1"/>
  <c r="Q755" i="1" s="1"/>
  <c r="Q756" i="1" a="1"/>
  <c r="Q756" i="1" s="1"/>
  <c r="Q757" i="1" a="1"/>
  <c r="Q757" i="1" s="1"/>
  <c r="Q758" i="1" a="1"/>
  <c r="Q758" i="1"/>
  <c r="Q759" i="1" a="1"/>
  <c r="Q759" i="1"/>
  <c r="Q760" i="1" a="1"/>
  <c r="Q760" i="1"/>
  <c r="Q761" i="1" a="1"/>
  <c r="Q761" i="1" s="1"/>
  <c r="Q762" i="1" a="1"/>
  <c r="Q762" i="1" s="1"/>
  <c r="Q763" i="1" a="1"/>
  <c r="Q763" i="1" s="1"/>
  <c r="Q764" i="1" a="1"/>
  <c r="Q764" i="1" s="1"/>
  <c r="Q765" i="1" a="1"/>
  <c r="Q765" i="1" s="1"/>
  <c r="Q766" i="1" a="1"/>
  <c r="Q766" i="1"/>
  <c r="Q767" i="1" a="1"/>
  <c r="Q767" i="1" s="1"/>
  <c r="Q768" i="1" a="1"/>
  <c r="Q768" i="1"/>
  <c r="Q769" i="1" a="1"/>
  <c r="Q769" i="1" s="1"/>
  <c r="Q770" i="1" a="1"/>
  <c r="Q770" i="1" s="1"/>
  <c r="Q771" i="1" a="1"/>
  <c r="Q771" i="1" s="1"/>
  <c r="Q772" i="1" a="1"/>
  <c r="Q772" i="1" s="1"/>
  <c r="Q773" i="1" a="1"/>
  <c r="Q773" i="1" s="1"/>
  <c r="Q774" i="1" a="1"/>
  <c r="Q774" i="1"/>
  <c r="Q775" i="1" a="1"/>
  <c r="Q775" i="1"/>
  <c r="Q776" i="1" a="1"/>
  <c r="Q776" i="1" s="1"/>
  <c r="Q777" i="1" a="1"/>
  <c r="Q777" i="1" s="1"/>
  <c r="Q778" i="1" a="1"/>
  <c r="Q778" i="1" s="1"/>
  <c r="Q779" i="1" a="1"/>
  <c r="Q779" i="1"/>
  <c r="Q780" i="1" a="1"/>
  <c r="Q780" i="1"/>
  <c r="Q781" i="1" a="1"/>
  <c r="Q781" i="1" s="1"/>
  <c r="Q782" i="1" a="1"/>
  <c r="Q782" i="1"/>
  <c r="Q783" i="1" a="1"/>
  <c r="Q783" i="1"/>
  <c r="Q784" i="1" a="1"/>
  <c r="Q784" i="1" s="1"/>
  <c r="Q785" i="1" a="1"/>
  <c r="Q785" i="1" s="1"/>
  <c r="Q786" i="1" a="1"/>
  <c r="Q786" i="1" s="1"/>
  <c r="Q787" i="1" a="1"/>
  <c r="Q787" i="1" s="1"/>
  <c r="Q788" i="1" a="1"/>
  <c r="Q788" i="1" s="1"/>
  <c r="Q789" i="1" a="1"/>
  <c r="Q789" i="1" s="1"/>
  <c r="Q790" i="1" a="1"/>
  <c r="Q790" i="1"/>
  <c r="Q791" i="1" a="1"/>
  <c r="Q791" i="1" s="1"/>
  <c r="Q792" i="1" a="1"/>
  <c r="Q792" i="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c r="Q804" i="1" a="1"/>
  <c r="Q804" i="1"/>
  <c r="Q805" i="1" a="1"/>
  <c r="Q805" i="1" s="1"/>
  <c r="Q806" i="1" a="1"/>
  <c r="Q806" i="1"/>
  <c r="Q807" i="1" a="1"/>
  <c r="Q807" i="1" s="1"/>
  <c r="Q808" i="1" a="1"/>
  <c r="Q808" i="1" s="1"/>
  <c r="Q809" i="1" a="1"/>
  <c r="Q809" i="1" s="1"/>
  <c r="Q810" i="1" a="1"/>
  <c r="Q810" i="1" s="1"/>
  <c r="Q811" i="1" a="1"/>
  <c r="Q811" i="1"/>
  <c r="Q812" i="1" a="1"/>
  <c r="Q812" i="1" s="1"/>
  <c r="Q813" i="1" a="1"/>
  <c r="Q813" i="1" s="1"/>
  <c r="Q814" i="1" a="1"/>
  <c r="Q814" i="1" s="1"/>
  <c r="Q815" i="1" a="1"/>
  <c r="Q815" i="1" s="1"/>
  <c r="Q816" i="1" a="1"/>
  <c r="Q816" i="1"/>
  <c r="Q817" i="1" a="1"/>
  <c r="Q817" i="1"/>
  <c r="Q818" i="1" a="1"/>
  <c r="Q818" i="1" s="1"/>
  <c r="Q819" i="1" a="1"/>
  <c r="Q819" i="1" s="1"/>
  <c r="Q820" i="1" a="1"/>
  <c r="Q820" i="1"/>
  <c r="Q821" i="1" a="1"/>
  <c r="Q821" i="1" s="1"/>
  <c r="Q822" i="1" a="1"/>
  <c r="Q822" i="1" s="1"/>
  <c r="Q823" i="1" a="1"/>
  <c r="Q823" i="1"/>
  <c r="Q824" i="1" a="1"/>
  <c r="Q824" i="1" s="1"/>
  <c r="Q825" i="1" a="1"/>
  <c r="Q825" i="1"/>
  <c r="Q826" i="1" a="1"/>
  <c r="Q826" i="1" s="1"/>
  <c r="Q827" i="1" a="1"/>
  <c r="Q827" i="1" s="1"/>
  <c r="Q828" i="1" a="1"/>
  <c r="Q828" i="1" s="1"/>
  <c r="Q829" i="1" a="1"/>
  <c r="Q829" i="1" s="1"/>
  <c r="Q830" i="1" a="1"/>
  <c r="Q830" i="1" s="1"/>
  <c r="Q831" i="1" a="1"/>
  <c r="Q831" i="1"/>
  <c r="Q832" i="1" a="1"/>
  <c r="Q832" i="1"/>
  <c r="Q833" i="1" a="1"/>
  <c r="Q833" i="1" s="1"/>
  <c r="Q834" i="1" a="1"/>
  <c r="Q834" i="1" s="1"/>
  <c r="Q835" i="1" a="1"/>
  <c r="Q835" i="1" s="1"/>
  <c r="Q836" i="1" a="1"/>
  <c r="Q836" i="1" s="1"/>
  <c r="Q837" i="1" a="1"/>
  <c r="Q837" i="1" s="1"/>
  <c r="Q838" i="1" a="1"/>
  <c r="Q838" i="1" s="1"/>
  <c r="Q839" i="1" a="1"/>
  <c r="Q839" i="1"/>
  <c r="Q840" i="1" a="1"/>
  <c r="Q840" i="1"/>
  <c r="Q841" i="1" a="1"/>
  <c r="Q841" i="1"/>
  <c r="Q842" i="1" a="1"/>
  <c r="Q842" i="1" s="1"/>
  <c r="Q843" i="1" a="1"/>
  <c r="Q843" i="1" s="1"/>
  <c r="Q844" i="1" a="1"/>
  <c r="Q844" i="1" s="1"/>
  <c r="Q845" i="1" a="1"/>
  <c r="Q845" i="1" s="1"/>
  <c r="Q846" i="1" a="1"/>
  <c r="Q846" i="1" s="1"/>
  <c r="Q847" i="1" a="1"/>
  <c r="Q847" i="1" s="1"/>
  <c r="Q848" i="1" a="1"/>
  <c r="Q848" i="1"/>
  <c r="Q849" i="1" a="1"/>
  <c r="Q849" i="1"/>
  <c r="Q850" i="1" a="1"/>
  <c r="Q850" i="1" s="1"/>
  <c r="Q851" i="1" a="1"/>
  <c r="Q851" i="1" s="1"/>
  <c r="Q852" i="1" a="1"/>
  <c r="Q852" i="1" s="1"/>
  <c r="Q853" i="1" a="1"/>
  <c r="Q853" i="1" s="1"/>
  <c r="Q854" i="1" a="1"/>
  <c r="Q854" i="1" s="1"/>
  <c r="Q855" i="1" a="1"/>
  <c r="Q855" i="1"/>
  <c r="Q856" i="1" a="1"/>
  <c r="Q856" i="1" s="1"/>
  <c r="Q857" i="1" a="1"/>
  <c r="Q857" i="1"/>
  <c r="Q858" i="1" a="1"/>
  <c r="Q858" i="1" s="1"/>
  <c r="Q859" i="1" a="1"/>
  <c r="Q859" i="1" s="1"/>
  <c r="Q860" i="1" a="1"/>
  <c r="Q860" i="1" s="1"/>
  <c r="Q861" i="1" a="1"/>
  <c r="Q861" i="1" s="1"/>
  <c r="Q862" i="1" a="1"/>
  <c r="Q862" i="1" s="1"/>
  <c r="Q863" i="1" a="1"/>
  <c r="Q863" i="1"/>
  <c r="Q864" i="1" a="1"/>
  <c r="Q864" i="1"/>
  <c r="Q865" i="1" a="1"/>
  <c r="Q865" i="1" s="1"/>
  <c r="Q866" i="1" a="1"/>
  <c r="Q866" i="1" s="1"/>
  <c r="Q867" i="1" a="1"/>
  <c r="Q867" i="1" s="1"/>
  <c r="Q868" i="1" a="1"/>
  <c r="Q868" i="1" s="1"/>
  <c r="Q869" i="1" a="1"/>
  <c r="Q869" i="1" s="1"/>
  <c r="Q870" i="1" a="1"/>
  <c r="Q870" i="1" s="1"/>
  <c r="Q871" i="1" a="1"/>
  <c r="Q871" i="1" s="1"/>
  <c r="Q872" i="1" a="1"/>
  <c r="Q872" i="1"/>
  <c r="Q873" i="1" a="1"/>
  <c r="Q873" i="1"/>
  <c r="Q874" i="1" a="1"/>
  <c r="Q874" i="1" s="1"/>
  <c r="Q875" i="1" a="1"/>
  <c r="Q875" i="1" s="1"/>
  <c r="Q876" i="1" a="1"/>
  <c r="Q876" i="1" s="1"/>
  <c r="Q877" i="1" a="1"/>
  <c r="Q877" i="1" s="1"/>
  <c r="Q878" i="1" a="1"/>
  <c r="Q878" i="1" s="1"/>
  <c r="Q879" i="1" a="1"/>
  <c r="Q879" i="1" s="1"/>
  <c r="Q880" i="1" a="1"/>
  <c r="Q880" i="1" s="1"/>
  <c r="Q881" i="1" a="1"/>
  <c r="Q881" i="1"/>
  <c r="Q882" i="1" a="1"/>
  <c r="Q882" i="1" s="1"/>
  <c r="Q883" i="1" a="1"/>
  <c r="Q883" i="1" s="1"/>
  <c r="Q884" i="1" a="1"/>
  <c r="Q884" i="1" s="1"/>
  <c r="Q885" i="1" a="1"/>
  <c r="Q885" i="1" s="1"/>
  <c r="Q886" i="1" a="1"/>
  <c r="Q886" i="1" s="1"/>
  <c r="Q887" i="1" a="1"/>
  <c r="Q887" i="1"/>
  <c r="Q888" i="1" a="1"/>
  <c r="Q888" i="1" s="1"/>
  <c r="Q889" i="1" a="1"/>
  <c r="Q889" i="1" s="1"/>
  <c r="Q890" i="1" a="1"/>
  <c r="Q890" i="1" s="1"/>
  <c r="Q891" i="1" a="1"/>
  <c r="Q891" i="1" s="1"/>
  <c r="Q892" i="1" a="1"/>
  <c r="Q892" i="1" s="1"/>
  <c r="Q893" i="1" a="1"/>
  <c r="Q893" i="1" s="1"/>
  <c r="Q894" i="1" a="1"/>
  <c r="Q894" i="1" s="1"/>
  <c r="Q895" i="1" a="1"/>
  <c r="Q895" i="1"/>
  <c r="Q896" i="1" a="1"/>
  <c r="Q896" i="1"/>
  <c r="Q897" i="1" a="1"/>
  <c r="Q897" i="1" s="1"/>
  <c r="Q898" i="1" a="1"/>
  <c r="Q898" i="1" s="1"/>
  <c r="Q899" i="1" a="1"/>
  <c r="Q899" i="1" s="1"/>
  <c r="Q900" i="1" a="1"/>
  <c r="Q900" i="1" s="1"/>
  <c r="Q901" i="1" a="1"/>
  <c r="Q901" i="1" s="1"/>
  <c r="Q902" i="1" a="1"/>
  <c r="Q902" i="1" s="1"/>
  <c r="Q903" i="1" a="1"/>
  <c r="Q903" i="1"/>
  <c r="Q904" i="1" a="1"/>
  <c r="Q904" i="1"/>
  <c r="Q905" i="1" a="1"/>
  <c r="Q905" i="1"/>
  <c r="Q906" i="1" a="1"/>
  <c r="Q906" i="1" s="1"/>
  <c r="Q907" i="1" a="1"/>
  <c r="Q907" i="1" s="1"/>
  <c r="Q908" i="1" a="1"/>
  <c r="Q908" i="1" s="1"/>
  <c r="Q909" i="1" a="1"/>
  <c r="Q909" i="1" s="1"/>
  <c r="Q910" i="1" a="1"/>
  <c r="Q910" i="1" s="1"/>
  <c r="Q911" i="1" a="1"/>
  <c r="Q911" i="1" s="1"/>
  <c r="Q912" i="1" a="1"/>
  <c r="Q912" i="1" s="1"/>
  <c r="Q913" i="1" a="1"/>
  <c r="Q913" i="1"/>
  <c r="Q914" i="1" a="1"/>
  <c r="Q914" i="1" s="1"/>
  <c r="Q915" i="1" a="1"/>
  <c r="Q915" i="1" s="1"/>
  <c r="Q916" i="1" a="1"/>
  <c r="Q916" i="1"/>
  <c r="Q917" i="1" a="1"/>
  <c r="Q917" i="1" s="1"/>
  <c r="Q918" i="1" a="1"/>
  <c r="Q918" i="1" s="1"/>
  <c r="Q919" i="1" a="1"/>
  <c r="Q919" i="1"/>
  <c r="Q920" i="1" a="1"/>
  <c r="Q920" i="1" s="1"/>
  <c r="Q921" i="1" a="1"/>
  <c r="Q921" i="1" s="1"/>
  <c r="Q922" i="1" a="1"/>
  <c r="Q922" i="1" s="1"/>
  <c r="Q923" i="1" a="1"/>
  <c r="Q923" i="1" s="1"/>
  <c r="Q924" i="1" a="1"/>
  <c r="Q924" i="1" s="1"/>
  <c r="Q925" i="1" a="1"/>
  <c r="Q925" i="1"/>
  <c r="Q926" i="1" a="1"/>
  <c r="Q926" i="1" s="1"/>
  <c r="Q927" i="1" a="1"/>
  <c r="Q927" i="1"/>
  <c r="Q928" i="1" a="1"/>
  <c r="Q928" i="1"/>
  <c r="Q929" i="1" a="1"/>
  <c r="Q929" i="1" s="1"/>
  <c r="Q930" i="1" a="1"/>
  <c r="Q930" i="1" s="1"/>
  <c r="Q931" i="1" a="1"/>
  <c r="Q931" i="1" s="1"/>
  <c r="Q932" i="1" a="1"/>
  <c r="Q932" i="1" s="1"/>
  <c r="Q933" i="1" a="1"/>
  <c r="Q933" i="1" s="1"/>
  <c r="Q934" i="1" a="1"/>
  <c r="Q934" i="1" s="1"/>
  <c r="Q935" i="1" a="1"/>
  <c r="Q935" i="1"/>
  <c r="Q936" i="1" a="1"/>
  <c r="Q936" i="1"/>
  <c r="Q937" i="1" a="1"/>
  <c r="Q937" i="1"/>
  <c r="Q938" i="1" a="1"/>
  <c r="Q938" i="1" s="1"/>
  <c r="Q939" i="1" a="1"/>
  <c r="Q939" i="1"/>
  <c r="Q940" i="1" a="1"/>
  <c r="Q940" i="1" s="1"/>
  <c r="Q941" i="1" a="1"/>
  <c r="Q941" i="1" s="1"/>
  <c r="Q942" i="1" a="1"/>
  <c r="Q942" i="1" s="1"/>
  <c r="Q943" i="1" a="1"/>
  <c r="Q943" i="1" s="1"/>
  <c r="Q944" i="1" a="1"/>
  <c r="Q944" i="1"/>
  <c r="Q945" i="1" a="1"/>
  <c r="Q945" i="1"/>
  <c r="Q946" i="1" a="1"/>
  <c r="Q946" i="1" s="1"/>
  <c r="Q947" i="1" a="1"/>
  <c r="Q947" i="1" s="1"/>
  <c r="Q948" i="1" a="1"/>
  <c r="Q948" i="1"/>
  <c r="Q949" i="1" a="1"/>
  <c r="Q949" i="1" s="1"/>
  <c r="Q950" i="1" a="1"/>
  <c r="Q950" i="1" s="1"/>
  <c r="Q951" i="1" a="1"/>
  <c r="Q951" i="1"/>
  <c r="Q952" i="1" a="1"/>
  <c r="Q952" i="1" s="1"/>
  <c r="Q953" i="1" a="1"/>
  <c r="Q953" i="1"/>
  <c r="Q954" i="1" a="1"/>
  <c r="Q954" i="1" s="1"/>
  <c r="Q955" i="1" a="1"/>
  <c r="Q955" i="1" s="1"/>
  <c r="Q956" i="1" a="1"/>
  <c r="Q956" i="1" s="1"/>
  <c r="Q957" i="1" a="1"/>
  <c r="Q957" i="1"/>
  <c r="Q958" i="1" a="1"/>
  <c r="Q958" i="1" s="1"/>
  <c r="Q959" i="1" a="1"/>
  <c r="Q959" i="1"/>
  <c r="Q960" i="1" a="1"/>
  <c r="Q960" i="1"/>
  <c r="Q961" i="1" a="1"/>
  <c r="Q961" i="1" s="1"/>
  <c r="Q962" i="1" a="1"/>
  <c r="Q962" i="1" s="1"/>
  <c r="Q963" i="1" a="1"/>
  <c r="Q963" i="1" s="1"/>
  <c r="Q964" i="1" a="1"/>
  <c r="Q964" i="1" s="1"/>
  <c r="Q965" i="1" a="1"/>
  <c r="Q965" i="1" s="1"/>
  <c r="Q966" i="1" a="1"/>
  <c r="Q966" i="1" s="1"/>
  <c r="Q967" i="1" a="1"/>
  <c r="Q967" i="1" s="1"/>
  <c r="Q968" i="1" a="1"/>
  <c r="Q968" i="1"/>
  <c r="Q969" i="1" a="1"/>
  <c r="Q969" i="1"/>
  <c r="Q970" i="1" a="1"/>
  <c r="Q970" i="1" s="1"/>
  <c r="Q971" i="1" a="1"/>
  <c r="Q971" i="1"/>
  <c r="Q972" i="1" a="1"/>
  <c r="Q972" i="1" s="1"/>
  <c r="Q973" i="1" a="1"/>
  <c r="Q973" i="1" s="1"/>
  <c r="Q974" i="1" a="1"/>
  <c r="Q974" i="1" s="1"/>
  <c r="Q975" i="1" a="1"/>
  <c r="Q975" i="1" s="1"/>
  <c r="Q976" i="1" a="1"/>
  <c r="Q976" i="1"/>
  <c r="Q977" i="1" a="1"/>
  <c r="Q977" i="1"/>
  <c r="Q978" i="1" a="1"/>
  <c r="Q978" i="1" s="1"/>
  <c r="Q979" i="1" a="1"/>
  <c r="Q979" i="1" s="1"/>
  <c r="Q980" i="1" a="1"/>
  <c r="Q980" i="1"/>
  <c r="Q981" i="1" a="1"/>
  <c r="Q981" i="1" s="1"/>
  <c r="Q982" i="1" a="1"/>
  <c r="Q982" i="1" s="1"/>
  <c r="Q983" i="1" a="1"/>
  <c r="Q983" i="1"/>
  <c r="Q984" i="1" a="1"/>
  <c r="Q984" i="1" s="1"/>
  <c r="Q985" i="1" a="1"/>
  <c r="Q985" i="1"/>
  <c r="Q986" i="1" a="1"/>
  <c r="Q986" i="1" s="1"/>
  <c r="Q987" i="1" a="1"/>
  <c r="Q987" i="1" s="1"/>
  <c r="Q988" i="1" a="1"/>
  <c r="Q988" i="1" s="1"/>
  <c r="Q989" i="1" a="1"/>
  <c r="Q989" i="1"/>
  <c r="Q990" i="1" a="1"/>
  <c r="Q990" i="1" s="1"/>
  <c r="Q991" i="1" a="1"/>
  <c r="Q991" i="1"/>
  <c r="Q992" i="1" a="1"/>
  <c r="Q992" i="1"/>
  <c r="Q993" i="1" a="1"/>
  <c r="Q993" i="1" s="1"/>
  <c r="Q994" i="1" a="1"/>
  <c r="Q994" i="1" s="1"/>
  <c r="Q995" i="1" a="1"/>
  <c r="Q995" i="1" s="1"/>
  <c r="Q996" i="1" a="1"/>
  <c r="Q996" i="1" s="1"/>
  <c r="Q997" i="1" a="1"/>
  <c r="Q997" i="1" s="1"/>
  <c r="Q998" i="1" a="1"/>
  <c r="Q998" i="1" s="1"/>
  <c r="Q999" i="1" a="1"/>
  <c r="Q999" i="1" s="1"/>
  <c r="Q1000" i="1" a="1"/>
  <c r="Q1000" i="1"/>
  <c r="Q1001" i="1" a="1"/>
  <c r="Q1001" i="1"/>
  <c r="Q1002" i="1" a="1"/>
  <c r="Q1002" i="1" s="1"/>
  <c r="Q1003" i="1" a="1"/>
  <c r="Q1003" i="1"/>
  <c r="Q1004" i="1" a="1"/>
  <c r="Q1004" i="1" s="1"/>
  <c r="Q1005" i="1" a="1"/>
  <c r="Q1005" i="1" s="1"/>
  <c r="Q1006" i="1" a="1"/>
  <c r="Q1006" i="1" s="1"/>
  <c r="Q1007" i="1" a="1"/>
  <c r="Q1007" i="1" s="1"/>
  <c r="Q1008" i="1" a="1"/>
  <c r="Q1008" i="1" s="1"/>
  <c r="Q1009" i="1" a="1"/>
  <c r="Q1009" i="1"/>
  <c r="Q1010" i="1" a="1"/>
  <c r="Q1010" i="1" s="1"/>
  <c r="Q1011" i="1" a="1"/>
  <c r="Q1011" i="1" s="1"/>
  <c r="Q1012" i="1" a="1"/>
  <c r="Q1012" i="1"/>
  <c r="Q1013" i="1" a="1"/>
  <c r="Q1013" i="1" s="1"/>
  <c r="Q1014" i="1" a="1"/>
  <c r="Q1014" i="1" s="1"/>
  <c r="Q1015" i="1" a="1"/>
  <c r="Q1015" i="1"/>
  <c r="Q1016" i="1" a="1"/>
  <c r="Q1016" i="1" s="1"/>
  <c r="Q1017" i="1" a="1"/>
  <c r="Q1017" i="1" s="1"/>
  <c r="Q1018" i="1" a="1"/>
  <c r="Q1018" i="1" s="1"/>
  <c r="Q1019" i="1" a="1"/>
  <c r="Q1019" i="1" s="1"/>
  <c r="Q1020" i="1" a="1"/>
  <c r="Q1020" i="1" s="1"/>
  <c r="Q1021" i="1" a="1"/>
  <c r="Q1021" i="1"/>
  <c r="Q1022" i="1" a="1"/>
  <c r="Q1022" i="1" s="1"/>
  <c r="Q1023" i="1" a="1"/>
  <c r="Q1023" i="1"/>
  <c r="Q1024" i="1" a="1"/>
  <c r="Q1024" i="1"/>
  <c r="Q1025" i="1" a="1"/>
  <c r="Q1025" i="1" s="1"/>
  <c r="Q1026" i="1" a="1"/>
  <c r="Q1026" i="1" s="1"/>
  <c r="Q1027" i="1" a="1"/>
  <c r="Q1027" i="1" s="1"/>
  <c r="Q1028" i="1" a="1"/>
  <c r="Q1028" i="1" s="1"/>
  <c r="Q1029" i="1" a="1"/>
  <c r="Q1029" i="1" s="1"/>
  <c r="Q1030" i="1" a="1"/>
  <c r="Q1030" i="1" s="1"/>
  <c r="Q1031" i="1" a="1"/>
  <c r="Q1031" i="1" s="1"/>
  <c r="Q1032" i="1" a="1"/>
  <c r="Q1032" i="1"/>
  <c r="Q1033" i="1" a="1"/>
  <c r="Q1033" i="1"/>
  <c r="Q1034" i="1" a="1"/>
  <c r="Q1034" i="1" s="1"/>
  <c r="Q1035" i="1" a="1"/>
  <c r="Q1035" i="1"/>
  <c r="Q1036" i="1" a="1"/>
  <c r="Q1036" i="1" s="1"/>
  <c r="Q1037" i="1" a="1"/>
  <c r="Q1037" i="1" s="1"/>
  <c r="Q1038" i="1" a="1"/>
  <c r="Q1038" i="1" s="1"/>
  <c r="Q1039" i="1" a="1"/>
  <c r="Q1039" i="1" s="1"/>
  <c r="Q1040" i="1" a="1"/>
  <c r="Q1040" i="1" s="1"/>
  <c r="Q1041" i="1" a="1"/>
  <c r="Q1041" i="1"/>
  <c r="Q1042" i="1" a="1"/>
  <c r="Q1042" i="1" s="1"/>
  <c r="Q1043" i="1" a="1"/>
  <c r="Q1043" i="1" s="1"/>
  <c r="Q1044" i="1" a="1"/>
  <c r="Q1044" i="1"/>
  <c r="Q1045" i="1" a="1"/>
  <c r="Q1045" i="1"/>
  <c r="Q1046" i="1" a="1"/>
  <c r="Q1046" i="1" s="1"/>
  <c r="Q1047" i="1" a="1"/>
  <c r="Q1047" i="1"/>
  <c r="Q1048" i="1" a="1"/>
  <c r="Q1048" i="1" s="1"/>
  <c r="Q1049" i="1" a="1"/>
  <c r="Q1049" i="1" s="1"/>
  <c r="Q1050" i="1" a="1"/>
  <c r="Q1050" i="1" s="1"/>
  <c r="Q1051" i="1" a="1"/>
  <c r="Q1051" i="1" s="1"/>
  <c r="Q1052" i="1" a="1"/>
  <c r="Q1052" i="1"/>
  <c r="Q1053" i="1" a="1"/>
  <c r="Q1053" i="1"/>
  <c r="Q1054" i="1" a="1"/>
  <c r="Q1054" i="1" s="1"/>
  <c r="Q1055" i="1" a="1"/>
  <c r="Q1055" i="1" s="1"/>
  <c r="Q1056" i="1" a="1"/>
  <c r="Q1056" i="1"/>
  <c r="Q1057" i="1" a="1"/>
  <c r="Q1057" i="1" s="1"/>
  <c r="Q1058" i="1" a="1"/>
  <c r="Q1058" i="1" s="1"/>
  <c r="Q1059" i="1" a="1"/>
  <c r="Q1059" i="1"/>
  <c r="Q1060" i="1" a="1"/>
  <c r="Q1060" i="1" s="1"/>
  <c r="Q1061" i="1" a="1"/>
  <c r="Q1061" i="1" s="1"/>
  <c r="Q1062" i="1" a="1"/>
  <c r="Q1062" i="1" s="1"/>
  <c r="Q1063" i="1" a="1"/>
  <c r="Q1063" i="1" s="1"/>
  <c r="Q1064" i="1" a="1"/>
  <c r="Q1064" i="1" s="1"/>
  <c r="Q1065" i="1" a="1"/>
  <c r="Q1065" i="1" s="1"/>
  <c r="Q1066" i="1" a="1"/>
  <c r="Q1066" i="1"/>
  <c r="Q1067" i="1" a="1"/>
  <c r="Q1067" i="1" s="1"/>
  <c r="Q1068" i="1" a="1"/>
  <c r="Q1068" i="1"/>
  <c r="Q1069" i="1" a="1"/>
  <c r="Q1069" i="1" s="1"/>
  <c r="Q1070" i="1" a="1"/>
  <c r="Q1070" i="1"/>
  <c r="Q1071" i="1" a="1"/>
  <c r="Q1071" i="1" s="1"/>
  <c r="Q1072" i="1" a="1"/>
  <c r="Q1072" i="1" s="1"/>
  <c r="Q1073" i="1" a="1"/>
  <c r="Q1073" i="1" s="1"/>
  <c r="Q1074" i="1" a="1"/>
  <c r="Q1074" i="1" s="1"/>
  <c r="Q1075" i="1" a="1"/>
  <c r="Q1075" i="1"/>
  <c r="Q1076" i="1" a="1"/>
  <c r="Q1076" i="1" s="1"/>
  <c r="Q1077" i="1" a="1"/>
  <c r="Q1077" i="1" s="1"/>
  <c r="Q1078" i="1" a="1"/>
  <c r="Q1078" i="1"/>
  <c r="Q1079" i="1" a="1"/>
  <c r="Q1079" i="1"/>
  <c r="Q1080" i="1" a="1"/>
  <c r="Q1080" i="1" s="1"/>
  <c r="Q1081" i="1" a="1"/>
  <c r="Q1081" i="1" s="1"/>
  <c r="Q1082" i="1" a="1"/>
  <c r="Q1082" i="1"/>
  <c r="Q1083" i="1" a="1"/>
  <c r="Q1083" i="1" s="1"/>
  <c r="Q1084" i="1" a="1"/>
  <c r="Q1084" i="1"/>
  <c r="Q1085" i="1" a="1"/>
  <c r="Q1085" i="1" s="1"/>
  <c r="Q1086" i="1" a="1"/>
  <c r="Q1086" i="1" s="1"/>
  <c r="Q1087" i="1" a="1"/>
  <c r="Q1087" i="1"/>
  <c r="Q1088" i="1" a="1"/>
  <c r="Q1088" i="1"/>
  <c r="Q1089" i="1" a="1"/>
  <c r="Q1089" i="1" s="1"/>
  <c r="Q1090" i="1" a="1"/>
  <c r="Q1090" i="1" s="1"/>
  <c r="Q1091" i="1" a="1"/>
  <c r="Q1091" i="1"/>
  <c r="Q1092" i="1" a="1"/>
  <c r="Q1092" i="1" s="1"/>
  <c r="Q1093" i="1" a="1"/>
  <c r="Q1093" i="1" s="1"/>
  <c r="Q1094" i="1" a="1"/>
  <c r="Q1094" i="1" s="1"/>
  <c r="Q1095" i="1" a="1"/>
  <c r="Q1095" i="1" s="1"/>
  <c r="Q1096" i="1" a="1"/>
  <c r="Q1096" i="1"/>
  <c r="Q1097" i="1" a="1"/>
  <c r="Q1097" i="1" s="1"/>
  <c r="Q1098" i="1" a="1"/>
  <c r="Q1098" i="1"/>
  <c r="Q1099" i="1" a="1"/>
  <c r="Q1099" i="1" s="1"/>
  <c r="Q1100" i="1" a="1"/>
  <c r="Q1100" i="1"/>
  <c r="Q1101" i="1" a="1"/>
  <c r="Q1101" i="1" s="1"/>
  <c r="Q1102" i="1" a="1"/>
  <c r="Q1102" i="1"/>
  <c r="Q1103" i="1" a="1"/>
  <c r="Q1103" i="1" s="1"/>
  <c r="Q1104" i="1" a="1"/>
  <c r="Q1104" i="1" s="1"/>
  <c r="Q1105" i="1" a="1"/>
  <c r="Q1105" i="1" s="1"/>
  <c r="Q1106" i="1" a="1"/>
  <c r="Q1106" i="1" s="1"/>
  <c r="Q1107" i="1" a="1"/>
  <c r="Q1107" i="1"/>
  <c r="Q1108" i="1" a="1"/>
  <c r="Q1108" i="1" s="1"/>
  <c r="Q1109" i="1" a="1"/>
  <c r="Q1109" i="1" s="1"/>
  <c r="Q1110" i="1" a="1"/>
  <c r="Q1110" i="1"/>
  <c r="Q1111" i="1" a="1"/>
  <c r="Q1111" i="1" s="1"/>
  <c r="Q1112" i="1" a="1"/>
  <c r="Q1112" i="1" s="1"/>
  <c r="Q1113" i="1" a="1"/>
  <c r="Q1113" i="1" s="1"/>
  <c r="Q1114" i="1" a="1"/>
  <c r="Q1114" i="1"/>
  <c r="Q1115" i="1" a="1"/>
  <c r="Q1115" i="1"/>
  <c r="Q1116" i="1" a="1"/>
  <c r="Q1116" i="1"/>
  <c r="Q1117" i="1" a="1"/>
  <c r="Q1117" i="1" s="1"/>
  <c r="Q1118" i="1" a="1"/>
  <c r="Q1118" i="1" s="1"/>
  <c r="Q1119" i="1" a="1"/>
  <c r="Q1119" i="1"/>
  <c r="Q1120" i="1" a="1"/>
  <c r="Q1120" i="1"/>
  <c r="Q1121" i="1" a="1"/>
  <c r="Q1121" i="1" s="1"/>
  <c r="Q1122" i="1" a="1"/>
  <c r="Q1122" i="1"/>
  <c r="Q1123" i="1" a="1"/>
  <c r="Q1123" i="1"/>
  <c r="Q1124" i="1" a="1"/>
  <c r="Q1124" i="1" s="1"/>
  <c r="Q1125" i="1" a="1"/>
  <c r="Q1125" i="1" s="1"/>
  <c r="Q1126" i="1" a="1"/>
  <c r="Q1126" i="1" s="1"/>
  <c r="Q1127" i="1" a="1"/>
  <c r="Q1127" i="1" s="1"/>
  <c r="Q1128" i="1" a="1"/>
  <c r="Q1128" i="1"/>
  <c r="Q1129" i="1" a="1"/>
  <c r="Q1129" i="1" s="1"/>
  <c r="Q1130" i="1" a="1"/>
  <c r="Q1130" i="1"/>
  <c r="Q1131" i="1" a="1"/>
  <c r="Q1131" i="1"/>
  <c r="Q1132" i="1" a="1"/>
  <c r="Q1132" i="1"/>
  <c r="Q1133" i="1" a="1"/>
  <c r="Q1133" i="1" s="1"/>
  <c r="Q1134" i="1" a="1"/>
  <c r="Q1134" i="1" s="1"/>
  <c r="Q1135" i="1" a="1"/>
  <c r="Q1135" i="1" s="1"/>
  <c r="Q1136" i="1" a="1"/>
  <c r="Q1136" i="1" s="1"/>
  <c r="Q1137" i="1" a="1"/>
  <c r="Q1137" i="1" s="1"/>
  <c r="Q1138" i="1" a="1"/>
  <c r="Q1138" i="1"/>
  <c r="Q1139" i="1" a="1"/>
  <c r="Q1139" i="1"/>
  <c r="Q1140" i="1" a="1"/>
  <c r="Q1140" i="1"/>
  <c r="Q1141" i="1" a="1"/>
  <c r="Q1141" i="1" s="1"/>
  <c r="Q1142" i="1" a="1"/>
  <c r="Q1142" i="1" s="1"/>
  <c r="Q1143" i="1" a="1"/>
  <c r="Q1143" i="1" s="1"/>
  <c r="Q1144" i="1" a="1"/>
  <c r="Q1144" i="1" s="1"/>
  <c r="Q1145" i="1" a="1"/>
  <c r="Q1145" i="1" s="1"/>
  <c r="Q1146" i="1" a="1"/>
  <c r="Q1146" i="1"/>
  <c r="Q1147" i="1" a="1"/>
  <c r="Q1147" i="1"/>
  <c r="Q1148" i="1" a="1"/>
  <c r="Q1148" i="1"/>
  <c r="Q1149" i="1" a="1"/>
  <c r="Q1149" i="1" s="1"/>
  <c r="Q1150" i="1" a="1"/>
  <c r="Q1150" i="1" s="1"/>
  <c r="Q1151" i="1" a="1"/>
  <c r="Q1151" i="1" s="1"/>
  <c r="Q1152" i="1" a="1"/>
  <c r="Q1152" i="1" s="1"/>
  <c r="Q1153" i="1" a="1"/>
  <c r="Q1153" i="1" s="1"/>
  <c r="Q1154" i="1" a="1"/>
  <c r="Q1154" i="1"/>
  <c r="Q1155" i="1" a="1"/>
  <c r="Q1155" i="1"/>
  <c r="Q1156" i="1" a="1"/>
  <c r="Q1156" i="1"/>
  <c r="Q1157" i="1" a="1"/>
  <c r="Q1157" i="1" s="1"/>
  <c r="Q1158" i="1" a="1"/>
  <c r="Q1158" i="1" s="1"/>
  <c r="Q1159" i="1" a="1"/>
  <c r="Q1159" i="1" s="1"/>
  <c r="Q1160" i="1" a="1"/>
  <c r="Q1160" i="1" s="1"/>
  <c r="Q1161" i="1" a="1"/>
  <c r="Q1161" i="1" s="1"/>
  <c r="Q1162" i="1" a="1"/>
  <c r="Q1162" i="1" s="1"/>
  <c r="Q1163" i="1" a="1"/>
  <c r="Q1163" i="1"/>
  <c r="Q1164" i="1" a="1"/>
  <c r="Q1164" i="1"/>
  <c r="Q1165" i="1" a="1"/>
  <c r="Q1165" i="1" s="1"/>
  <c r="Q1166" i="1" a="1"/>
  <c r="Q1166" i="1" s="1"/>
  <c r="Q1167" i="1" a="1"/>
  <c r="Q1167" i="1" s="1"/>
  <c r="Q1168" i="1" a="1"/>
  <c r="Q1168" i="1" s="1"/>
  <c r="Q1169" i="1" a="1"/>
  <c r="Q1169" i="1" s="1"/>
  <c r="Q1170" i="1" a="1"/>
  <c r="Q1170" i="1"/>
  <c r="Q1171" i="1" a="1"/>
  <c r="Q1171" i="1" s="1"/>
  <c r="Q1172" i="1" a="1"/>
  <c r="Q1172" i="1"/>
  <c r="Q1173" i="1" a="1"/>
  <c r="Q1173" i="1" s="1"/>
  <c r="Q1174" i="1" a="1"/>
  <c r="Q1174" i="1" s="1"/>
  <c r="Q1175" i="1" a="1"/>
  <c r="Q1175" i="1" s="1"/>
  <c r="Q1176" i="1" a="1"/>
  <c r="Q1176" i="1" s="1"/>
  <c r="Q1177" i="1" a="1"/>
  <c r="Q1177" i="1" s="1"/>
  <c r="Q1178" i="1" a="1"/>
  <c r="Q1178" i="1"/>
  <c r="Q1179" i="1" a="1"/>
  <c r="Q1179" i="1"/>
  <c r="Q1180" i="1" a="1"/>
  <c r="Q1180" i="1" s="1"/>
  <c r="Q1181" i="1" a="1"/>
  <c r="Q1181" i="1" s="1"/>
  <c r="Q1182" i="1" a="1"/>
  <c r="Q1182" i="1" s="1"/>
  <c r="Q1183" i="1" a="1"/>
  <c r="Q1183" i="1" s="1"/>
  <c r="Q1184" i="1" a="1"/>
  <c r="Q1184" i="1" s="1"/>
  <c r="Q1185" i="1" a="1"/>
  <c r="Q1185" i="1" s="1"/>
  <c r="Q1186" i="1" a="1"/>
  <c r="Q1186" i="1"/>
  <c r="Q1187" i="1" a="1"/>
  <c r="Q1187" i="1"/>
  <c r="Q1188" i="1" a="1"/>
  <c r="Q1188" i="1"/>
  <c r="Q1189" i="1" a="1"/>
  <c r="Q1189" i="1" s="1"/>
  <c r="Q1190" i="1" a="1"/>
  <c r="Q1190" i="1" s="1"/>
  <c r="Q1191" i="1" a="1"/>
  <c r="Q1191" i="1" s="1"/>
  <c r="Q1192" i="1" a="1"/>
  <c r="Q1192" i="1" s="1"/>
  <c r="Q1193" i="1" a="1"/>
  <c r="Q1193" i="1" s="1"/>
  <c r="Q1194" i="1" a="1"/>
  <c r="Q1194" i="1" s="1"/>
  <c r="Q1195" i="1" a="1"/>
  <c r="Q1195" i="1"/>
  <c r="Q1196" i="1" a="1"/>
  <c r="Q1196" i="1"/>
  <c r="Q1197" i="1" a="1"/>
  <c r="Q1197" i="1" s="1"/>
  <c r="Q1198" i="1" a="1"/>
  <c r="Q1198" i="1" s="1"/>
  <c r="Q1199" i="1" a="1"/>
  <c r="Q1199" i="1" s="1"/>
  <c r="Q1200" i="1" a="1"/>
  <c r="Q1200" i="1" s="1"/>
  <c r="Q1201" i="1" a="1"/>
  <c r="Q1201" i="1" s="1"/>
  <c r="Q1202" i="1" a="1"/>
  <c r="Q1202" i="1"/>
  <c r="Q1203" i="1" a="1"/>
  <c r="Q1203" i="1" s="1"/>
  <c r="Q1204" i="1" a="1"/>
  <c r="Q1204" i="1"/>
  <c r="Q1205" i="1" a="1"/>
  <c r="Q1205" i="1" s="1"/>
  <c r="Q1206" i="1" a="1"/>
  <c r="Q1206" i="1" s="1"/>
  <c r="Q1207" i="1" a="1"/>
  <c r="Q1207" i="1"/>
  <c r="Q1208" i="1" a="1"/>
  <c r="Q1208" i="1" s="1"/>
  <c r="Q1209" i="1" a="1"/>
  <c r="Q1209" i="1" s="1"/>
  <c r="Q1210" i="1" a="1"/>
  <c r="Q1210" i="1"/>
  <c r="Q1211" i="1" a="1"/>
  <c r="Q1211" i="1"/>
  <c r="Q1212" i="1" a="1"/>
  <c r="Q1212" i="1" s="1"/>
  <c r="Q1213" i="1" a="1"/>
  <c r="Q1213" i="1" s="1"/>
  <c r="Q1214" i="1" a="1"/>
  <c r="Q1214" i="1" s="1"/>
  <c r="Q1215" i="1" a="1"/>
  <c r="Q1215" i="1" s="1"/>
  <c r="Q1216" i="1" a="1"/>
  <c r="Q1216" i="1" s="1"/>
  <c r="Q1217" i="1" a="1"/>
  <c r="Q1217" i="1" s="1"/>
  <c r="Q1218" i="1" a="1"/>
  <c r="Q1218" i="1"/>
  <c r="Q1219" i="1" a="1"/>
  <c r="Q1219" i="1"/>
  <c r="Q1220" i="1" a="1"/>
  <c r="Q1220" i="1"/>
  <c r="Q1221" i="1" a="1"/>
  <c r="Q1221" i="1" s="1"/>
  <c r="Q1222" i="1" a="1"/>
  <c r="Q1222" i="1" s="1"/>
  <c r="Q1223" i="1" a="1"/>
  <c r="Q1223" i="1" s="1"/>
  <c r="Q1224" i="1" a="1"/>
  <c r="Q1224" i="1" s="1"/>
  <c r="Q1225" i="1" a="1"/>
  <c r="Q1225" i="1" s="1"/>
  <c r="Q1226" i="1" a="1"/>
  <c r="Q1226" i="1" s="1"/>
  <c r="Q1227" i="1" a="1"/>
  <c r="Q1227" i="1"/>
  <c r="Q1228" i="1" a="1"/>
  <c r="Q1228" i="1"/>
  <c r="Q1229" i="1" a="1"/>
  <c r="Q1229" i="1" s="1"/>
  <c r="Q1230" i="1" a="1"/>
  <c r="Q1230" i="1" s="1"/>
  <c r="Q1231" i="1" a="1"/>
  <c r="Q1231" i="1" s="1"/>
  <c r="Q1232" i="1" a="1"/>
  <c r="Q1232" i="1" s="1"/>
  <c r="Q1233" i="1" a="1"/>
  <c r="Q1233" i="1" s="1"/>
  <c r="Q1234" i="1" a="1"/>
  <c r="Q1234" i="1"/>
  <c r="Q1235" i="1" a="1"/>
  <c r="Q1235" i="1" s="1"/>
  <c r="Q1236" i="1" a="1"/>
  <c r="Q1236" i="1"/>
  <c r="Q1237" i="1" a="1"/>
  <c r="Q1237" i="1" s="1"/>
  <c r="Q1238" i="1" a="1"/>
  <c r="Q1238" i="1" s="1"/>
  <c r="Q1239" i="1" a="1"/>
  <c r="Q1239" i="1" s="1"/>
  <c r="Q1240" i="1" a="1"/>
  <c r="Q1240" i="1" s="1"/>
  <c r="Q1241" i="1" a="1"/>
  <c r="Q1241" i="1" s="1"/>
  <c r="Q1242" i="1" a="1"/>
  <c r="Q1242" i="1"/>
  <c r="Q1243" i="1" a="1"/>
  <c r="Q1243" i="1"/>
  <c r="Q1244" i="1" a="1"/>
  <c r="Q1244" i="1" s="1"/>
  <c r="Q1245" i="1" a="1"/>
  <c r="Q1245" i="1" s="1"/>
  <c r="Q1246" i="1" a="1"/>
  <c r="Q1246" i="1" s="1"/>
  <c r="Q1247" i="1" a="1"/>
  <c r="Q1247" i="1" s="1"/>
  <c r="Q1248" i="1" a="1"/>
  <c r="Q1248" i="1"/>
  <c r="Q1249" i="1" a="1"/>
  <c r="Q1249" i="1" s="1"/>
  <c r="Q1250" i="1" a="1"/>
  <c r="Q1250" i="1"/>
  <c r="Q1251" i="1" a="1"/>
  <c r="Q1251" i="1"/>
  <c r="Q1252" i="1" a="1"/>
  <c r="Q1252" i="1"/>
  <c r="Q1253" i="1" a="1"/>
  <c r="Q1253" i="1" s="1"/>
  <c r="Q1254" i="1" a="1"/>
  <c r="Q1254" i="1" s="1"/>
  <c r="Q1255" i="1" a="1"/>
  <c r="Q1255" i="1" s="1"/>
  <c r="Q1256" i="1" a="1"/>
  <c r="Q1256" i="1" s="1"/>
  <c r="Q1257" i="1" a="1"/>
  <c r="Q1257" i="1" s="1"/>
  <c r="Q1258" i="1" a="1"/>
  <c r="Q1258" i="1" s="1"/>
  <c r="Q1259" i="1" a="1"/>
  <c r="Q1259" i="1"/>
  <c r="Q1260" i="1" a="1"/>
  <c r="Q1260" i="1"/>
  <c r="Q1261" i="1" a="1"/>
  <c r="Q1261" i="1" s="1"/>
  <c r="Q1262" i="1" a="1"/>
  <c r="Q1262" i="1"/>
  <c r="Q1263" i="1" a="1"/>
  <c r="Q1263" i="1" s="1"/>
  <c r="Q1264" i="1" a="1"/>
  <c r="Q1264" i="1" s="1"/>
  <c r="Q1265" i="1" a="1"/>
  <c r="Q1265" i="1" s="1"/>
  <c r="Q1266" i="1" a="1"/>
  <c r="Q1266" i="1"/>
  <c r="Q1267" i="1" a="1"/>
  <c r="Q1267" i="1" s="1"/>
  <c r="Q1268" i="1" a="1"/>
  <c r="Q1268" i="1"/>
  <c r="Q1269" i="1" a="1"/>
  <c r="Q1269" i="1" s="1"/>
  <c r="Q1270" i="1" a="1"/>
  <c r="Q1270" i="1" s="1"/>
  <c r="Q1271" i="1" a="1"/>
  <c r="Q1271" i="1" s="1"/>
  <c r="Q1272" i="1" a="1"/>
  <c r="Q1272" i="1" s="1"/>
  <c r="Q1273" i="1" a="1"/>
  <c r="Q1273" i="1" s="1"/>
  <c r="Q1274" i="1" a="1"/>
  <c r="Q1274" i="1"/>
  <c r="Q1275" i="1" a="1"/>
  <c r="Q1275" i="1"/>
  <c r="Q1276" i="1" a="1"/>
  <c r="Q1276" i="1" s="1"/>
  <c r="Q1277" i="1" a="1"/>
  <c r="Q1277" i="1" s="1"/>
  <c r="Q1278" i="1" a="1"/>
  <c r="Q1278" i="1" s="1"/>
  <c r="Q1279" i="1" a="1"/>
  <c r="Q1279" i="1" s="1"/>
  <c r="Q1280" i="1" a="1"/>
  <c r="Q1280" i="1" s="1"/>
  <c r="Q1281" i="1" a="1"/>
  <c r="Q1281" i="1" s="1"/>
  <c r="Q1282" i="1" a="1"/>
  <c r="Q1282" i="1"/>
  <c r="Q1283" i="1" a="1"/>
  <c r="Q1283" i="1"/>
  <c r="Q1284" i="1" a="1"/>
  <c r="Q1284" i="1"/>
  <c r="Q1285" i="1" a="1"/>
  <c r="Q1285" i="1" s="1"/>
  <c r="Q1286" i="1" a="1"/>
  <c r="Q1286" i="1" s="1"/>
  <c r="Q1287" i="1" a="1"/>
  <c r="Q1287" i="1" s="1"/>
  <c r="Q1288" i="1" a="1"/>
  <c r="Q1288" i="1" s="1"/>
  <c r="Q1289" i="1" a="1"/>
  <c r="Q1289" i="1" s="1"/>
  <c r="Q1290" i="1" a="1"/>
  <c r="Q1290" i="1" s="1"/>
  <c r="Q1291" i="1" a="1"/>
  <c r="Q1291" i="1"/>
  <c r="Q1292" i="1" a="1"/>
  <c r="Q1292" i="1"/>
  <c r="Q1293" i="1" a="1"/>
  <c r="Q1293" i="1" s="1"/>
  <c r="Q1294" i="1" a="1"/>
  <c r="Q1294" i="1" s="1"/>
  <c r="Q1295" i="1" a="1"/>
  <c r="Q1295" i="1" s="1"/>
  <c r="Q1296" i="1" a="1"/>
  <c r="Q1296" i="1" s="1"/>
  <c r="Q1297" i="1" a="1"/>
  <c r="Q1297" i="1" s="1"/>
  <c r="Q1298" i="1" a="1"/>
  <c r="Q1298" i="1"/>
  <c r="Q1299" i="1" a="1"/>
  <c r="Q1299" i="1" s="1"/>
  <c r="Q1300" i="1" a="1"/>
  <c r="Q1300" i="1"/>
  <c r="Q1301" i="1" a="1"/>
  <c r="Q1301" i="1" s="1"/>
  <c r="Q1302" i="1" a="1"/>
  <c r="Q1302" i="1" s="1"/>
  <c r="Q1303" i="1" a="1"/>
  <c r="Q1303" i="1" s="1"/>
  <c r="Q1304" i="1" a="1"/>
  <c r="Q1304" i="1" s="1"/>
  <c r="Q1305" i="1" a="1"/>
  <c r="Q1305" i="1" s="1"/>
  <c r="Q1306" i="1" a="1"/>
  <c r="Q1306" i="1"/>
  <c r="Q1307" i="1" a="1"/>
  <c r="Q1307" i="1"/>
  <c r="Q1308" i="1" a="1"/>
  <c r="Q1308" i="1" s="1"/>
  <c r="Q1309" i="1" a="1"/>
  <c r="Q1309" i="1" s="1"/>
  <c r="Q1310" i="1" a="1"/>
  <c r="Q1310" i="1" s="1"/>
  <c r="Q1311" i="1" a="1"/>
  <c r="Q1311" i="1" s="1"/>
  <c r="Q1312" i="1" a="1"/>
  <c r="Q1312" i="1" s="1"/>
  <c r="Q1313" i="1" a="1"/>
  <c r="Q1313" i="1" s="1"/>
  <c r="Q1314" i="1" a="1"/>
  <c r="Q1314" i="1"/>
  <c r="Q1315" i="1" a="1"/>
  <c r="Q1315" i="1"/>
  <c r="Q1316" i="1" a="1"/>
  <c r="Q1316" i="1"/>
  <c r="Q1317" i="1" a="1"/>
  <c r="Q1317" i="1" s="1"/>
  <c r="Q1318" i="1" a="1"/>
  <c r="Q1318" i="1" s="1"/>
  <c r="Q1319" i="1" a="1"/>
  <c r="Q1319" i="1" s="1"/>
  <c r="Q1320" i="1" a="1"/>
  <c r="Q1320" i="1" s="1"/>
  <c r="Q1321" i="1" a="1"/>
  <c r="Q1321" i="1" s="1"/>
  <c r="Q1322" i="1" a="1"/>
  <c r="Q1322" i="1" s="1"/>
  <c r="Q1323" i="1" a="1"/>
  <c r="Q1323" i="1"/>
  <c r="Q1324" i="1" a="1"/>
  <c r="Q1324" i="1"/>
  <c r="Q1325" i="1" a="1"/>
  <c r="Q1325" i="1" s="1"/>
  <c r="Q1326" i="1" a="1"/>
  <c r="Q1326" i="1" s="1"/>
  <c r="Q1327" i="1" a="1"/>
  <c r="Q1327" i="1" s="1"/>
  <c r="Q1328" i="1" a="1"/>
  <c r="Q1328" i="1" s="1"/>
  <c r="Q1329" i="1" a="1"/>
  <c r="Q1329" i="1" s="1"/>
  <c r="Q1330" i="1" a="1"/>
  <c r="Q1330" i="1"/>
  <c r="Q1331" i="1" a="1"/>
  <c r="Q1331" i="1" s="1"/>
  <c r="Q1332" i="1" a="1"/>
  <c r="Q1332" i="1"/>
  <c r="Q1333" i="1" a="1"/>
  <c r="Q1333" i="1" s="1"/>
  <c r="Q1334" i="1" a="1"/>
  <c r="Q1334" i="1" s="1"/>
  <c r="Q1335" i="1" a="1"/>
  <c r="Q1335" i="1" s="1"/>
  <c r="Q1336" i="1" a="1"/>
  <c r="Q1336" i="1" s="1"/>
  <c r="Q1337" i="1" a="1"/>
  <c r="Q1337" i="1" s="1"/>
  <c r="Q1338" i="1" a="1"/>
  <c r="Q1338" i="1"/>
  <c r="Q1339" i="1" a="1"/>
  <c r="Q1339" i="1"/>
  <c r="Q1340" i="1" a="1"/>
  <c r="Q1340" i="1"/>
  <c r="Q1341" i="1" a="1"/>
  <c r="Q1341" i="1" s="1"/>
  <c r="Q1342" i="1" a="1"/>
  <c r="Q1342" i="1" s="1"/>
  <c r="Q1343" i="1" a="1"/>
  <c r="Q1343" i="1" s="1"/>
  <c r="Q1344" i="1" a="1"/>
  <c r="Q1344" i="1" s="1"/>
  <c r="Q1345" i="1" a="1"/>
  <c r="Q1345" i="1" s="1"/>
  <c r="Q1346" i="1" a="1"/>
  <c r="Q1346" i="1"/>
  <c r="Q1347" i="1" a="1"/>
  <c r="Q1347" i="1"/>
  <c r="Q1348" i="1" a="1"/>
  <c r="Q1348" i="1"/>
  <c r="Q1349" i="1" a="1"/>
  <c r="Q1349" i="1" s="1"/>
  <c r="Q1350" i="1" a="1"/>
  <c r="Q1350" i="1" s="1"/>
  <c r="Q1351" i="1" a="1"/>
  <c r="Q1351" i="1" s="1"/>
  <c r="Q1352" i="1" a="1"/>
  <c r="Q1352" i="1" s="1"/>
  <c r="Q1353" i="1" a="1"/>
  <c r="Q1353" i="1" s="1"/>
  <c r="Q1354" i="1" a="1"/>
  <c r="Q1354" i="1"/>
  <c r="Q1355" i="1" a="1"/>
  <c r="Q1355" i="1"/>
  <c r="Q1356" i="1" a="1"/>
  <c r="Q1356" i="1"/>
  <c r="Q1357" i="1" a="1"/>
  <c r="Q1357" i="1" s="1"/>
  <c r="Q1358" i="1" a="1"/>
  <c r="Q1358" i="1" s="1"/>
  <c r="Q1359" i="1" a="1"/>
  <c r="Q1359" i="1" s="1"/>
  <c r="Q1360" i="1" a="1"/>
  <c r="Q1360" i="1" s="1"/>
  <c r="Q1361" i="1" a="1"/>
  <c r="Q1361" i="1" s="1"/>
  <c r="Q1362" i="1" a="1"/>
  <c r="Q1362" i="1"/>
  <c r="Q1363" i="1" a="1"/>
  <c r="Q1363" i="1"/>
  <c r="Q1364" i="1" a="1"/>
  <c r="Q1364" i="1"/>
  <c r="Q1365" i="1" a="1"/>
  <c r="Q1365" i="1" s="1"/>
  <c r="Q1366" i="1" a="1"/>
  <c r="Q1366" i="1" s="1"/>
  <c r="Q1367" i="1" a="1"/>
  <c r="Q1367" i="1" s="1"/>
  <c r="Q1368" i="1" a="1"/>
  <c r="Q1368" i="1" s="1"/>
  <c r="Q1369" i="1" a="1"/>
  <c r="Q1369" i="1" s="1"/>
  <c r="Q1370" i="1" a="1"/>
  <c r="Q1370" i="1"/>
  <c r="Q1371" i="1" a="1"/>
  <c r="Q1371" i="1"/>
  <c r="Q1372" i="1" a="1"/>
  <c r="Q1372" i="1"/>
  <c r="Q1373" i="1" a="1"/>
  <c r="Q1373" i="1" s="1"/>
  <c r="Q1374" i="1" a="1"/>
  <c r="Q1374" i="1" s="1"/>
  <c r="Q1375" i="1" a="1"/>
  <c r="Q1375" i="1" s="1"/>
  <c r="Q1376" i="1" a="1"/>
  <c r="Q1376" i="1" s="1"/>
  <c r="Q1377" i="1" a="1"/>
  <c r="Q1377" i="1" s="1"/>
  <c r="Q1378" i="1" a="1"/>
  <c r="Q1378" i="1"/>
  <c r="Q1379" i="1" a="1"/>
  <c r="Q1379" i="1"/>
  <c r="Q1380" i="1" a="1"/>
  <c r="Q1380" i="1"/>
  <c r="Q1381" i="1" a="1"/>
  <c r="Q1381" i="1" s="1"/>
  <c r="Q1382" i="1" a="1"/>
  <c r="Q1382" i="1" s="1"/>
  <c r="Q1383" i="1" a="1"/>
  <c r="Q1383" i="1" s="1"/>
  <c r="Q1384" i="1" a="1"/>
  <c r="Q1384" i="1" s="1"/>
  <c r="Q1385" i="1" a="1"/>
  <c r="Q1385" i="1" s="1"/>
  <c r="Q1386" i="1" a="1"/>
  <c r="Q1386" i="1"/>
  <c r="Q1387" i="1" a="1"/>
  <c r="Q1387" i="1"/>
  <c r="Q1388" i="1" a="1"/>
  <c r="Q1388" i="1"/>
  <c r="Q1389" i="1" a="1"/>
  <c r="Q1389" i="1" s="1"/>
  <c r="Q1390" i="1" a="1"/>
  <c r="Q1390" i="1" s="1"/>
  <c r="Q1391" i="1" a="1"/>
  <c r="Q1391" i="1" s="1"/>
  <c r="Q1392" i="1" a="1"/>
  <c r="Q1392" i="1" s="1"/>
  <c r="Q1393" i="1" a="1"/>
  <c r="Q1393" i="1" s="1"/>
  <c r="Q1394" i="1" a="1"/>
  <c r="Q1394" i="1"/>
  <c r="Q1395" i="1" a="1"/>
  <c r="Q1395" i="1"/>
  <c r="Q1396" i="1" a="1"/>
  <c r="Q1396" i="1"/>
  <c r="Q1397" i="1" a="1"/>
  <c r="Q1397" i="1" s="1"/>
  <c r="Q1398" i="1" a="1"/>
  <c r="Q1398" i="1" s="1"/>
  <c r="Q1399" i="1" a="1"/>
  <c r="Q1399" i="1" s="1"/>
  <c r="Q1400" i="1" a="1"/>
  <c r="Q1400" i="1" s="1"/>
  <c r="Q1401" i="1" a="1"/>
  <c r="Q1401" i="1" s="1"/>
  <c r="Q1402" i="1" a="1"/>
  <c r="Q1402" i="1"/>
  <c r="Q1403" i="1" a="1"/>
  <c r="Q1403" i="1"/>
  <c r="Q1404" i="1" a="1"/>
  <c r="Q1404" i="1"/>
  <c r="Q1405" i="1" a="1"/>
  <c r="Q1405" i="1" s="1"/>
  <c r="Q1406" i="1" a="1"/>
  <c r="Q1406" i="1" s="1"/>
  <c r="Q1407" i="1" a="1"/>
  <c r="Q1407" i="1" s="1"/>
  <c r="Q1408" i="1" a="1"/>
  <c r="Q1408" i="1" s="1"/>
  <c r="Q1409" i="1" a="1"/>
  <c r="Q1409" i="1" s="1"/>
  <c r="Q1410" i="1" a="1"/>
  <c r="Q1410" i="1"/>
  <c r="Q1411" i="1" a="1"/>
  <c r="Q1411" i="1"/>
  <c r="Q1412" i="1" a="1"/>
  <c r="Q1412" i="1"/>
  <c r="Q1413" i="1" a="1"/>
  <c r="Q1413" i="1" s="1"/>
  <c r="Q1414" i="1" a="1"/>
  <c r="Q1414" i="1" s="1"/>
  <c r="Q1415" i="1" a="1"/>
  <c r="Q1415" i="1" s="1"/>
  <c r="Q1416" i="1" a="1"/>
  <c r="Q1416" i="1" s="1"/>
  <c r="Q1417" i="1" a="1"/>
  <c r="Q1417" i="1" s="1"/>
  <c r="Q1418" i="1" a="1"/>
  <c r="Q1418" i="1"/>
  <c r="Q1419" i="1" a="1"/>
  <c r="Q1419" i="1"/>
  <c r="Q1420" i="1" a="1"/>
  <c r="Q1420" i="1"/>
  <c r="Q1421" i="1" a="1"/>
  <c r="Q1421" i="1" s="1"/>
  <c r="Q1422" i="1" a="1"/>
  <c r="Q1422" i="1" s="1"/>
  <c r="Q1423" i="1" a="1"/>
  <c r="Q1423" i="1" s="1"/>
  <c r="Q1424" i="1" a="1"/>
  <c r="Q1424" i="1" s="1"/>
  <c r="Q1425" i="1" a="1"/>
  <c r="Q1425" i="1" s="1"/>
  <c r="Q1426" i="1" a="1"/>
  <c r="Q1426" i="1"/>
  <c r="Q1427" i="1" a="1"/>
  <c r="Q1427" i="1"/>
  <c r="Q1428" i="1" a="1"/>
  <c r="Q1428" i="1"/>
  <c r="Q1429" i="1" a="1"/>
  <c r="Q1429" i="1" s="1"/>
  <c r="Q1430" i="1" a="1"/>
  <c r="Q1430" i="1" s="1"/>
  <c r="Q1431" i="1" a="1"/>
  <c r="Q1431" i="1" s="1"/>
  <c r="Q1432" i="1" a="1"/>
  <c r="Q1432" i="1" s="1"/>
  <c r="Q1433" i="1" a="1"/>
  <c r="Q1433" i="1" s="1"/>
  <c r="Q1434" i="1" a="1"/>
  <c r="Q1434" i="1"/>
  <c r="Q1435" i="1" a="1"/>
  <c r="Q1435" i="1"/>
  <c r="Q1436" i="1" a="1"/>
  <c r="Q1436" i="1"/>
  <c r="Q1437" i="1" a="1"/>
  <c r="Q1437" i="1" s="1"/>
  <c r="Q1438" i="1" a="1"/>
  <c r="Q1438" i="1" s="1"/>
  <c r="Q1439" i="1" a="1"/>
  <c r="Q1439" i="1" s="1"/>
  <c r="Q1440" i="1" a="1"/>
  <c r="Q1440" i="1" s="1"/>
  <c r="Q1441" i="1" a="1"/>
  <c r="Q1441" i="1" s="1"/>
  <c r="Q1442" i="1" a="1"/>
  <c r="Q1442" i="1"/>
  <c r="Q1443" i="1" a="1"/>
  <c r="Q1443" i="1"/>
  <c r="Q1444" i="1" a="1"/>
  <c r="Q1444" i="1"/>
  <c r="Q1445" i="1" a="1"/>
  <c r="Q1445" i="1" s="1"/>
  <c r="Q1446" i="1" a="1"/>
  <c r="Q1446" i="1" s="1"/>
  <c r="Q1447" i="1" a="1"/>
  <c r="Q1447" i="1" s="1"/>
  <c r="Q1448" i="1" a="1"/>
  <c r="Q1448" i="1" s="1"/>
  <c r="Q1449" i="1" a="1"/>
  <c r="Q1449" i="1" s="1"/>
  <c r="Q1450" i="1" a="1"/>
  <c r="Q1450" i="1"/>
  <c r="Q1451" i="1" a="1"/>
  <c r="Q1451" i="1"/>
  <c r="Q1452" i="1" a="1"/>
  <c r="Q1452" i="1"/>
  <c r="Q1453" i="1" a="1"/>
  <c r="Q1453" i="1" s="1"/>
  <c r="Q1454" i="1" a="1"/>
  <c r="Q1454" i="1" s="1"/>
  <c r="Q1455" i="1" a="1"/>
  <c r="Q1455" i="1" s="1"/>
  <c r="Q1456" i="1" a="1"/>
  <c r="Q1456" i="1" s="1"/>
  <c r="Q1457" i="1" a="1"/>
  <c r="Q1457" i="1" s="1"/>
  <c r="Q1458" i="1" a="1"/>
  <c r="Q1458" i="1"/>
  <c r="Q1459" i="1" a="1"/>
  <c r="Q1459" i="1"/>
  <c r="Q1460" i="1" a="1"/>
  <c r="Q1460" i="1"/>
  <c r="Q1461" i="1" a="1"/>
  <c r="Q1461" i="1" s="1"/>
  <c r="Q1462" i="1" a="1"/>
  <c r="Q1462" i="1" s="1"/>
  <c r="Q1463" i="1" a="1"/>
  <c r="Q1463" i="1" s="1"/>
  <c r="Q1464" i="1" a="1"/>
  <c r="Q1464" i="1" s="1"/>
  <c r="Q1465" i="1" a="1"/>
  <c r="Q1465" i="1" s="1"/>
  <c r="Q1466" i="1" a="1"/>
  <c r="Q1466" i="1"/>
  <c r="Q1467" i="1" a="1"/>
  <c r="Q1467" i="1"/>
  <c r="Q1468" i="1" a="1"/>
  <c r="Q1468" i="1"/>
  <c r="Q1469" i="1" a="1"/>
  <c r="Q1469" i="1" s="1"/>
  <c r="Q1470" i="1" a="1"/>
  <c r="Q1470" i="1" s="1"/>
  <c r="Q1471" i="1" a="1"/>
  <c r="Q1471" i="1" s="1"/>
  <c r="Q1472" i="1" a="1"/>
  <c r="Q1472" i="1" s="1"/>
  <c r="Q1473" i="1" a="1"/>
  <c r="Q1473" i="1" s="1"/>
  <c r="Q1474" i="1" a="1"/>
  <c r="Q1474" i="1"/>
  <c r="Q1475" i="1" a="1"/>
  <c r="Q1475" i="1"/>
  <c r="Q1476" i="1" a="1"/>
  <c r="Q1476" i="1"/>
  <c r="Q1477" i="1" a="1"/>
  <c r="Q1477" i="1" s="1"/>
  <c r="Q1478" i="1" a="1"/>
  <c r="Q1478" i="1" s="1"/>
  <c r="Q1479" i="1" a="1"/>
  <c r="Q1479" i="1" s="1"/>
  <c r="Q1480" i="1" a="1"/>
  <c r="Q1480" i="1" s="1"/>
  <c r="Q1481" i="1" a="1"/>
  <c r="Q1481" i="1" s="1"/>
  <c r="Q1482" i="1" a="1"/>
  <c r="Q1482" i="1"/>
  <c r="Q1483" i="1" a="1"/>
  <c r="Q1483" i="1"/>
  <c r="Q1484" i="1" a="1"/>
  <c r="Q1484" i="1"/>
  <c r="Q1485" i="1" a="1"/>
  <c r="Q1485" i="1" s="1"/>
  <c r="Q1486" i="1" a="1"/>
  <c r="Q1486" i="1" s="1"/>
  <c r="Q1487" i="1" a="1"/>
  <c r="Q1487" i="1" s="1"/>
  <c r="Q1488" i="1" a="1"/>
  <c r="Q1488" i="1" s="1"/>
  <c r="Q1489" i="1" a="1"/>
  <c r="Q1489" i="1" s="1"/>
  <c r="Q1490" i="1" a="1"/>
  <c r="Q1490" i="1"/>
  <c r="Q1491" i="1" a="1"/>
  <c r="Q1491" i="1"/>
  <c r="Q1492" i="1" a="1"/>
  <c r="Q1492" i="1"/>
  <c r="Q1493" i="1" a="1"/>
  <c r="Q1493" i="1" s="1"/>
  <c r="Q1494" i="1" a="1"/>
  <c r="Q1494" i="1" s="1"/>
  <c r="Q1495" i="1" a="1"/>
  <c r="Q1495" i="1" s="1"/>
  <c r="Q1496" i="1" a="1"/>
  <c r="Q1496" i="1" s="1"/>
  <c r="Q1497" i="1" a="1"/>
  <c r="Q1497" i="1" s="1"/>
  <c r="Q1498" i="1" a="1"/>
  <c r="Q1498" i="1"/>
  <c r="Q1499" i="1" a="1"/>
  <c r="Q1499" i="1" s="1"/>
  <c r="Q1500" i="1" a="1"/>
  <c r="Q1500" i="1"/>
  <c r="Q1501" i="1" a="1"/>
  <c r="Q1501" i="1" s="1"/>
  <c r="Q1502" i="1" a="1"/>
  <c r="Q1502" i="1" s="1"/>
  <c r="Q1503" i="1" a="1"/>
  <c r="Q1503" i="1"/>
  <c r="Q1504" i="1" a="1"/>
  <c r="Q1504" i="1" s="1"/>
  <c r="Q1505" i="1" a="1"/>
  <c r="Q1505" i="1" s="1"/>
  <c r="Q1506" i="1" a="1"/>
  <c r="Q1506" i="1"/>
  <c r="Q1507" i="1" a="1"/>
  <c r="Q1507" i="1"/>
  <c r="Q1508" i="1" a="1"/>
  <c r="Q1508" i="1" s="1"/>
  <c r="Q1509" i="1" a="1"/>
  <c r="Q1509" i="1" s="1"/>
  <c r="Q1510" i="1" a="1"/>
  <c r="Q1510" i="1" s="1"/>
  <c r="Q1511" i="1" a="1"/>
  <c r="Q1511" i="1" s="1"/>
  <c r="Q1512" i="1" a="1"/>
  <c r="Q1512" i="1"/>
  <c r="Q1513" i="1" a="1"/>
  <c r="Q1513" i="1" s="1"/>
  <c r="Q1514" i="1" a="1"/>
  <c r="Q1514" i="1"/>
  <c r="Q1515" i="1" a="1"/>
  <c r="Q1515" i="1"/>
  <c r="Q1516" i="1" a="1"/>
  <c r="Q1516" i="1"/>
  <c r="Q1517" i="1" a="1"/>
  <c r="Q1517" i="1" s="1"/>
  <c r="Q1518" i="1" a="1"/>
  <c r="Q1518" i="1" s="1"/>
  <c r="Q1519" i="1" a="1"/>
  <c r="Q1519" i="1" s="1"/>
  <c r="Q1520" i="1" a="1"/>
  <c r="Q1520" i="1" s="1"/>
  <c r="Q1521" i="1" a="1"/>
  <c r="Q1521" i="1" s="1"/>
  <c r="Q1522" i="1" a="1"/>
  <c r="Q1522" i="1" s="1"/>
  <c r="Q1523" i="1" a="1"/>
  <c r="Q1523" i="1"/>
  <c r="Q1524" i="1" a="1"/>
  <c r="Q1524" i="1"/>
  <c r="Q1525" i="1" a="1"/>
  <c r="Q1525" i="1" s="1"/>
  <c r="Q1526" i="1" a="1"/>
  <c r="Q1526" i="1"/>
  <c r="Q1527" i="1" a="1"/>
  <c r="Q1527" i="1" s="1"/>
  <c r="Q1528" i="1" a="1"/>
  <c r="Q1528" i="1" s="1"/>
  <c r="Q1529" i="1" a="1"/>
  <c r="Q1529" i="1" s="1"/>
  <c r="Q1530" i="1" a="1"/>
  <c r="Q1530" i="1"/>
  <c r="Q1531" i="1" a="1"/>
  <c r="Q1531" i="1" s="1"/>
  <c r="Q1532" i="1" a="1"/>
  <c r="Q1532" i="1"/>
  <c r="Q1533" i="1" a="1"/>
  <c r="Q1533" i="1" s="1"/>
  <c r="Q1534" i="1" a="1"/>
  <c r="Q1534" i="1" s="1"/>
  <c r="Q1535" i="1" a="1"/>
  <c r="Q1535" i="1"/>
  <c r="Q1536" i="1" a="1"/>
  <c r="Q1536" i="1" s="1"/>
  <c r="Q1537" i="1" a="1"/>
  <c r="Q1537" i="1" s="1"/>
  <c r="Q1538" i="1" a="1"/>
  <c r="Q1538" i="1"/>
  <c r="Q1539" i="1" a="1"/>
  <c r="Q1539" i="1"/>
  <c r="Q1540" i="1" a="1"/>
  <c r="Q1540" i="1" s="1"/>
  <c r="Q1541" i="1" a="1"/>
  <c r="Q1541" i="1" s="1"/>
  <c r="Q1542" i="1" a="1"/>
  <c r="Q1542" i="1" s="1"/>
  <c r="Q1543" i="1" a="1"/>
  <c r="Q1543" i="1" s="1"/>
  <c r="Q1544" i="1" a="1"/>
  <c r="Q1544" i="1"/>
  <c r="Q1545" i="1" a="1"/>
  <c r="Q1545" i="1" s="1"/>
  <c r="Q1546" i="1" a="1"/>
  <c r="Q1546" i="1"/>
  <c r="Q1547" i="1" a="1"/>
  <c r="Q1547" i="1"/>
  <c r="Q1548" i="1" a="1"/>
  <c r="Q1548" i="1"/>
  <c r="Q1549" i="1" a="1"/>
  <c r="Q1549" i="1" s="1"/>
  <c r="Q1550" i="1" a="1"/>
  <c r="Q1550" i="1" s="1"/>
  <c r="Q1551" i="1" a="1"/>
  <c r="Q1551" i="1" s="1"/>
  <c r="Q1552" i="1" a="1"/>
  <c r="Q1552" i="1" s="1"/>
  <c r="Q1553" i="1" a="1"/>
  <c r="Q1553" i="1" s="1"/>
  <c r="Q1554" i="1" a="1"/>
  <c r="Q1554" i="1" s="1"/>
  <c r="Q1555" i="1" a="1"/>
  <c r="Q1555" i="1"/>
  <c r="Q1556" i="1" a="1"/>
  <c r="Q1556" i="1"/>
  <c r="Q1557" i="1" a="1"/>
  <c r="Q1557" i="1" s="1"/>
  <c r="Q1558" i="1" a="1"/>
  <c r="Q1558" i="1" s="1"/>
  <c r="Q1559" i="1" a="1"/>
  <c r="Q1559" i="1" s="1"/>
  <c r="Q1560" i="1" a="1"/>
  <c r="Q1560" i="1" s="1"/>
  <c r="Q1561" i="1" a="1"/>
  <c r="Q1561" i="1" s="1"/>
  <c r="Q1562" i="1" a="1"/>
  <c r="Q1562" i="1"/>
  <c r="Q1563" i="1" a="1"/>
  <c r="Q1563" i="1"/>
  <c r="Q1564" i="1" a="1"/>
  <c r="Q1564" i="1"/>
  <c r="Q1565" i="1" a="1"/>
  <c r="Q1565" i="1" s="1"/>
  <c r="Q1566" i="1" a="1"/>
  <c r="Q1566" i="1" s="1"/>
  <c r="Q1567" i="1" a="1"/>
  <c r="Q1567" i="1" s="1"/>
  <c r="Q1568" i="1" a="1"/>
  <c r="Q1568" i="1" s="1"/>
  <c r="Q1569" i="1" a="1"/>
  <c r="Q1569" i="1" s="1"/>
  <c r="Q1570" i="1" a="1"/>
  <c r="Q1570" i="1"/>
  <c r="Q1571" i="1" a="1"/>
  <c r="Q1571" i="1"/>
  <c r="Q1572" i="1" a="1"/>
  <c r="Q1572" i="1"/>
  <c r="Q1573" i="1" a="1"/>
  <c r="Q1573" i="1" s="1"/>
  <c r="Q1574" i="1" a="1"/>
  <c r="Q1574" i="1" s="1"/>
  <c r="Q1575" i="1" a="1"/>
  <c r="Q1575" i="1" s="1"/>
  <c r="Q1576" i="1" a="1"/>
  <c r="Q1576" i="1"/>
  <c r="Q1577" i="1" a="1"/>
  <c r="Q1577" i="1" s="1"/>
  <c r="Q1578" i="1" a="1"/>
  <c r="Q1578" i="1"/>
  <c r="Q1579" i="1" a="1"/>
  <c r="Q1579" i="1"/>
  <c r="Q1580" i="1" a="1"/>
  <c r="Q1580" i="1"/>
  <c r="Q1581" i="1" a="1"/>
  <c r="Q1581" i="1" s="1"/>
  <c r="Q1582" i="1" a="1"/>
  <c r="Q1582" i="1" s="1"/>
  <c r="Q1583" i="1" a="1"/>
  <c r="Q1583" i="1" s="1"/>
  <c r="Q1584" i="1" a="1"/>
  <c r="Q1584" i="1" s="1"/>
  <c r="Q1585" i="1" a="1"/>
  <c r="Q1585" i="1" s="1"/>
  <c r="Q1586" i="1" a="1"/>
  <c r="Q1586" i="1"/>
  <c r="Q1587" i="1" a="1"/>
  <c r="Q1587" i="1"/>
  <c r="Q1588" i="1" a="1"/>
  <c r="Q1588" i="1"/>
  <c r="Q1589" i="1" a="1"/>
  <c r="Q1589" i="1" s="1"/>
  <c r="Q1590" i="1" a="1"/>
  <c r="Q1590" i="1"/>
  <c r="Q1591" i="1" a="1"/>
  <c r="Q1591" i="1" s="1"/>
  <c r="Q1592" i="1" a="1"/>
  <c r="Q1592" i="1" s="1"/>
  <c r="Q1593" i="1" a="1"/>
  <c r="Q1593" i="1" s="1"/>
  <c r="Q1594" i="1" a="1"/>
  <c r="Q1594" i="1"/>
  <c r="Q1595" i="1" a="1"/>
  <c r="Q1595" i="1" s="1"/>
  <c r="Q1596" i="1" a="1"/>
  <c r="Q1596" i="1"/>
  <c r="Q1597" i="1" a="1"/>
  <c r="Q1597" i="1" s="1"/>
  <c r="Q1598" i="1" a="1"/>
  <c r="Q1598" i="1" s="1"/>
  <c r="Q1599" i="1" a="1"/>
  <c r="Q1599" i="1"/>
  <c r="Q1600" i="1" a="1"/>
  <c r="Q1600" i="1" s="1"/>
  <c r="Q1601" i="1" a="1"/>
  <c r="Q1601" i="1" s="1"/>
  <c r="Q1602" i="1" a="1"/>
  <c r="Q1602" i="1"/>
  <c r="Q1603" i="1" a="1"/>
  <c r="Q1603" i="1"/>
  <c r="Q1604" i="1" a="1"/>
  <c r="Q1604" i="1" s="1"/>
  <c r="Q1605" i="1" a="1"/>
  <c r="Q1605" i="1" s="1"/>
  <c r="Q1606" i="1" a="1"/>
  <c r="Q1606" i="1" s="1"/>
  <c r="Q1607" i="1" a="1"/>
  <c r="Q1607" i="1" s="1"/>
  <c r="Q1608" i="1" a="1"/>
  <c r="Q1608" i="1"/>
  <c r="Q1609" i="1" a="1"/>
  <c r="Q1609" i="1" s="1"/>
  <c r="Q1610" i="1" a="1"/>
  <c r="Q1610" i="1"/>
  <c r="Q1611" i="1" a="1"/>
  <c r="Q1611" i="1"/>
  <c r="Q1612" i="1" a="1"/>
  <c r="Q1612" i="1"/>
  <c r="Q1613" i="1" a="1"/>
  <c r="Q1613" i="1" s="1"/>
  <c r="Q1614" i="1" a="1"/>
  <c r="Q1614" i="1" s="1"/>
  <c r="Q1615" i="1" a="1"/>
  <c r="Q1615" i="1" s="1"/>
  <c r="Q1616" i="1" a="1"/>
  <c r="Q1616" i="1" s="1"/>
  <c r="Q1617" i="1" a="1"/>
  <c r="Q1617" i="1" s="1"/>
  <c r="Q1618" i="1" a="1"/>
  <c r="Q1618" i="1" s="1"/>
  <c r="Q1619" i="1" a="1"/>
  <c r="Q1619" i="1"/>
  <c r="Q1620" i="1" a="1"/>
  <c r="Q1620" i="1"/>
  <c r="Q1621" i="1" a="1"/>
  <c r="Q1621" i="1" s="1"/>
  <c r="Q1622" i="1" a="1"/>
  <c r="Q1622" i="1"/>
  <c r="Q1623" i="1" a="1"/>
  <c r="Q1623" i="1" s="1"/>
  <c r="Q1624" i="1" a="1"/>
  <c r="Q1624" i="1" s="1"/>
  <c r="Q1625" i="1" a="1"/>
  <c r="Q1625" i="1" s="1"/>
  <c r="Q1626" i="1" a="1"/>
  <c r="Q1626" i="1"/>
  <c r="Q1627" i="1" a="1"/>
  <c r="Q1627" i="1" s="1"/>
  <c r="Q1628" i="1" a="1"/>
  <c r="Q1628" i="1"/>
  <c r="Q1629" i="1" a="1"/>
  <c r="Q1629" i="1"/>
  <c r="Q1630" i="1" a="1"/>
  <c r="Q1630" i="1"/>
  <c r="Q1631" i="1" a="1"/>
  <c r="Q1631" i="1" s="1"/>
  <c r="Q1632" i="1" a="1"/>
  <c r="Q1632" i="1"/>
  <c r="Q1633" i="1" a="1"/>
  <c r="Q1633" i="1"/>
  <c r="Q1634" i="1" a="1"/>
  <c r="Q1634" i="1" s="1"/>
  <c r="Q1635" i="1" a="1"/>
  <c r="Q1635" i="1" s="1"/>
  <c r="Q1636" i="1" a="1"/>
  <c r="Q1636" i="1"/>
  <c r="Q1637" i="1" a="1"/>
  <c r="Q1637" i="1" s="1"/>
  <c r="Q1638" i="1" a="1"/>
  <c r="Q1638" i="1" s="1"/>
  <c r="Q1639" i="1" a="1"/>
  <c r="Q1639" i="1" s="1"/>
  <c r="Q1640" i="1" a="1"/>
  <c r="Q1640" i="1"/>
  <c r="Q1641" i="1" a="1"/>
  <c r="Q1641" i="1" s="1"/>
  <c r="Q1642" i="1" a="1"/>
  <c r="Q1642" i="1" s="1"/>
  <c r="Q1643" i="1" a="1"/>
  <c r="Q1643" i="1" s="1"/>
  <c r="Q1644" i="1" a="1"/>
  <c r="Q1644" i="1" s="1"/>
  <c r="Q1645" i="1" a="1"/>
  <c r="Q1645" i="1" s="1"/>
  <c r="Q1646" i="1" a="1"/>
  <c r="Q1646" i="1" s="1"/>
  <c r="Q1647" i="1" a="1"/>
  <c r="Q1647" i="1" s="1"/>
  <c r="Q1648" i="1" a="1"/>
  <c r="Q1648" i="1" s="1"/>
  <c r="Q1649" i="1" a="1"/>
  <c r="Q1649" i="1" s="1"/>
  <c r="Q1650" i="1" a="1"/>
  <c r="Q1650" i="1" s="1"/>
  <c r="Q1651" i="1" a="1"/>
  <c r="Q1651" i="1" s="1"/>
  <c r="Q1652" i="1" a="1"/>
  <c r="Q1652" i="1" s="1"/>
  <c r="Q1653" i="1" a="1"/>
  <c r="Q1653" i="1" s="1"/>
  <c r="Q1654" i="1" a="1"/>
  <c r="Q1654" i="1" s="1"/>
  <c r="Q1655" i="1" a="1"/>
  <c r="Q1655" i="1" s="1"/>
  <c r="Q1656" i="1" a="1"/>
  <c r="Q1656" i="1" s="1"/>
  <c r="Q1657" i="1" a="1"/>
  <c r="Q1657" i="1" s="1"/>
  <c r="Q1658" i="1" a="1"/>
  <c r="Q1658" i="1" s="1"/>
  <c r="Q1659" i="1" a="1"/>
  <c r="Q1659" i="1" s="1"/>
  <c r="Q1660" i="1" a="1"/>
  <c r="Q1660" i="1" s="1"/>
  <c r="Q1661" i="1" a="1"/>
  <c r="Q1661" i="1" s="1"/>
  <c r="Q1662" i="1" a="1"/>
  <c r="Q1662" i="1" s="1"/>
  <c r="Q1663" i="1" a="1"/>
  <c r="Q1663" i="1" s="1"/>
  <c r="Q1664" i="1" a="1"/>
  <c r="Q1664" i="1"/>
  <c r="Q1665" i="1" a="1"/>
  <c r="Q1665" i="1" s="1"/>
  <c r="Q1666" i="1" a="1"/>
  <c r="Q1666" i="1" s="1"/>
  <c r="Q1667" i="1" a="1"/>
  <c r="Q1667" i="1" s="1"/>
  <c r="Q1668" i="1" a="1"/>
  <c r="Q1668" i="1"/>
  <c r="Q1669" i="1" a="1"/>
  <c r="Q1669" i="1" s="1"/>
  <c r="Q1670" i="1" a="1"/>
  <c r="Q1670" i="1" s="1"/>
  <c r="Q1671" i="1" a="1"/>
  <c r="Q1671" i="1" s="1"/>
  <c r="Q1672" i="1" a="1"/>
  <c r="Q1672" i="1"/>
  <c r="Q1673" i="1" a="1"/>
  <c r="Q1673" i="1" s="1"/>
  <c r="Q1674" i="1" a="1"/>
  <c r="Q1674" i="1" s="1"/>
  <c r="Q1675" i="1" a="1"/>
  <c r="Q1675" i="1" s="1"/>
  <c r="Q1676" i="1" a="1"/>
  <c r="Q1676" i="1" s="1"/>
  <c r="Q1677" i="1" a="1"/>
  <c r="Q1677" i="1" s="1"/>
  <c r="Q1678" i="1" a="1"/>
  <c r="Q1678" i="1" s="1"/>
  <c r="Q1679" i="1" a="1"/>
  <c r="Q1679" i="1" s="1"/>
  <c r="Q1680" i="1" a="1"/>
  <c r="Q1680" i="1" s="1"/>
  <c r="Q1681" i="1" a="1"/>
  <c r="Q1681" i="1" s="1"/>
  <c r="Q1682" i="1" a="1"/>
  <c r="Q1682" i="1" s="1"/>
  <c r="Q1683" i="1" a="1"/>
  <c r="Q1683" i="1" s="1"/>
  <c r="Q1684" i="1" a="1"/>
  <c r="Q1684" i="1" s="1"/>
  <c r="Q1685" i="1" a="1"/>
  <c r="Q1685" i="1" s="1"/>
  <c r="Q1686" i="1" a="1"/>
  <c r="Q1686" i="1" s="1"/>
  <c r="Q1687" i="1" a="1"/>
  <c r="Q1687" i="1" s="1"/>
  <c r="Q1688" i="1" a="1"/>
  <c r="Q1688" i="1" s="1"/>
  <c r="Q1689" i="1" a="1"/>
  <c r="Q1689" i="1" s="1"/>
  <c r="Q1690" i="1" a="1"/>
  <c r="Q1690" i="1" s="1"/>
  <c r="Q1691" i="1" a="1"/>
  <c r="Q1691" i="1" s="1"/>
  <c r="Q1692" i="1" a="1"/>
  <c r="Q1692" i="1"/>
  <c r="Q1693" i="1" a="1"/>
  <c r="Q1693" i="1" s="1"/>
  <c r="Q1694" i="1" a="1"/>
  <c r="Q1694" i="1" s="1"/>
  <c r="Q1695" i="1" a="1"/>
  <c r="Q1695" i="1" s="1"/>
  <c r="Q1696" i="1" a="1"/>
  <c r="Q1696" i="1"/>
  <c r="Q1697" i="1" a="1"/>
  <c r="Q1697" i="1" s="1"/>
  <c r="Q1698" i="1" a="1"/>
  <c r="Q1698" i="1" s="1"/>
  <c r="Q1699" i="1" a="1"/>
  <c r="Q1699" i="1" s="1"/>
  <c r="Q1700" i="1" a="1"/>
  <c r="Q1700" i="1"/>
  <c r="Q1701" i="1" a="1"/>
  <c r="Q1701" i="1" s="1"/>
  <c r="Q1702" i="1" a="1"/>
  <c r="Q1702" i="1" s="1"/>
  <c r="Q1703" i="1" a="1"/>
  <c r="Q1703" i="1" s="1"/>
  <c r="Q1704" i="1" a="1"/>
  <c r="Q1704" i="1"/>
  <c r="Q1705" i="1" a="1"/>
  <c r="Q1705" i="1" s="1"/>
  <c r="Q1706" i="1" a="1"/>
  <c r="Q1706" i="1" s="1"/>
  <c r="Q1707" i="1" a="1"/>
  <c r="Q1707" i="1" s="1"/>
  <c r="Q1708" i="1" a="1"/>
  <c r="Q1708" i="1" s="1"/>
  <c r="Q1709" i="1" a="1"/>
  <c r="Q1709" i="1" s="1"/>
  <c r="Q1710" i="1" a="1"/>
  <c r="Q1710" i="1" s="1"/>
  <c r="Q1711" i="1" a="1"/>
  <c r="Q1711" i="1" s="1"/>
  <c r="Q1712" i="1" a="1"/>
  <c r="Q1712" i="1" s="1"/>
  <c r="Q1713" i="1" a="1"/>
  <c r="Q1713" i="1" s="1"/>
  <c r="Q1714" i="1" a="1"/>
  <c r="Q1714" i="1" s="1"/>
  <c r="Q1715" i="1" a="1"/>
  <c r="Q1715" i="1" s="1"/>
  <c r="Q1716" i="1" a="1"/>
  <c r="Q1716" i="1" s="1"/>
  <c r="Q1717" i="1" a="1"/>
  <c r="Q1717" i="1" s="1"/>
  <c r="Q1718" i="1" a="1"/>
  <c r="Q1718" i="1" s="1"/>
  <c r="Q1719" i="1" a="1"/>
  <c r="Q1719" i="1" s="1"/>
  <c r="Q1720" i="1" a="1"/>
  <c r="Q1720" i="1" s="1"/>
  <c r="Q1721" i="1" a="1"/>
  <c r="Q1721" i="1" s="1"/>
  <c r="Q1722" i="1" a="1"/>
  <c r="Q1722" i="1" s="1"/>
  <c r="Q1723" i="1" a="1"/>
  <c r="Q1723" i="1" s="1"/>
  <c r="Q1724" i="1" a="1"/>
  <c r="Q1724" i="1"/>
  <c r="Q1725" i="1" a="1"/>
  <c r="Q1725" i="1" s="1"/>
  <c r="Q1726" i="1" a="1"/>
  <c r="Q1726" i="1" s="1"/>
  <c r="Q1727" i="1" a="1"/>
  <c r="Q1727" i="1" s="1"/>
  <c r="Q1728" i="1" a="1"/>
  <c r="Q1728" i="1"/>
  <c r="Q1729" i="1" a="1"/>
  <c r="Q1729" i="1" s="1"/>
  <c r="Q1730" i="1" a="1"/>
  <c r="Q1730" i="1" s="1"/>
  <c r="Q1731" i="1" a="1"/>
  <c r="Q1731" i="1" s="1"/>
  <c r="Q1732" i="1" a="1"/>
  <c r="Q1732" i="1"/>
  <c r="Q1733" i="1" a="1"/>
  <c r="Q1733" i="1" s="1"/>
  <c r="Q1734" i="1" a="1"/>
  <c r="Q1734" i="1" s="1"/>
  <c r="Q1735" i="1" a="1"/>
  <c r="Q1735" i="1" s="1"/>
  <c r="Q1736" i="1" a="1"/>
  <c r="Q1736" i="1"/>
  <c r="Q1737" i="1" a="1"/>
  <c r="Q1737" i="1" s="1"/>
  <c r="Q1738" i="1" a="1"/>
  <c r="Q1738" i="1" s="1"/>
  <c r="Q1739" i="1" a="1"/>
  <c r="Q1739" i="1" s="1"/>
  <c r="Q1740" i="1" a="1"/>
  <c r="Q1740" i="1" s="1"/>
  <c r="Q1741" i="1" a="1"/>
  <c r="Q1741" i="1" s="1"/>
  <c r="Q1742" i="1" a="1"/>
  <c r="Q1742" i="1" s="1"/>
  <c r="Q1743" i="1" a="1"/>
  <c r="Q1743" i="1" s="1"/>
  <c r="Q1744" i="1" a="1"/>
  <c r="Q1744" i="1" s="1"/>
  <c r="Q1745" i="1" a="1"/>
  <c r="Q1745" i="1" s="1"/>
  <c r="Q1746" i="1" a="1"/>
  <c r="Q1746" i="1" s="1"/>
  <c r="Q1747" i="1" a="1"/>
  <c r="Q1747" i="1" s="1"/>
  <c r="Q1748" i="1" a="1"/>
  <c r="Q1748" i="1" s="1"/>
  <c r="Q1749" i="1" a="1"/>
  <c r="Q1749" i="1" s="1"/>
  <c r="Q1750" i="1" a="1"/>
  <c r="Q1750" i="1" s="1"/>
  <c r="Q1751" i="1" a="1"/>
  <c r="Q1751" i="1" s="1"/>
  <c r="Q1752" i="1" a="1"/>
  <c r="Q1752" i="1" s="1"/>
  <c r="Q1753" i="1" a="1"/>
  <c r="Q1753" i="1" s="1"/>
  <c r="Q1754" i="1" a="1"/>
  <c r="Q1754" i="1" s="1"/>
  <c r="Q1755" i="1" a="1"/>
  <c r="Q1755" i="1" s="1"/>
  <c r="Q1756" i="1" a="1"/>
  <c r="Q1756" i="1"/>
  <c r="Q1757" i="1" a="1"/>
  <c r="Q1757" i="1" s="1"/>
  <c r="Q1758" i="1" a="1"/>
  <c r="Q1758" i="1" s="1"/>
  <c r="Q1759" i="1" a="1"/>
  <c r="Q1759" i="1" s="1"/>
  <c r="Q1760" i="1" a="1"/>
  <c r="Q1760" i="1"/>
  <c r="Q1761" i="1" a="1"/>
  <c r="Q1761" i="1" s="1"/>
  <c r="Q1762" i="1" a="1"/>
  <c r="Q1762" i="1" s="1"/>
  <c r="Q1763" i="1" a="1"/>
  <c r="Q1763" i="1" s="1"/>
  <c r="Q1764" i="1" a="1"/>
  <c r="Q1764" i="1"/>
  <c r="Q1765" i="1" a="1"/>
  <c r="Q1765" i="1" s="1"/>
  <c r="Q1766" i="1" a="1"/>
  <c r="Q1766" i="1" s="1"/>
  <c r="Q1767" i="1" a="1"/>
  <c r="Q1767" i="1" s="1"/>
  <c r="Q1768" i="1" a="1"/>
  <c r="Q1768" i="1" s="1"/>
  <c r="Q1769" i="1" a="1"/>
  <c r="Q1769" i="1" s="1"/>
  <c r="Q1770" i="1" a="1"/>
  <c r="Q1770" i="1" s="1"/>
  <c r="Q1771" i="1" a="1"/>
  <c r="Q1771" i="1" s="1"/>
  <c r="Q1772" i="1" a="1"/>
  <c r="Q1772" i="1" s="1"/>
  <c r="Q1773" i="1" a="1"/>
  <c r="Q1773" i="1" s="1"/>
  <c r="Q1774" i="1" a="1"/>
  <c r="Q1774" i="1" s="1"/>
  <c r="Q1775" i="1" a="1"/>
  <c r="Q1775" i="1" s="1"/>
  <c r="Q1776" i="1" a="1"/>
  <c r="Q1776" i="1" s="1"/>
  <c r="Q1777" i="1" a="1"/>
  <c r="Q1777" i="1" s="1"/>
  <c r="Q1778" i="1" a="1"/>
  <c r="Q1778" i="1" s="1"/>
  <c r="Q1779" i="1" a="1"/>
  <c r="Q1779" i="1" s="1"/>
  <c r="Q1780" i="1" a="1"/>
  <c r="Q1780" i="1" s="1"/>
  <c r="Q1781" i="1" a="1"/>
  <c r="Q1781" i="1" s="1"/>
  <c r="Q1782" i="1" a="1"/>
  <c r="Q1782" i="1" s="1"/>
  <c r="Q1783" i="1" a="1"/>
  <c r="Q1783" i="1" s="1"/>
  <c r="Q1784" i="1" a="1"/>
  <c r="Q1784" i="1" s="1"/>
  <c r="Q1785" i="1" a="1"/>
  <c r="Q1785" i="1" s="1"/>
  <c r="Q1786" i="1" a="1"/>
  <c r="Q1786" i="1" s="1"/>
  <c r="Q1787" i="1" a="1"/>
  <c r="Q1787" i="1" s="1"/>
  <c r="Q1788" i="1" a="1"/>
  <c r="Q1788" i="1"/>
  <c r="Q1789" i="1" a="1"/>
  <c r="Q1789" i="1" s="1"/>
  <c r="Q1790" i="1" a="1"/>
  <c r="Q1790" i="1" s="1"/>
  <c r="Q1791" i="1" a="1"/>
  <c r="Q1791" i="1" s="1"/>
  <c r="Q1792" i="1" a="1"/>
  <c r="Q1792" i="1"/>
  <c r="Q1793" i="1" a="1"/>
  <c r="Q1793" i="1" s="1"/>
  <c r="Q1794" i="1" a="1"/>
  <c r="Q1794" i="1" s="1"/>
  <c r="Q1795" i="1" a="1"/>
  <c r="Q1795" i="1" s="1"/>
  <c r="Q1796" i="1" a="1"/>
  <c r="Q1796" i="1"/>
  <c r="Q1797" i="1" a="1"/>
  <c r="Q1797" i="1" s="1"/>
  <c r="Q1798" i="1" a="1"/>
  <c r="Q1798" i="1" s="1"/>
  <c r="Q1799" i="1" a="1"/>
  <c r="Q1799" i="1" s="1"/>
  <c r="Q1800" i="1" a="1"/>
  <c r="Q1800" i="1" s="1"/>
  <c r="Q1801" i="1" a="1"/>
  <c r="Q1801" i="1" s="1"/>
  <c r="Q1802" i="1" a="1"/>
  <c r="Q1802" i="1" s="1"/>
  <c r="Q1803" i="1" a="1"/>
  <c r="Q1803" i="1" s="1"/>
  <c r="Q1804" i="1" a="1"/>
  <c r="Q1804" i="1" s="1"/>
  <c r="Q1805" i="1" a="1"/>
  <c r="Q1805" i="1" s="1"/>
  <c r="Q1806" i="1" a="1"/>
  <c r="Q1806" i="1" s="1"/>
  <c r="Q1807" i="1" a="1"/>
  <c r="Q1807" i="1" s="1"/>
  <c r="Q1808" i="1" a="1"/>
  <c r="Q1808" i="1" s="1"/>
  <c r="Q1809" i="1" a="1"/>
  <c r="Q1809" i="1" s="1"/>
  <c r="Q1810" i="1" a="1"/>
  <c r="Q1810" i="1" s="1"/>
  <c r="Q1811" i="1" a="1"/>
  <c r="Q1811" i="1" s="1"/>
  <c r="Q1812" i="1" a="1"/>
  <c r="Q1812" i="1" s="1"/>
  <c r="Q1813" i="1" a="1"/>
  <c r="Q1813" i="1" s="1"/>
  <c r="Q1814" i="1" a="1"/>
  <c r="Q1814" i="1" s="1"/>
  <c r="Q1815" i="1" a="1"/>
  <c r="Q1815" i="1" s="1"/>
  <c r="Q1816" i="1" a="1"/>
  <c r="Q1816" i="1" s="1"/>
  <c r="Q1817" i="1" a="1"/>
  <c r="Q1817" i="1" s="1"/>
  <c r="Q1818" i="1" a="1"/>
  <c r="Q1818" i="1" s="1"/>
  <c r="Q1819" i="1" a="1"/>
  <c r="Q1819" i="1" s="1"/>
  <c r="Q1820" i="1" a="1"/>
  <c r="Q1820" i="1"/>
  <c r="Q1821" i="1" a="1"/>
  <c r="Q1821" i="1" s="1"/>
  <c r="Q1822" i="1" a="1"/>
  <c r="Q1822" i="1" s="1"/>
  <c r="Q1823" i="1" a="1"/>
  <c r="Q1823" i="1" s="1"/>
  <c r="Q1824" i="1" a="1"/>
  <c r="Q1824" i="1"/>
  <c r="Q1825" i="1" a="1"/>
  <c r="Q1825" i="1" s="1"/>
  <c r="Q1826" i="1" a="1"/>
  <c r="Q1826" i="1" s="1"/>
  <c r="Q1827" i="1" a="1"/>
  <c r="Q1827" i="1" s="1"/>
  <c r="Q1828" i="1" a="1"/>
  <c r="Q1828" i="1"/>
  <c r="Q1829" i="1" a="1"/>
  <c r="Q1829" i="1" s="1"/>
  <c r="Q1830" i="1" a="1"/>
  <c r="Q1830" i="1" s="1"/>
  <c r="Q1831" i="1" a="1"/>
  <c r="Q1831" i="1" s="1"/>
  <c r="Q1832" i="1" a="1"/>
  <c r="Q1832" i="1" s="1"/>
  <c r="Q1833" i="1" a="1"/>
  <c r="Q1833" i="1" s="1"/>
  <c r="Q1834" i="1" a="1"/>
  <c r="Q1834" i="1" s="1"/>
  <c r="Q1835" i="1" a="1"/>
  <c r="Q1835" i="1" s="1"/>
  <c r="Q1836" i="1" a="1"/>
  <c r="Q1836" i="1" s="1"/>
  <c r="Q1837" i="1" a="1"/>
  <c r="Q1837" i="1" s="1"/>
  <c r="Q1838" i="1" a="1"/>
  <c r="Q1838" i="1" s="1"/>
  <c r="Q1839" i="1" a="1"/>
  <c r="Q1839" i="1" s="1"/>
  <c r="Q1840" i="1" a="1"/>
  <c r="Q1840" i="1" s="1"/>
  <c r="Q1841" i="1" a="1"/>
  <c r="Q1841" i="1" s="1"/>
  <c r="Q1842" i="1" a="1"/>
  <c r="Q1842" i="1" s="1"/>
  <c r="Q1843" i="1" a="1"/>
  <c r="Q1843" i="1" s="1"/>
  <c r="Q1844" i="1" a="1"/>
  <c r="Q1844" i="1" s="1"/>
  <c r="Q1845" i="1" a="1"/>
  <c r="Q1845" i="1" s="1"/>
  <c r="Q1846" i="1" a="1"/>
  <c r="Q1846" i="1" s="1"/>
  <c r="Q1847" i="1" a="1"/>
  <c r="Q1847" i="1" s="1"/>
  <c r="Q1848" i="1" a="1"/>
  <c r="Q1848" i="1" s="1"/>
  <c r="Q1849" i="1" a="1"/>
  <c r="Q1849" i="1" s="1"/>
  <c r="Q1850" i="1" a="1"/>
  <c r="Q1850" i="1" s="1"/>
  <c r="Q1851" i="1" a="1"/>
  <c r="Q1851" i="1" s="1"/>
  <c r="Q1852" i="1" a="1"/>
  <c r="Q1852" i="1"/>
  <c r="Q1853" i="1" a="1"/>
  <c r="Q1853" i="1" s="1"/>
  <c r="Q1854" i="1" a="1"/>
  <c r="Q1854" i="1" s="1"/>
  <c r="Q1855" i="1" a="1"/>
  <c r="Q1855" i="1" s="1"/>
  <c r="Q1856" i="1" a="1"/>
  <c r="Q1856" i="1"/>
  <c r="Q1857" i="1" a="1"/>
  <c r="Q1857" i="1" s="1"/>
  <c r="Q1858" i="1" a="1"/>
  <c r="Q1858" i="1" s="1"/>
  <c r="Q1859" i="1" a="1"/>
  <c r="Q1859" i="1" s="1"/>
  <c r="Q1860" i="1" a="1"/>
  <c r="Q1860" i="1"/>
  <c r="Q1861" i="1" a="1"/>
  <c r="Q1861" i="1" s="1"/>
  <c r="Q1862" i="1" a="1"/>
  <c r="Q1862" i="1" s="1"/>
  <c r="Q1863" i="1" a="1"/>
  <c r="Q1863" i="1" s="1"/>
  <c r="Q1864" i="1" a="1"/>
  <c r="Q1864" i="1" s="1"/>
  <c r="Q1865" i="1" a="1"/>
  <c r="Q1865" i="1" s="1"/>
  <c r="Q1866" i="1" a="1"/>
  <c r="Q1866" i="1" s="1"/>
  <c r="Q1867" i="1" a="1"/>
  <c r="Q1867" i="1" s="1"/>
  <c r="Q1868" i="1" a="1"/>
  <c r="Q1868" i="1" s="1"/>
  <c r="Q1869" i="1" a="1"/>
  <c r="Q1869" i="1" s="1"/>
  <c r="Q1870" i="1" a="1"/>
  <c r="Q1870" i="1" s="1"/>
  <c r="Q1871" i="1" a="1"/>
  <c r="Q1871" i="1" s="1"/>
  <c r="Q1872" i="1" a="1"/>
  <c r="Q1872" i="1" s="1"/>
  <c r="Q1873" i="1" a="1"/>
  <c r="Q1873" i="1" s="1"/>
  <c r="Q1874" i="1" a="1"/>
  <c r="Q1874" i="1" s="1"/>
  <c r="Q1875" i="1" a="1"/>
  <c r="Q1875" i="1" s="1"/>
  <c r="Q1876" i="1" a="1"/>
  <c r="Q1876" i="1" s="1"/>
  <c r="Q1877" i="1" a="1"/>
  <c r="Q1877" i="1" s="1"/>
  <c r="Q1878" i="1" a="1"/>
  <c r="Q1878" i="1" s="1"/>
  <c r="Q1879" i="1" a="1"/>
  <c r="Q1879" i="1" s="1"/>
  <c r="Q1880" i="1" a="1"/>
  <c r="Q1880" i="1" s="1"/>
  <c r="Q1881" i="1" a="1"/>
  <c r="Q1881" i="1" s="1"/>
  <c r="Q1882" i="1" a="1"/>
  <c r="Q1882" i="1" s="1"/>
  <c r="Q1883" i="1" a="1"/>
  <c r="Q1883" i="1" s="1"/>
  <c r="Q1884" i="1" a="1"/>
  <c r="Q1884" i="1"/>
  <c r="Q1885" i="1" a="1"/>
  <c r="Q1885" i="1" s="1"/>
  <c r="Q1886" i="1" a="1"/>
  <c r="Q1886" i="1" s="1"/>
  <c r="Q1887" i="1" a="1"/>
  <c r="Q1887" i="1" s="1"/>
  <c r="Q1888" i="1" a="1"/>
  <c r="Q1888" i="1"/>
  <c r="Q1889" i="1" a="1"/>
  <c r="Q1889" i="1" s="1"/>
  <c r="Q1890" i="1" a="1"/>
  <c r="Q1890" i="1" s="1"/>
  <c r="Q1891" i="1" a="1"/>
  <c r="Q1891" i="1" s="1"/>
  <c r="Q1892" i="1" a="1"/>
  <c r="Q1892" i="1"/>
  <c r="Q1893" i="1" a="1"/>
  <c r="Q1893" i="1" s="1"/>
  <c r="Q1894" i="1" a="1"/>
  <c r="Q1894" i="1" s="1"/>
  <c r="Q1895" i="1" a="1"/>
  <c r="Q1895" i="1" s="1"/>
  <c r="Q1896" i="1" a="1"/>
  <c r="Q1896" i="1" s="1"/>
  <c r="Q1897" i="1" a="1"/>
  <c r="Q1897" i="1" s="1"/>
  <c r="Q1898" i="1" a="1"/>
  <c r="Q1898" i="1" s="1"/>
  <c r="Q1899" i="1" a="1"/>
  <c r="Q1899" i="1" s="1"/>
  <c r="Q1900" i="1" a="1"/>
  <c r="Q1900" i="1" s="1"/>
  <c r="Q1901" i="1" a="1"/>
  <c r="Q1901" i="1" s="1"/>
  <c r="Q1902" i="1" a="1"/>
  <c r="Q1902" i="1" s="1"/>
  <c r="Q1903" i="1" a="1"/>
  <c r="Q1903" i="1" s="1"/>
  <c r="Q1904" i="1" a="1"/>
  <c r="Q1904" i="1" s="1"/>
  <c r="Q1905" i="1" a="1"/>
  <c r="Q1905" i="1" s="1"/>
  <c r="Q1906" i="1" a="1"/>
  <c r="Q1906" i="1" s="1"/>
  <c r="Q1907" i="1" a="1"/>
  <c r="Q1907" i="1" s="1"/>
  <c r="Q1908" i="1" a="1"/>
  <c r="Q1908" i="1" s="1"/>
  <c r="Q1909" i="1" a="1"/>
  <c r="Q1909" i="1" s="1"/>
  <c r="Q1910" i="1" a="1"/>
  <c r="Q1910" i="1" s="1"/>
  <c r="Q1911" i="1" a="1"/>
  <c r="Q1911" i="1" s="1"/>
  <c r="Q1912" i="1" a="1"/>
  <c r="Q1912" i="1" s="1"/>
  <c r="Q1913" i="1" a="1"/>
  <c r="Q1913" i="1" s="1"/>
  <c r="Q1914" i="1" a="1"/>
  <c r="Q1914" i="1" s="1"/>
  <c r="Q1915" i="1" a="1"/>
  <c r="Q1915" i="1" s="1"/>
  <c r="Q1916" i="1" a="1"/>
  <c r="Q1916" i="1"/>
  <c r="Q1917" i="1" a="1"/>
  <c r="Q1917" i="1" s="1"/>
  <c r="Q1918" i="1" a="1"/>
  <c r="Q1918" i="1" s="1"/>
  <c r="Q1919" i="1" a="1"/>
  <c r="Q1919" i="1" s="1"/>
  <c r="Q1920" i="1" a="1"/>
  <c r="Q1920" i="1"/>
  <c r="Q1921" i="1" a="1"/>
  <c r="Q1921" i="1" s="1"/>
  <c r="Q1922" i="1" a="1"/>
  <c r="Q1922" i="1" s="1"/>
  <c r="Q1923" i="1" a="1"/>
  <c r="Q1923" i="1" s="1"/>
  <c r="Q1924" i="1" a="1"/>
  <c r="Q1924" i="1"/>
  <c r="Q1925" i="1" a="1"/>
  <c r="Q1925" i="1" s="1"/>
  <c r="Q1926" i="1" a="1"/>
  <c r="Q1926" i="1" s="1"/>
  <c r="Q1927" i="1" a="1"/>
  <c r="Q1927" i="1" s="1"/>
  <c r="Q1928" i="1" a="1"/>
  <c r="Q1928" i="1" s="1"/>
  <c r="Q1929" i="1" a="1"/>
  <c r="Q1929" i="1" s="1"/>
  <c r="Q1930" i="1" a="1"/>
  <c r="Q1930" i="1" s="1"/>
  <c r="Q1931" i="1" a="1"/>
  <c r="Q1931" i="1" s="1"/>
  <c r="Q1932" i="1" a="1"/>
  <c r="Q1932" i="1" s="1"/>
  <c r="Q1933" i="1" a="1"/>
  <c r="Q1933" i="1" s="1"/>
  <c r="Q1934" i="1" a="1"/>
  <c r="Q1934" i="1" s="1"/>
  <c r="Q1935" i="1" a="1"/>
  <c r="Q1935" i="1" s="1"/>
  <c r="Q1936" i="1" a="1"/>
  <c r="Q1936" i="1" s="1"/>
  <c r="Q1937" i="1" a="1"/>
  <c r="Q1937" i="1" s="1"/>
  <c r="Q1938" i="1" a="1"/>
  <c r="Q1938" i="1" s="1"/>
  <c r="Q1939" i="1" a="1"/>
  <c r="Q1939" i="1" s="1"/>
  <c r="Q1940" i="1" a="1"/>
  <c r="Q1940" i="1" s="1"/>
  <c r="Q1941" i="1" a="1"/>
  <c r="Q1941" i="1" s="1"/>
  <c r="Q1942" i="1" a="1"/>
  <c r="Q1942" i="1" s="1"/>
  <c r="Q1943" i="1" a="1"/>
  <c r="Q1943" i="1" s="1"/>
  <c r="Q1944" i="1" a="1"/>
  <c r="Q1944" i="1" s="1"/>
  <c r="Q1945" i="1" a="1"/>
  <c r="Q1945" i="1" s="1"/>
  <c r="Q1946" i="1" a="1"/>
  <c r="Q1946" i="1" s="1"/>
  <c r="Q1947" i="1" a="1"/>
  <c r="Q1947" i="1" s="1"/>
  <c r="Q1948" i="1" a="1"/>
  <c r="Q1948" i="1"/>
  <c r="Q1949" i="1" a="1"/>
  <c r="Q1949" i="1" s="1"/>
  <c r="Q1950" i="1" a="1"/>
  <c r="Q1950" i="1" s="1"/>
  <c r="Q1951" i="1" a="1"/>
  <c r="Q1951" i="1" s="1"/>
  <c r="Q1952" i="1" a="1"/>
  <c r="Q1952" i="1"/>
  <c r="Q1953" i="1" a="1"/>
  <c r="Q1953" i="1" s="1"/>
  <c r="Q1954" i="1" a="1"/>
  <c r="Q1954" i="1" s="1"/>
  <c r="Q1955" i="1" a="1"/>
  <c r="Q1955" i="1" s="1"/>
  <c r="Q1956" i="1" a="1"/>
  <c r="Q1956" i="1" s="1"/>
  <c r="Q1957" i="1" a="1"/>
  <c r="Q1957" i="1"/>
  <c r="Q1958" i="1" a="1"/>
  <c r="Q1958" i="1" s="1"/>
  <c r="Q1959" i="1" a="1"/>
  <c r="Q1959" i="1"/>
  <c r="Q1960" i="1" a="1"/>
  <c r="Q1960" i="1" s="1"/>
  <c r="Q1961" i="1" a="1"/>
  <c r="Q1961" i="1" s="1"/>
  <c r="Q1962" i="1" a="1"/>
  <c r="Q1962" i="1" s="1"/>
  <c r="Q1963" i="1" a="1"/>
  <c r="Q1963" i="1" s="1"/>
  <c r="Q1964" i="1" a="1"/>
  <c r="Q1964" i="1" s="1"/>
  <c r="Q1965" i="1" a="1"/>
  <c r="Q1965" i="1" s="1"/>
  <c r="Q1966" i="1" a="1"/>
  <c r="Q1966" i="1" s="1"/>
  <c r="Q1967" i="1" a="1"/>
  <c r="Q1967" i="1" s="1"/>
  <c r="Q1968" i="1" a="1"/>
  <c r="Q1968" i="1"/>
  <c r="Q1969" i="1" a="1"/>
  <c r="Q1969" i="1" s="1"/>
  <c r="Q1970" i="1" a="1"/>
  <c r="Q1970" i="1" s="1"/>
  <c r="Q1971" i="1" a="1"/>
  <c r="Q1971" i="1"/>
  <c r="Q1972" i="1" a="1"/>
  <c r="Q1972" i="1" s="1"/>
  <c r="Q1973" i="1" a="1"/>
  <c r="Q1973" i="1" s="1"/>
  <c r="Q1974" i="1" a="1"/>
  <c r="Q1974" i="1" s="1"/>
  <c r="Q1975" i="1" a="1"/>
  <c r="Q1975" i="1" s="1"/>
  <c r="Q1976" i="1" a="1"/>
  <c r="Q1976" i="1" s="1"/>
  <c r="Q1977" i="1" a="1"/>
  <c r="Q1977" i="1"/>
  <c r="Q1978" i="1" a="1"/>
  <c r="Q1978" i="1" s="1"/>
  <c r="Q1979" i="1" a="1"/>
  <c r="Q1979" i="1" s="1"/>
  <c r="Q1980" i="1" a="1"/>
  <c r="Q1980" i="1"/>
  <c r="Q1981" i="1" a="1"/>
  <c r="Q1981" i="1" s="1"/>
  <c r="Q1982" i="1" a="1"/>
  <c r="Q1982" i="1" s="1"/>
  <c r="Q1983" i="1" a="1"/>
  <c r="Q1983" i="1" s="1"/>
  <c r="Q1984" i="1" a="1"/>
  <c r="Q1984" i="1" s="1"/>
  <c r="Q1985" i="1" a="1"/>
  <c r="Q1985" i="1" s="1"/>
  <c r="Q1986" i="1" a="1"/>
  <c r="Q1986" i="1" s="1"/>
  <c r="Q1987" i="1" a="1"/>
  <c r="Q1987" i="1" s="1"/>
  <c r="Q1988" i="1" a="1"/>
  <c r="Q1988" i="1" s="1"/>
  <c r="Q1989" i="1" a="1"/>
  <c r="Q1989" i="1"/>
  <c r="Q1990" i="1" a="1"/>
  <c r="Q1990" i="1" s="1"/>
  <c r="Q1991" i="1" a="1"/>
  <c r="Q1991" i="1"/>
  <c r="Q1992" i="1" a="1"/>
  <c r="Q1992" i="1" s="1"/>
  <c r="Q1993" i="1" a="1"/>
  <c r="Q1993" i="1" s="1"/>
  <c r="Q1994" i="1" a="1"/>
  <c r="Q1994" i="1" s="1"/>
  <c r="Q1995" i="1" a="1"/>
  <c r="Q1995" i="1" s="1"/>
  <c r="Q1996" i="1" a="1"/>
  <c r="Q1996" i="1"/>
  <c r="Q1997" i="1" a="1"/>
  <c r="Q1997" i="1" s="1"/>
  <c r="Q1998" i="1" a="1"/>
  <c r="Q1998" i="1" s="1"/>
  <c r="Q1999" i="1" a="1"/>
  <c r="Q1999" i="1" s="1"/>
  <c r="Q2000" i="1" a="1"/>
  <c r="Q2000" i="1"/>
  <c r="Q2001" i="1" a="1"/>
  <c r="Q2001" i="1" s="1"/>
  <c r="Q2002" i="1" a="1"/>
  <c r="Q2002" i="1" s="1"/>
  <c r="Q2003" i="1" a="1"/>
  <c r="Q2003" i="1"/>
  <c r="Q2004" i="1" a="1"/>
  <c r="Q2004" i="1" s="1"/>
  <c r="Q2005" i="1" a="1"/>
  <c r="Q2005" i="1"/>
  <c r="Q2006" i="1" a="1"/>
  <c r="Q2006" i="1" s="1"/>
  <c r="Q2007" i="1" a="1"/>
  <c r="Q2007" i="1" s="1"/>
  <c r="Q2008" i="1" a="1"/>
  <c r="Q2008" i="1" s="1"/>
  <c r="Q2009" i="1" a="1"/>
  <c r="Q2009" i="1"/>
  <c r="Q2010" i="1" a="1"/>
  <c r="Q2010" i="1" s="1"/>
  <c r="Q2011" i="1" a="1"/>
  <c r="Q2011" i="1" s="1"/>
  <c r="Q2012" i="1" a="1"/>
  <c r="Q2012" i="1"/>
  <c r="Q2013" i="1" a="1"/>
  <c r="Q2013" i="1" s="1"/>
  <c r="Q2014" i="1" a="1"/>
  <c r="Q2014" i="1" s="1"/>
  <c r="Q2015" i="1" a="1"/>
  <c r="Q2015" i="1" s="1"/>
  <c r="Q2016" i="1" a="1"/>
  <c r="Q2016" i="1" s="1"/>
  <c r="Q2017" i="1" a="1"/>
  <c r="Q2017" i="1" s="1"/>
  <c r="Q2018" i="1" a="1"/>
  <c r="Q2018" i="1" s="1"/>
  <c r="Q2019" i="1" a="1"/>
  <c r="Q2019" i="1"/>
  <c r="Q2020" i="1" a="1"/>
  <c r="Q2020" i="1" s="1"/>
  <c r="Q2021" i="1" a="1"/>
  <c r="Q2021" i="1"/>
  <c r="Q2022" i="1" a="1"/>
  <c r="Q2022" i="1" s="1"/>
  <c r="Q2023" i="1" a="1"/>
  <c r="Q2023" i="1"/>
  <c r="Q2024" i="1" a="1"/>
  <c r="Q2024" i="1" s="1"/>
  <c r="Q2025" i="1" a="1"/>
  <c r="Q2025" i="1" s="1"/>
  <c r="Q2026" i="1" a="1"/>
  <c r="Q2026" i="1" s="1"/>
  <c r="Q2027" i="1" a="1"/>
  <c r="Q2027" i="1" s="1"/>
  <c r="Q2028" i="1" a="1"/>
  <c r="Q2028" i="1" s="1"/>
  <c r="Q2029" i="1" a="1"/>
  <c r="Q2029" i="1" s="1"/>
  <c r="Q2030" i="1" a="1"/>
  <c r="Q2030" i="1" s="1"/>
  <c r="Q2031" i="1" a="1"/>
  <c r="Q2031" i="1" s="1"/>
  <c r="Q2032" i="1" a="1"/>
  <c r="Q2032" i="1"/>
  <c r="Q2033" i="1" a="1"/>
  <c r="Q2033" i="1" s="1"/>
  <c r="Q2034" i="1" a="1"/>
  <c r="Q2034" i="1" s="1"/>
  <c r="Q2035" i="1" a="1"/>
  <c r="Q2035" i="1"/>
  <c r="Q2036" i="1" a="1"/>
  <c r="Q2036" i="1" s="1"/>
  <c r="Q2037" i="1" a="1"/>
  <c r="Q2037" i="1"/>
  <c r="Q2038" i="1" a="1"/>
  <c r="Q2038" i="1" s="1"/>
  <c r="Q2039" i="1" a="1"/>
  <c r="Q2039" i="1" s="1"/>
  <c r="Q2040" i="1" a="1"/>
  <c r="Q2040" i="1" s="1"/>
  <c r="Q2041" i="1" a="1"/>
  <c r="Q2041" i="1"/>
  <c r="Q2042" i="1" a="1"/>
  <c r="Q2042" i="1" s="1"/>
  <c r="Q2043" i="1" a="1"/>
  <c r="Q2043" i="1" s="1"/>
  <c r="Q2044" i="1" a="1"/>
  <c r="Q2044" i="1"/>
  <c r="Q2045" i="1" a="1"/>
  <c r="Q2045" i="1" s="1"/>
  <c r="Q2046" i="1" a="1"/>
  <c r="Q2046" i="1" s="1"/>
  <c r="Q2047" i="1" a="1"/>
  <c r="Q2047" i="1" s="1"/>
  <c r="Q2048" i="1" a="1"/>
  <c r="Q2048" i="1" s="1"/>
  <c r="Q2049" i="1" a="1"/>
  <c r="Q2049" i="1" s="1"/>
  <c r="Q2050" i="1" a="1"/>
  <c r="Q2050" i="1" s="1"/>
  <c r="Q2051" i="1" a="1"/>
  <c r="Q2051" i="1"/>
  <c r="Q2052" i="1" a="1"/>
  <c r="Q2052" i="1" s="1"/>
  <c r="Q2053" i="1" a="1"/>
  <c r="Q2053" i="1"/>
  <c r="Q2054" i="1" a="1"/>
  <c r="Q2054" i="1" s="1"/>
  <c r="Q2055" i="1" a="1"/>
  <c r="Q2055" i="1"/>
  <c r="Q2056" i="1" a="1"/>
  <c r="Q2056" i="1" s="1"/>
  <c r="Q2057" i="1" a="1"/>
  <c r="Q2057" i="1" s="1"/>
  <c r="Q2058" i="1" a="1"/>
  <c r="Q2058" i="1" s="1"/>
  <c r="Q2059" i="1" a="1"/>
  <c r="Q2059" i="1" s="1"/>
  <c r="Q2060" i="1" a="1"/>
  <c r="Q2060" i="1"/>
  <c r="Q2061" i="1" a="1"/>
  <c r="Q2061" i="1" s="1"/>
  <c r="Q2062" i="1" a="1"/>
  <c r="Q2062" i="1" s="1"/>
  <c r="Q2063" i="1" a="1"/>
  <c r="Q2063" i="1" s="1"/>
  <c r="Q2064" i="1" a="1"/>
  <c r="Q2064" i="1"/>
  <c r="Q2065" i="1" a="1"/>
  <c r="Q2065" i="1" s="1"/>
  <c r="Q2066" i="1" a="1"/>
  <c r="Q2066" i="1" s="1"/>
  <c r="Q2067" i="1" a="1"/>
  <c r="Q2067" i="1"/>
  <c r="Q2068" i="1" a="1"/>
  <c r="Q2068" i="1" s="1"/>
  <c r="Q2069" i="1" a="1"/>
  <c r="Q2069" i="1" s="1"/>
  <c r="Q2070" i="1" a="1"/>
  <c r="Q2070" i="1" s="1"/>
  <c r="Q2071" i="1" a="1"/>
  <c r="Q2071" i="1" s="1"/>
  <c r="Q2072" i="1" a="1"/>
  <c r="Q2072" i="1" s="1"/>
  <c r="Q2073" i="1" a="1"/>
  <c r="Q2073" i="1"/>
  <c r="Q2074" i="1" a="1"/>
  <c r="Q2074" i="1" s="1"/>
  <c r="Q2075" i="1" a="1"/>
  <c r="Q2075" i="1" s="1"/>
  <c r="Q2076" i="1" a="1"/>
  <c r="Q2076" i="1"/>
  <c r="Q2077" i="1" a="1"/>
  <c r="Q2077" i="1" s="1"/>
  <c r="Q2078" i="1" a="1"/>
  <c r="Q2078" i="1" s="1"/>
  <c r="Q2079" i="1" a="1"/>
  <c r="Q2079" i="1" s="1"/>
  <c r="Q2080" i="1" a="1"/>
  <c r="Q2080" i="1" s="1"/>
  <c r="Q2081" i="1" a="1"/>
  <c r="Q2081" i="1" s="1"/>
  <c r="Q2082" i="1" a="1"/>
  <c r="Q2082" i="1" s="1"/>
  <c r="Q2083" i="1" a="1"/>
  <c r="Q2083" i="1"/>
  <c r="Q2084" i="1" a="1"/>
  <c r="Q2084" i="1" s="1"/>
  <c r="Q2085" i="1" a="1"/>
  <c r="Q2085" i="1"/>
  <c r="Q2086" i="1" a="1"/>
  <c r="Q2086" i="1" s="1"/>
  <c r="Q2087" i="1" a="1"/>
  <c r="Q2087" i="1"/>
  <c r="Q2088" i="1" a="1"/>
  <c r="Q2088" i="1" s="1"/>
  <c r="Q2089" i="1" a="1"/>
  <c r="Q2089" i="1" s="1"/>
  <c r="Q2090" i="1" a="1"/>
  <c r="Q2090" i="1" s="1"/>
  <c r="Q2091" i="1" a="1"/>
  <c r="Q2091" i="1" s="1"/>
  <c r="Q2092" i="1" a="1"/>
  <c r="Q2092" i="1"/>
  <c r="Q2093" i="1" a="1"/>
  <c r="Q2093" i="1" s="1"/>
  <c r="Q2094" i="1" a="1"/>
  <c r="Q2094" i="1" s="1"/>
  <c r="Q2095" i="1" a="1"/>
  <c r="Q2095" i="1" s="1"/>
  <c r="Q2096" i="1" a="1"/>
  <c r="Q2096" i="1"/>
  <c r="Q2097" i="1" a="1"/>
  <c r="Q2097" i="1" s="1"/>
  <c r="Q2098" i="1" a="1"/>
  <c r="Q2098" i="1" s="1"/>
  <c r="Q2099" i="1" a="1"/>
  <c r="Q2099" i="1"/>
  <c r="Q2100" i="1" a="1"/>
  <c r="Q2100" i="1" s="1"/>
  <c r="Q2101" i="1" a="1"/>
  <c r="Q2101" i="1" s="1"/>
  <c r="Q2102" i="1" a="1"/>
  <c r="Q2102" i="1" s="1"/>
  <c r="Q2103" i="1" a="1"/>
  <c r="Q2103" i="1" s="1"/>
  <c r="Q2104" i="1" a="1"/>
  <c r="Q2104" i="1" s="1"/>
  <c r="Q2105" i="1" a="1"/>
  <c r="Q2105" i="1"/>
  <c r="Q2106" i="1" a="1"/>
  <c r="Q2106" i="1" s="1"/>
  <c r="Q2107" i="1" a="1"/>
  <c r="Q2107" i="1" s="1"/>
  <c r="Q2108" i="1" a="1"/>
  <c r="Q2108" i="1"/>
  <c r="Q2109" i="1" a="1"/>
  <c r="Q2109" i="1" s="1"/>
  <c r="Q2110" i="1" a="1"/>
  <c r="Q2110" i="1" s="1"/>
  <c r="Q2111" i="1" a="1"/>
  <c r="Q2111" i="1" s="1"/>
  <c r="Q2112" i="1" a="1"/>
  <c r="Q2112" i="1" s="1"/>
  <c r="Q2113" i="1" a="1"/>
  <c r="Q2113" i="1" s="1"/>
  <c r="Q2114" i="1" a="1"/>
  <c r="Q2114" i="1" s="1"/>
  <c r="Q2115" i="1" a="1"/>
  <c r="Q2115" i="1"/>
  <c r="Q2116" i="1" a="1"/>
  <c r="Q2116" i="1" s="1"/>
  <c r="Q2117" i="1" a="1"/>
  <c r="Q2117" i="1"/>
  <c r="Q2118" i="1" a="1"/>
  <c r="Q2118" i="1" s="1"/>
  <c r="Q2119" i="1" a="1"/>
  <c r="Q2119" i="1"/>
  <c r="Q2120" i="1" a="1"/>
  <c r="Q2120" i="1" s="1"/>
  <c r="Q2121" i="1" a="1"/>
  <c r="Q2121" i="1" s="1"/>
  <c r="Q2122" i="1" a="1"/>
  <c r="Q2122" i="1" s="1"/>
  <c r="Q2123" i="1" a="1"/>
  <c r="Q2123" i="1" s="1"/>
  <c r="Q2124" i="1" a="1"/>
  <c r="Q2124" i="1"/>
  <c r="Q2125" i="1" a="1"/>
  <c r="Q2125" i="1" s="1"/>
  <c r="Q2126" i="1" a="1"/>
  <c r="Q2126" i="1" s="1"/>
  <c r="Q2127" i="1" a="1"/>
  <c r="Q2127" i="1" s="1"/>
  <c r="Q2128" i="1" a="1"/>
  <c r="Q2128" i="1"/>
  <c r="Q2129" i="1" a="1"/>
  <c r="Q2129" i="1" s="1"/>
  <c r="Q2130" i="1" a="1"/>
  <c r="Q2130" i="1" s="1"/>
  <c r="Q2131" i="1" a="1"/>
  <c r="Q2131" i="1"/>
  <c r="Q2132" i="1" a="1"/>
  <c r="Q2132" i="1" s="1"/>
  <c r="Q2133" i="1" a="1"/>
  <c r="Q2133" i="1" s="1"/>
  <c r="Q2134" i="1" a="1"/>
  <c r="Q2134" i="1" s="1"/>
  <c r="Q2135" i="1" a="1"/>
  <c r="Q2135" i="1"/>
  <c r="Q2136" i="1" a="1"/>
  <c r="Q2136" i="1" s="1"/>
  <c r="Q2137" i="1" a="1"/>
  <c r="Q2137" i="1"/>
  <c r="Q2138" i="1" a="1"/>
  <c r="Q2138" i="1" s="1"/>
  <c r="Q2139" i="1" a="1"/>
  <c r="Q2139" i="1" s="1"/>
  <c r="Q2140" i="1" a="1"/>
  <c r="Q2140" i="1"/>
  <c r="Q2141" i="1" a="1"/>
  <c r="Q2141" i="1" s="1"/>
  <c r="Q2142" i="1" a="1"/>
  <c r="Q2142" i="1" s="1"/>
  <c r="Q2143" i="1" a="1"/>
  <c r="Q2143" i="1" s="1"/>
  <c r="Q2144" i="1" a="1"/>
  <c r="Q2144" i="1"/>
  <c r="Q2145" i="1" a="1"/>
  <c r="Q2145" i="1" s="1"/>
  <c r="Q2146" i="1" a="1"/>
  <c r="Q2146" i="1" s="1"/>
  <c r="Q2147" i="1" a="1"/>
  <c r="Q2147" i="1" s="1"/>
  <c r="Q2148" i="1" a="1"/>
  <c r="Q2148" i="1" s="1"/>
  <c r="Q2149" i="1" a="1"/>
  <c r="Q2149" i="1"/>
  <c r="Q2150" i="1" a="1"/>
  <c r="Q2150" i="1" s="1"/>
  <c r="Q2151" i="1" a="1"/>
  <c r="Q2151" i="1"/>
  <c r="Q2152" i="1" a="1"/>
  <c r="Q2152" i="1" s="1"/>
  <c r="Q2153" i="1" a="1"/>
  <c r="Q2153" i="1"/>
  <c r="Q2154" i="1" a="1"/>
  <c r="Q2154" i="1" s="1"/>
  <c r="Q2155" i="1" a="1"/>
  <c r="Q2155" i="1" s="1"/>
  <c r="Q2156" i="1" a="1"/>
  <c r="Q2156" i="1" s="1"/>
  <c r="Q2157" i="1" a="1"/>
  <c r="Q2157" i="1" s="1"/>
  <c r="Q2158" i="1" a="1"/>
  <c r="Q2158" i="1" s="1"/>
  <c r="Q2159" i="1" a="1"/>
  <c r="Q2159" i="1" s="1"/>
  <c r="Q2160" i="1" a="1"/>
  <c r="Q2160" i="1"/>
  <c r="Q2161" i="1" a="1"/>
  <c r="Q2161" i="1" s="1"/>
  <c r="Q2162" i="1" a="1"/>
  <c r="Q2162" i="1" s="1"/>
  <c r="Q2163" i="1" a="1"/>
  <c r="Q2163" i="1"/>
  <c r="Q2164" i="1" a="1"/>
  <c r="Q2164" i="1" s="1"/>
  <c r="Q2165" i="1" a="1"/>
  <c r="Q2165" i="1" s="1"/>
  <c r="Q2166" i="1" a="1"/>
  <c r="Q2166" i="1" s="1"/>
  <c r="Q2167" i="1" a="1"/>
  <c r="Q2167" i="1"/>
  <c r="Q2168" i="1" a="1"/>
  <c r="Q2168" i="1" s="1"/>
  <c r="Q2169" i="1" a="1"/>
  <c r="Q2169" i="1"/>
  <c r="Q2170" i="1" a="1"/>
  <c r="Q2170" i="1" s="1"/>
  <c r="Q2171" i="1" a="1"/>
  <c r="Q2171" i="1" s="1"/>
  <c r="Q2172" i="1" a="1"/>
  <c r="Q2172" i="1"/>
  <c r="Q2173" i="1" a="1"/>
  <c r="Q2173" i="1"/>
  <c r="Q2174" i="1" a="1"/>
  <c r="Q2174" i="1" s="1"/>
  <c r="Q2175" i="1" a="1"/>
  <c r="Q2175" i="1" s="1"/>
  <c r="Q2176" i="1" a="1"/>
  <c r="Q2176" i="1"/>
  <c r="Q2177" i="1" a="1"/>
  <c r="Q2177" i="1" s="1"/>
  <c r="Q2178" i="1" a="1"/>
  <c r="Q2178" i="1" s="1"/>
  <c r="Q2179" i="1" a="1"/>
  <c r="Q2179" i="1" s="1"/>
  <c r="Q2180" i="1" a="1"/>
  <c r="Q2180" i="1" s="1"/>
  <c r="Q2181" i="1" a="1"/>
  <c r="Q2181" i="1"/>
  <c r="Q2182" i="1" a="1"/>
  <c r="Q2182" i="1" s="1"/>
  <c r="Q2183" i="1" a="1"/>
  <c r="Q2183" i="1"/>
  <c r="Q2184" i="1" a="1"/>
  <c r="Q2184" i="1" s="1"/>
  <c r="Q2185" i="1" a="1"/>
  <c r="Q2185" i="1"/>
  <c r="Q2186" i="1" a="1"/>
  <c r="Q2186" i="1" s="1"/>
  <c r="Q2187" i="1" a="1"/>
  <c r="Q2187" i="1"/>
  <c r="Q2188" i="1" a="1"/>
  <c r="Q2188" i="1" s="1"/>
  <c r="Q2189" i="1" a="1"/>
  <c r="Q2189" i="1" s="1"/>
  <c r="Q2190" i="1" a="1"/>
  <c r="Q2190" i="1" s="1"/>
  <c r="Q2191" i="1" a="1"/>
  <c r="Q2191" i="1" s="1"/>
  <c r="Q2192" i="1" a="1"/>
  <c r="Q2192" i="1"/>
  <c r="Q2193" i="1" a="1"/>
  <c r="Q2193" i="1" s="1"/>
  <c r="Q2194" i="1" a="1"/>
  <c r="Q2194" i="1" s="1"/>
  <c r="Q2195" i="1" a="1"/>
  <c r="Q2195" i="1"/>
  <c r="Q2196" i="1" a="1"/>
  <c r="Q2196" i="1"/>
  <c r="Q2197" i="1" a="1"/>
  <c r="Q2197" i="1" s="1"/>
  <c r="Q2198" i="1" a="1"/>
  <c r="Q2198" i="1" s="1"/>
  <c r="Q2199" i="1" a="1"/>
  <c r="Q2199" i="1"/>
  <c r="Q2200" i="1" a="1"/>
  <c r="Q2200" i="1" s="1"/>
  <c r="Q2201" i="1" a="1"/>
  <c r="Q2201" i="1"/>
  <c r="Q2202" i="1" a="1"/>
  <c r="Q2202" i="1" s="1"/>
  <c r="Q2203" i="1" a="1"/>
  <c r="Q2203" i="1" s="1"/>
  <c r="Q2204" i="1" a="1"/>
  <c r="Q2204" i="1"/>
  <c r="Q2205" i="1" a="1"/>
  <c r="Q2205" i="1" s="1"/>
  <c r="Q2206" i="1" a="1"/>
  <c r="Q2206" i="1" s="1"/>
  <c r="Q2207" i="1" a="1"/>
  <c r="Q2207" i="1" s="1"/>
  <c r="Q2208" i="1" a="1"/>
  <c r="Q2208" i="1"/>
  <c r="Q2209" i="1" a="1"/>
  <c r="Q2209" i="1" s="1"/>
  <c r="Q2210" i="1" a="1"/>
  <c r="Q2210" i="1" s="1"/>
  <c r="Q2211" i="1" a="1"/>
  <c r="Q2211" i="1"/>
  <c r="Q2212" i="1" a="1"/>
  <c r="Q2212" i="1" s="1"/>
  <c r="Q2213" i="1" a="1"/>
  <c r="Q2213" i="1"/>
  <c r="Q2214" i="1" a="1"/>
  <c r="Q2214" i="1" s="1"/>
  <c r="Q2215" i="1" a="1"/>
  <c r="Q2215" i="1" s="1"/>
  <c r="Q2216" i="1" a="1"/>
  <c r="Q2216" i="1" s="1"/>
  <c r="Q2217" i="1" a="1"/>
  <c r="Q2217" i="1"/>
  <c r="Q2218" i="1" a="1"/>
  <c r="Q2218" i="1" s="1"/>
  <c r="Q2219" i="1" a="1"/>
  <c r="Q2219" i="1" s="1"/>
  <c r="Q2220" i="1" a="1"/>
  <c r="Q2220" i="1"/>
  <c r="Q2221" i="1" a="1"/>
  <c r="Q2221" i="1" s="1"/>
  <c r="Q2222" i="1" a="1"/>
  <c r="Q2222" i="1" s="1"/>
  <c r="Q2223" i="1" a="1"/>
  <c r="Q2223" i="1" s="1"/>
  <c r="Q2224" i="1" a="1"/>
  <c r="Q2224" i="1" s="1"/>
  <c r="Q2225" i="1" a="1"/>
  <c r="Q2225" i="1" s="1"/>
  <c r="Q2226" i="1" a="1"/>
  <c r="Q2226" i="1" s="1"/>
  <c r="Q2227" i="1" a="1"/>
  <c r="Q2227" i="1"/>
  <c r="Q2228" i="1" a="1"/>
  <c r="Q2228" i="1" s="1"/>
  <c r="Q2229" i="1" a="1"/>
  <c r="Q2229" i="1"/>
  <c r="Q2230" i="1" a="1"/>
  <c r="Q2230" i="1" s="1"/>
  <c r="Q2231" i="1" a="1"/>
  <c r="Q2231" i="1"/>
  <c r="Q2232" i="1" a="1"/>
  <c r="Q2232" i="1" s="1"/>
  <c r="Q2233" i="1" a="1"/>
  <c r="Q2233" i="1" s="1"/>
  <c r="Q2234" i="1" a="1"/>
  <c r="Q2234" i="1" s="1"/>
  <c r="Q2235" i="1" a="1"/>
  <c r="Q2235" i="1"/>
  <c r="Q2236" i="1" a="1"/>
  <c r="Q2236" i="1" s="1"/>
  <c r="Q3" i="1" a="1"/>
  <c r="Q3" i="1" s="1"/>
  <c r="Q4" i="1" a="1"/>
  <c r="Q4" i="1" s="1"/>
  <c r="Q5" i="1" a="1"/>
  <c r="Q5" i="1"/>
  <c r="Q6" i="1" a="1"/>
  <c r="Q6" i="1" s="1"/>
  <c r="Q7" i="1" a="1"/>
  <c r="Q7" i="1" s="1"/>
  <c r="Q8" i="1" a="1"/>
  <c r="Q8" i="1" s="1"/>
  <c r="Q9" i="1" a="1"/>
  <c r="Q9" i="1"/>
  <c r="Q10" i="1" a="1"/>
  <c r="Q10" i="1" s="1"/>
  <c r="Q11" i="1" a="1"/>
  <c r="Q11" i="1" s="1"/>
  <c r="Q12" i="1" a="1"/>
  <c r="Q12"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9" i="1"/>
  <c r="P2230" i="1"/>
  <c r="P2231" i="1"/>
  <c r="P2232" i="1"/>
  <c r="P2233" i="1"/>
  <c r="P2234" i="1"/>
  <c r="P2235" i="1"/>
  <c r="P2236" i="1"/>
  <c r="P2"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 i="1"/>
  <c r="I1627" i="1"/>
  <c r="I1612" i="1"/>
  <c r="K3" i="1" a="1"/>
  <c r="K7" i="1" a="1"/>
  <c r="K11" i="1" a="1"/>
  <c r="K15" i="1" a="1"/>
  <c r="K19" i="1" a="1"/>
  <c r="K23" i="1" a="1"/>
  <c r="K27" i="1" a="1"/>
  <c r="K31" i="1" a="1"/>
  <c r="K35" i="1" a="1"/>
  <c r="K39" i="1" a="1"/>
  <c r="K43" i="1" a="1"/>
  <c r="K47" i="1" a="1"/>
  <c r="K51" i="1" a="1"/>
  <c r="K55" i="1" a="1"/>
  <c r="K59" i="1" a="1"/>
  <c r="K63" i="1" a="1"/>
  <c r="K67" i="1" a="1"/>
  <c r="K71" i="1" a="1"/>
  <c r="K75" i="1" a="1"/>
  <c r="K79" i="1" a="1"/>
  <c r="K83" i="1" a="1"/>
  <c r="K87" i="1" a="1"/>
  <c r="K91" i="1" a="1"/>
  <c r="K95" i="1" a="1"/>
  <c r="K99" i="1" a="1"/>
  <c r="K103" i="1" a="1"/>
  <c r="K107" i="1" a="1"/>
  <c r="K111" i="1" a="1"/>
  <c r="K115" i="1" a="1"/>
  <c r="K119" i="1" a="1"/>
  <c r="K123" i="1" a="1"/>
  <c r="K127" i="1" a="1"/>
  <c r="K131" i="1" a="1"/>
  <c r="K135" i="1" a="1"/>
  <c r="K139" i="1" a="1"/>
  <c r="K143" i="1" a="1"/>
  <c r="K147" i="1" a="1"/>
  <c r="K151" i="1" a="1"/>
  <c r="K155" i="1" a="1"/>
  <c r="K159" i="1" a="1"/>
  <c r="K163" i="1" a="1"/>
  <c r="K167" i="1" a="1"/>
  <c r="K171" i="1" a="1"/>
  <c r="K175" i="1" a="1"/>
  <c r="K179" i="1" a="1"/>
  <c r="K183" i="1" a="1"/>
  <c r="K187" i="1" a="1"/>
  <c r="K191" i="1" a="1"/>
  <c r="K195" i="1" a="1"/>
  <c r="K199" i="1" a="1"/>
  <c r="K203" i="1" a="1"/>
  <c r="K207" i="1" a="1"/>
  <c r="K211" i="1" a="1"/>
  <c r="K215" i="1" a="1"/>
  <c r="K219" i="1" a="1"/>
  <c r="K223" i="1" a="1"/>
  <c r="K227" i="1" a="1"/>
  <c r="K231" i="1" a="1"/>
  <c r="K235" i="1" a="1"/>
  <c r="K239" i="1" a="1"/>
  <c r="K243" i="1" a="1"/>
  <c r="K247" i="1" a="1"/>
  <c r="K251" i="1" a="1"/>
  <c r="K255" i="1" a="1"/>
  <c r="K259" i="1" a="1"/>
  <c r="K263" i="1" a="1"/>
  <c r="K267" i="1" a="1"/>
  <c r="K271" i="1" a="1"/>
  <c r="K275" i="1" a="1"/>
  <c r="K279" i="1" a="1"/>
  <c r="K283" i="1" a="1"/>
  <c r="K287" i="1" a="1"/>
  <c r="K291" i="1" a="1"/>
  <c r="K295" i="1" a="1"/>
  <c r="K299" i="1" a="1"/>
  <c r="K303" i="1" a="1"/>
  <c r="K307" i="1" a="1"/>
  <c r="K311" i="1" a="1"/>
  <c r="K315" i="1" a="1"/>
  <c r="K319" i="1" a="1"/>
  <c r="K323" i="1" a="1"/>
  <c r="K327" i="1" a="1"/>
  <c r="K331" i="1" a="1"/>
  <c r="K335" i="1" a="1"/>
  <c r="K339" i="1" a="1"/>
  <c r="K343" i="1" a="1"/>
  <c r="K347" i="1" a="1"/>
  <c r="K351" i="1" a="1"/>
  <c r="K355" i="1" a="1"/>
  <c r="K359" i="1" a="1"/>
  <c r="K363" i="1" a="1"/>
  <c r="K367" i="1" a="1"/>
  <c r="K371" i="1" a="1"/>
  <c r="K375" i="1" a="1"/>
  <c r="K379" i="1" a="1"/>
  <c r="K383" i="1" a="1"/>
  <c r="K387" i="1" a="1"/>
  <c r="K391" i="1" a="1"/>
  <c r="K395" i="1" a="1"/>
  <c r="K399" i="1" a="1"/>
  <c r="K403" i="1" a="1"/>
  <c r="K407" i="1" a="1"/>
  <c r="K411" i="1" a="1"/>
  <c r="K415" i="1" a="1"/>
  <c r="K419" i="1" a="1"/>
  <c r="K423" i="1" a="1"/>
  <c r="K427" i="1" a="1"/>
  <c r="K431" i="1" a="1"/>
  <c r="K435" i="1" a="1"/>
  <c r="K439" i="1" a="1"/>
  <c r="K443" i="1" a="1"/>
  <c r="K447" i="1" a="1"/>
  <c r="K451" i="1" a="1"/>
  <c r="K455" i="1" a="1"/>
  <c r="K459" i="1" a="1"/>
  <c r="K463" i="1" a="1"/>
  <c r="K467" i="1" a="1"/>
  <c r="K471" i="1" a="1"/>
  <c r="K475" i="1" a="1"/>
  <c r="K479" i="1" a="1"/>
  <c r="K483" i="1" a="1"/>
  <c r="K487" i="1" a="1"/>
  <c r="K491" i="1" a="1"/>
  <c r="K495" i="1" a="1"/>
  <c r="K499" i="1" a="1"/>
  <c r="K503" i="1" a="1"/>
  <c r="K507" i="1" a="1"/>
  <c r="K8" i="1" a="1"/>
  <c r="K17" i="1" a="1"/>
  <c r="K26" i="1" a="1"/>
  <c r="K40" i="1" a="1"/>
  <c r="K49" i="1" a="1"/>
  <c r="K58" i="1" a="1"/>
  <c r="K72" i="1" a="1"/>
  <c r="K81" i="1" a="1"/>
  <c r="K90" i="1" a="1"/>
  <c r="K104" i="1" a="1"/>
  <c r="K113" i="1" a="1"/>
  <c r="K122" i="1" a="1"/>
  <c r="K136" i="1" a="1"/>
  <c r="K145" i="1" a="1"/>
  <c r="K154" i="1" a="1"/>
  <c r="K168" i="1" a="1"/>
  <c r="K177" i="1" a="1"/>
  <c r="K186" i="1" a="1"/>
  <c r="K200" i="1" a="1"/>
  <c r="K209" i="1" a="1"/>
  <c r="K218" i="1" a="1"/>
  <c r="K232" i="1" a="1"/>
  <c r="K241" i="1" a="1"/>
  <c r="K250" i="1" a="1"/>
  <c r="K264" i="1" a="1"/>
  <c r="K273" i="1" a="1"/>
  <c r="K282" i="1" a="1"/>
  <c r="K296" i="1" a="1"/>
  <c r="K305" i="1" a="1"/>
  <c r="K314" i="1" a="1"/>
  <c r="K328" i="1" a="1"/>
  <c r="K337" i="1" a="1"/>
  <c r="K346" i="1" a="1"/>
  <c r="K360" i="1" a="1"/>
  <c r="K369" i="1" a="1"/>
  <c r="K378" i="1" a="1"/>
  <c r="K392" i="1" a="1"/>
  <c r="K401" i="1" a="1"/>
  <c r="K410" i="1" a="1"/>
  <c r="K424" i="1" a="1"/>
  <c r="K433" i="1" a="1"/>
  <c r="K442" i="1" a="1"/>
  <c r="K456" i="1" a="1"/>
  <c r="K9" i="1" a="1"/>
  <c r="K18" i="1" a="1"/>
  <c r="K32" i="1" a="1"/>
  <c r="K41" i="1" a="1"/>
  <c r="K50" i="1" a="1"/>
  <c r="K64" i="1" a="1"/>
  <c r="K73" i="1" a="1"/>
  <c r="K82" i="1" a="1"/>
  <c r="K96" i="1" a="1"/>
  <c r="K105" i="1" a="1"/>
  <c r="K114" i="1" a="1"/>
  <c r="K128" i="1" a="1"/>
  <c r="K137" i="1" a="1"/>
  <c r="K146" i="1" a="1"/>
  <c r="K160" i="1" a="1"/>
  <c r="K169" i="1" a="1"/>
  <c r="K178" i="1" a="1"/>
  <c r="K192" i="1" a="1"/>
  <c r="K201" i="1" a="1"/>
  <c r="K210" i="1" a="1"/>
  <c r="K224" i="1" a="1"/>
  <c r="K233" i="1" a="1"/>
  <c r="K242" i="1" a="1"/>
  <c r="K256" i="1" a="1"/>
  <c r="K265" i="1" a="1"/>
  <c r="K274" i="1" a="1"/>
  <c r="K288" i="1" a="1"/>
  <c r="K297" i="1" a="1"/>
  <c r="K306" i="1" a="1"/>
  <c r="K320" i="1" a="1"/>
  <c r="K329" i="1" a="1"/>
  <c r="K338" i="1" a="1"/>
  <c r="K352" i="1" a="1"/>
  <c r="K361" i="1" a="1"/>
  <c r="K370" i="1" a="1"/>
  <c r="K384" i="1" a="1"/>
  <c r="K393" i="1" a="1"/>
  <c r="K402" i="1" a="1"/>
  <c r="K416" i="1" a="1"/>
  <c r="K425" i="1" a="1"/>
  <c r="K434" i="1" a="1"/>
  <c r="K448" i="1" a="1"/>
  <c r="K4" i="1" a="1"/>
  <c r="K10" i="1" a="1"/>
  <c r="K16" i="1" a="1"/>
  <c r="K22" i="1" a="1"/>
  <c r="K34" i="1" a="1"/>
  <c r="K65" i="1" a="1"/>
  <c r="K77" i="1" a="1"/>
  <c r="K89" i="1" a="1"/>
  <c r="K120" i="1" a="1"/>
  <c r="K132" i="1" a="1"/>
  <c r="K138" i="1" a="1"/>
  <c r="K144" i="1" a="1"/>
  <c r="K150" i="1" a="1"/>
  <c r="K162" i="1" a="1"/>
  <c r="K193" i="1" a="1"/>
  <c r="K205" i="1" a="1"/>
  <c r="K217" i="1" a="1"/>
  <c r="K248" i="1" a="1"/>
  <c r="K260" i="1" a="1"/>
  <c r="K266" i="1" a="1"/>
  <c r="K272" i="1" a="1"/>
  <c r="K278" i="1" a="1"/>
  <c r="K290" i="1" a="1"/>
  <c r="K321" i="1" a="1"/>
  <c r="K333" i="1" a="1"/>
  <c r="K345" i="1" a="1"/>
  <c r="K376" i="1" a="1"/>
  <c r="K388" i="1" a="1"/>
  <c r="K394" i="1" a="1"/>
  <c r="K400" i="1" a="1"/>
  <c r="K406" i="1" a="1"/>
  <c r="K418" i="1" a="1"/>
  <c r="K449" i="1" a="1"/>
  <c r="K460" i="1" a="1"/>
  <c r="K469" i="1" a="1"/>
  <c r="K478" i="1" a="1"/>
  <c r="K492" i="1" a="1"/>
  <c r="K501" i="1" a="1"/>
  <c r="K510" i="1" a="1"/>
  <c r="K514" i="1" a="1"/>
  <c r="K518" i="1" a="1"/>
  <c r="K522" i="1" a="1"/>
  <c r="K526" i="1" a="1"/>
  <c r="K530" i="1" a="1"/>
  <c r="K534" i="1" a="1"/>
  <c r="K538" i="1" a="1"/>
  <c r="K542" i="1" a="1"/>
  <c r="K546" i="1" a="1"/>
  <c r="K550" i="1" a="1"/>
  <c r="K554" i="1" a="1"/>
  <c r="K558" i="1" a="1"/>
  <c r="K562" i="1" a="1"/>
  <c r="K566" i="1" a="1"/>
  <c r="K570" i="1" a="1"/>
  <c r="K574" i="1" a="1"/>
  <c r="K578" i="1" a="1"/>
  <c r="K582" i="1" a="1"/>
  <c r="K586" i="1" a="1"/>
  <c r="K590" i="1" a="1"/>
  <c r="K594" i="1" a="1"/>
  <c r="K598" i="1" a="1"/>
  <c r="K602" i="1" a="1"/>
  <c r="K606" i="1" a="1"/>
  <c r="K610" i="1" a="1"/>
  <c r="K614" i="1" a="1"/>
  <c r="K618" i="1" a="1"/>
  <c r="K622" i="1" a="1"/>
  <c r="K626" i="1" a="1"/>
  <c r="K630" i="1" a="1"/>
  <c r="K634" i="1" a="1"/>
  <c r="K638" i="1" a="1"/>
  <c r="K642" i="1" a="1"/>
  <c r="K646" i="1" a="1"/>
  <c r="K650" i="1" a="1"/>
  <c r="K654" i="1" a="1"/>
  <c r="K658" i="1" a="1"/>
  <c r="K662" i="1" a="1"/>
  <c r="K666" i="1" a="1"/>
  <c r="K670" i="1" a="1"/>
  <c r="K674" i="1" a="1"/>
  <c r="K678" i="1" a="1"/>
  <c r="K682" i="1" a="1"/>
  <c r="K686" i="1" a="1"/>
  <c r="K690" i="1" a="1"/>
  <c r="K694" i="1" a="1"/>
  <c r="K698" i="1" a="1"/>
  <c r="K702" i="1" a="1"/>
  <c r="K706" i="1" a="1"/>
  <c r="K710" i="1" a="1"/>
  <c r="K714" i="1" a="1"/>
  <c r="K718" i="1" a="1"/>
  <c r="K722" i="1" a="1"/>
  <c r="K726" i="1" a="1"/>
  <c r="K730" i="1" a="1"/>
  <c r="K734" i="1" a="1"/>
  <c r="K738" i="1" a="1"/>
  <c r="K742" i="1" a="1"/>
  <c r="K746" i="1" a="1"/>
  <c r="K750" i="1" a="1"/>
  <c r="K754" i="1" a="1"/>
  <c r="K758" i="1" a="1"/>
  <c r="K762" i="1" a="1"/>
  <c r="K766" i="1" a="1"/>
  <c r="K770" i="1" a="1"/>
  <c r="K774" i="1" a="1"/>
  <c r="K778" i="1" a="1"/>
  <c r="K782" i="1" a="1"/>
  <c r="K786" i="1" a="1"/>
  <c r="K790" i="1" a="1"/>
  <c r="K794" i="1" a="1"/>
  <c r="K798" i="1" a="1"/>
  <c r="K802" i="1" a="1"/>
  <c r="K806" i="1" a="1"/>
  <c r="K810" i="1" a="1"/>
  <c r="K814" i="1" a="1"/>
  <c r="K818" i="1" a="1"/>
  <c r="K822" i="1" a="1"/>
  <c r="K826" i="1" a="1"/>
  <c r="K830" i="1" a="1"/>
  <c r="K834" i="1" a="1"/>
  <c r="K838" i="1" a="1"/>
  <c r="K842" i="1" a="1"/>
  <c r="K846" i="1" a="1"/>
  <c r="K850" i="1" a="1"/>
  <c r="K854" i="1" a="1"/>
  <c r="K858" i="1" a="1"/>
  <c r="K862" i="1" a="1"/>
  <c r="K866" i="1" a="1"/>
  <c r="K870" i="1" a="1"/>
  <c r="K874" i="1" a="1"/>
  <c r="K878" i="1" a="1"/>
  <c r="K882" i="1" a="1"/>
  <c r="K886" i="1" a="1"/>
  <c r="K890" i="1" a="1"/>
  <c r="K894" i="1" a="1"/>
  <c r="K898" i="1" a="1"/>
  <c r="K902" i="1" a="1"/>
  <c r="K906" i="1" a="1"/>
  <c r="K910" i="1" a="1"/>
  <c r="K914" i="1" a="1"/>
  <c r="K918" i="1" a="1"/>
  <c r="K922" i="1" a="1"/>
  <c r="K926" i="1" a="1"/>
  <c r="K930" i="1" a="1"/>
  <c r="K934" i="1" a="1"/>
  <c r="K938" i="1" a="1"/>
  <c r="K942" i="1" a="1"/>
  <c r="K946" i="1" a="1"/>
  <c r="K950" i="1" a="1"/>
  <c r="K954" i="1" a="1"/>
  <c r="K958" i="1" a="1"/>
  <c r="K962" i="1" a="1"/>
  <c r="K966" i="1" a="1"/>
  <c r="K970" i="1" a="1"/>
  <c r="K974" i="1" a="1"/>
  <c r="K978" i="1" a="1"/>
  <c r="K982" i="1" a="1"/>
  <c r="K986" i="1" a="1"/>
  <c r="K990" i="1" a="1"/>
  <c r="K994" i="1" a="1"/>
  <c r="K998" i="1" a="1"/>
  <c r="K1002" i="1" a="1"/>
  <c r="K1006" i="1" a="1"/>
  <c r="K1010" i="1" a="1"/>
  <c r="K1014" i="1" a="1"/>
  <c r="K1018" i="1" a="1"/>
  <c r="K1022" i="1" a="1"/>
  <c r="K1026" i="1" a="1"/>
  <c r="K1030" i="1" a="1"/>
  <c r="K1034" i="1" a="1"/>
  <c r="K1038" i="1" a="1"/>
  <c r="K1042" i="1" a="1"/>
  <c r="K1046" i="1" a="1"/>
  <c r="K1050" i="1" a="1"/>
  <c r="K1054" i="1" a="1"/>
  <c r="K1058" i="1" a="1"/>
  <c r="K1062" i="1" a="1"/>
  <c r="K1066" i="1" a="1"/>
  <c r="K1070" i="1" a="1"/>
  <c r="K1074" i="1" a="1"/>
  <c r="K1078" i="1" a="1"/>
  <c r="K1082" i="1" a="1"/>
  <c r="K1086" i="1" a="1"/>
  <c r="K24" i="1" a="1"/>
  <c r="K36" i="1" a="1"/>
  <c r="K42" i="1" a="1"/>
  <c r="K48" i="1" a="1"/>
  <c r="K54" i="1" a="1"/>
  <c r="K66" i="1" a="1"/>
  <c r="K97" i="1" a="1"/>
  <c r="K109" i="1" a="1"/>
  <c r="K121" i="1" a="1"/>
  <c r="K152" i="1" a="1"/>
  <c r="K164" i="1" a="1"/>
  <c r="K170" i="1" a="1"/>
  <c r="K176" i="1" a="1"/>
  <c r="K182" i="1" a="1"/>
  <c r="K194" i="1" a="1"/>
  <c r="K225" i="1" a="1"/>
  <c r="K237" i="1" a="1"/>
  <c r="K249" i="1" a="1"/>
  <c r="K280" i="1" a="1"/>
  <c r="K292" i="1" a="1"/>
  <c r="K298" i="1" a="1"/>
  <c r="K304" i="1" a="1"/>
  <c r="K310" i="1" a="1"/>
  <c r="K322" i="1" a="1"/>
  <c r="K353" i="1" a="1"/>
  <c r="K365" i="1" a="1"/>
  <c r="K377" i="1" a="1"/>
  <c r="K408" i="1" a="1"/>
  <c r="K420" i="1" a="1"/>
  <c r="K426" i="1" a="1"/>
  <c r="K432" i="1" a="1"/>
  <c r="K438" i="1" a="1"/>
  <c r="K450" i="1" a="1"/>
  <c r="K461" i="1" a="1"/>
  <c r="K470" i="1" a="1"/>
  <c r="K484" i="1" a="1"/>
  <c r="K493" i="1" a="1"/>
  <c r="K502" i="1" a="1"/>
  <c r="K511" i="1" a="1"/>
  <c r="K515" i="1" a="1"/>
  <c r="K519" i="1" a="1"/>
  <c r="K523" i="1" a="1"/>
  <c r="K527" i="1" a="1"/>
  <c r="K531" i="1" a="1"/>
  <c r="K535" i="1" a="1"/>
  <c r="K539" i="1" a="1"/>
  <c r="K543" i="1" a="1"/>
  <c r="K547" i="1" a="1"/>
  <c r="K551" i="1" a="1"/>
  <c r="K555" i="1" a="1"/>
  <c r="K559" i="1" a="1"/>
  <c r="K563" i="1" a="1"/>
  <c r="K567" i="1" a="1"/>
  <c r="K571" i="1" a="1"/>
  <c r="K575" i="1" a="1"/>
  <c r="K579" i="1" a="1"/>
  <c r="K583" i="1" a="1"/>
  <c r="K587" i="1" a="1"/>
  <c r="K591" i="1" a="1"/>
  <c r="K595" i="1" a="1"/>
  <c r="K599" i="1" a="1"/>
  <c r="K603" i="1" a="1"/>
  <c r="K607" i="1" a="1"/>
  <c r="K611" i="1" a="1"/>
  <c r="K615" i="1" a="1"/>
  <c r="K619" i="1" a="1"/>
  <c r="K623" i="1" a="1"/>
  <c r="K627" i="1" a="1"/>
  <c r="K631" i="1" a="1"/>
  <c r="K635" i="1" a="1"/>
  <c r="K639" i="1" a="1"/>
  <c r="K643" i="1" a="1"/>
  <c r="K647" i="1" a="1"/>
  <c r="K651" i="1" a="1"/>
  <c r="K655" i="1" a="1"/>
  <c r="K659" i="1" a="1"/>
  <c r="K663" i="1" a="1"/>
  <c r="K667" i="1" a="1"/>
  <c r="K671" i="1" a="1"/>
  <c r="K675" i="1" a="1"/>
  <c r="K679" i="1" a="1"/>
  <c r="K683" i="1" a="1"/>
  <c r="K687" i="1" a="1"/>
  <c r="K691" i="1" a="1"/>
  <c r="K695" i="1" a="1"/>
  <c r="K699" i="1" a="1"/>
  <c r="K703" i="1" a="1"/>
  <c r="K707" i="1" a="1"/>
  <c r="K711" i="1" a="1"/>
  <c r="K715" i="1" a="1"/>
  <c r="K719" i="1" a="1"/>
  <c r="K723" i="1" a="1"/>
  <c r="K727" i="1" a="1"/>
  <c r="K731" i="1" a="1"/>
  <c r="K735" i="1" a="1"/>
  <c r="K739" i="1" a="1"/>
  <c r="K743" i="1" a="1"/>
  <c r="K747" i="1" a="1"/>
  <c r="K751" i="1" a="1"/>
  <c r="K755" i="1" a="1"/>
  <c r="K759" i="1" a="1"/>
  <c r="K763" i="1" a="1"/>
  <c r="K767" i="1" a="1"/>
  <c r="K771" i="1" a="1"/>
  <c r="K775" i="1" a="1"/>
  <c r="K779" i="1" a="1"/>
  <c r="K783" i="1" a="1"/>
  <c r="K787" i="1" a="1"/>
  <c r="K791" i="1" a="1"/>
  <c r="K795" i="1" a="1"/>
  <c r="K799" i="1" a="1"/>
  <c r="K803" i="1" a="1"/>
  <c r="K807" i="1" a="1"/>
  <c r="K811" i="1" a="1"/>
  <c r="K815" i="1" a="1"/>
  <c r="K819" i="1" a="1"/>
  <c r="K823" i="1" a="1"/>
  <c r="K827" i="1" a="1"/>
  <c r="K831" i="1" a="1"/>
  <c r="K835" i="1" a="1"/>
  <c r="K839" i="1" a="1"/>
  <c r="K843" i="1" a="1"/>
  <c r="K847" i="1" a="1"/>
  <c r="K851" i="1" a="1"/>
  <c r="K855" i="1" a="1"/>
  <c r="K859" i="1" a="1"/>
  <c r="K863" i="1" a="1"/>
  <c r="K867" i="1" a="1"/>
  <c r="K871" i="1" a="1"/>
  <c r="K875" i="1" a="1"/>
  <c r="K879" i="1" a="1"/>
  <c r="K883" i="1" a="1"/>
  <c r="K887" i="1" a="1"/>
  <c r="K891" i="1" a="1"/>
  <c r="K895" i="1" a="1"/>
  <c r="K899" i="1" a="1"/>
  <c r="K903" i="1" a="1"/>
  <c r="K907" i="1" a="1"/>
  <c r="K911" i="1" a="1"/>
  <c r="K915" i="1" a="1"/>
  <c r="K919" i="1" a="1"/>
  <c r="K923" i="1" a="1"/>
  <c r="K927" i="1" a="1"/>
  <c r="K931" i="1" a="1"/>
  <c r="K935" i="1" a="1"/>
  <c r="K939" i="1" a="1"/>
  <c r="K943" i="1" a="1"/>
  <c r="K947" i="1" a="1"/>
  <c r="K951" i="1" a="1"/>
  <c r="K955" i="1" a="1"/>
  <c r="K959" i="1" a="1"/>
  <c r="K963" i="1" a="1"/>
  <c r="K967" i="1" a="1"/>
  <c r="K971" i="1" a="1"/>
  <c r="K975" i="1" a="1"/>
  <c r="K979" i="1" a="1"/>
  <c r="K983" i="1" a="1"/>
  <c r="K987" i="1" a="1"/>
  <c r="K991" i="1" a="1"/>
  <c r="K995" i="1" a="1"/>
  <c r="K999" i="1" a="1"/>
  <c r="K1003" i="1" a="1"/>
  <c r="K1007" i="1" a="1"/>
  <c r="K1011" i="1" a="1"/>
  <c r="K1015" i="1" a="1"/>
  <c r="K1019" i="1" a="1"/>
  <c r="K1023" i="1" a="1"/>
  <c r="K1027" i="1" a="1"/>
  <c r="K1031" i="1" a="1"/>
  <c r="K1035" i="1" a="1"/>
  <c r="K1039" i="1" a="1"/>
  <c r="K1043" i="1" a="1"/>
  <c r="K1047" i="1" a="1"/>
  <c r="K1051" i="1" a="1"/>
  <c r="K1055" i="1" a="1"/>
  <c r="K1059" i="1" a="1"/>
  <c r="K1063" i="1" a="1"/>
  <c r="K1067" i="1" a="1"/>
  <c r="K1071" i="1" a="1"/>
  <c r="K1075" i="1" a="1"/>
  <c r="K1079" i="1" a="1"/>
  <c r="K1083" i="1" a="1"/>
  <c r="K1087" i="1" a="1"/>
  <c r="K5" i="1" a="1"/>
  <c r="K13" i="1" a="1"/>
  <c r="K29" i="1" a="1"/>
  <c r="K45" i="1" a="1"/>
  <c r="K53" i="1" a="1"/>
  <c r="K78" i="1" a="1"/>
  <c r="K86" i="1" a="1"/>
  <c r="K102" i="1" a="1"/>
  <c r="K118" i="1" a="1"/>
  <c r="K126" i="1" a="1"/>
  <c r="K184" i="1" a="1"/>
  <c r="K208" i="1" a="1"/>
  <c r="K216" i="1" a="1"/>
  <c r="K240" i="1" a="1"/>
  <c r="K257" i="1" a="1"/>
  <c r="K281" i="1" a="1"/>
  <c r="K289" i="1" a="1"/>
  <c r="K313" i="1" a="1"/>
  <c r="K330" i="1" a="1"/>
  <c r="K354" i="1" a="1"/>
  <c r="K362" i="1" a="1"/>
  <c r="K386" i="1" a="1"/>
  <c r="K444" i="1" a="1"/>
  <c r="K452" i="1" a="1"/>
  <c r="K465" i="1" a="1"/>
  <c r="K477" i="1" a="1"/>
  <c r="K508" i="1" a="1"/>
  <c r="K513" i="1" a="1"/>
  <c r="K524" i="1" a="1"/>
  <c r="K529" i="1" a="1"/>
  <c r="K540" i="1" a="1"/>
  <c r="K545" i="1" a="1"/>
  <c r="K556" i="1" a="1"/>
  <c r="K561" i="1" a="1"/>
  <c r="K572" i="1" a="1"/>
  <c r="K577" i="1" a="1"/>
  <c r="K588" i="1" a="1"/>
  <c r="K593" i="1" a="1"/>
  <c r="K604" i="1" a="1"/>
  <c r="K609" i="1" a="1"/>
  <c r="K620" i="1" a="1"/>
  <c r="K625" i="1" a="1"/>
  <c r="K636" i="1" a="1"/>
  <c r="K641" i="1" a="1"/>
  <c r="K652" i="1" a="1"/>
  <c r="K657" i="1" a="1"/>
  <c r="K668" i="1" a="1"/>
  <c r="K673" i="1" a="1"/>
  <c r="K684" i="1" a="1"/>
  <c r="K689" i="1" a="1"/>
  <c r="K700" i="1" a="1"/>
  <c r="K705" i="1" a="1"/>
  <c r="K716" i="1" a="1"/>
  <c r="K721" i="1" a="1"/>
  <c r="K732" i="1" a="1"/>
  <c r="K737" i="1" a="1"/>
  <c r="K748" i="1" a="1"/>
  <c r="K753" i="1" a="1"/>
  <c r="K764" i="1" a="1"/>
  <c r="K769" i="1" a="1"/>
  <c r="K780" i="1" a="1"/>
  <c r="K785" i="1" a="1"/>
  <c r="K796" i="1" a="1"/>
  <c r="K801" i="1" a="1"/>
  <c r="K812" i="1" a="1"/>
  <c r="K817" i="1" a="1"/>
  <c r="K828" i="1" a="1"/>
  <c r="K833" i="1" a="1"/>
  <c r="K844" i="1" a="1"/>
  <c r="K849" i="1" a="1"/>
  <c r="K860" i="1" a="1"/>
  <c r="K865" i="1" a="1"/>
  <c r="K876" i="1" a="1"/>
  <c r="K881" i="1" a="1"/>
  <c r="K892" i="1" a="1"/>
  <c r="K897" i="1" a="1"/>
  <c r="K908" i="1" a="1"/>
  <c r="K913" i="1" a="1"/>
  <c r="K924" i="1" a="1"/>
  <c r="K929" i="1" a="1"/>
  <c r="K940" i="1" a="1"/>
  <c r="K945" i="1" a="1"/>
  <c r="K956" i="1" a="1"/>
  <c r="K961" i="1" a="1"/>
  <c r="K972" i="1" a="1"/>
  <c r="K977" i="1" a="1"/>
  <c r="K988" i="1" a="1"/>
  <c r="K993" i="1" a="1"/>
  <c r="K1004" i="1" a="1"/>
  <c r="K1009" i="1" a="1"/>
  <c r="K1020" i="1" a="1"/>
  <c r="K1025" i="1" a="1"/>
  <c r="K1036" i="1" a="1"/>
  <c r="K1041" i="1" a="1"/>
  <c r="K1052" i="1" a="1"/>
  <c r="K1057" i="1" a="1"/>
  <c r="K1068" i="1" a="1"/>
  <c r="K1073" i="1" a="1"/>
  <c r="K1084" i="1" a="1"/>
  <c r="K1089" i="1" a="1"/>
  <c r="K1093" i="1" a="1"/>
  <c r="K1097" i="1" a="1"/>
  <c r="K1101" i="1" a="1"/>
  <c r="K1105" i="1" a="1"/>
  <c r="K1109" i="1" a="1"/>
  <c r="K1113" i="1" a="1"/>
  <c r="K1117" i="1" a="1"/>
  <c r="K1121" i="1" a="1"/>
  <c r="K1125" i="1" a="1"/>
  <c r="K1129" i="1" a="1"/>
  <c r="K1133" i="1" a="1"/>
  <c r="K1137" i="1" a="1"/>
  <c r="K1141" i="1" a="1"/>
  <c r="K1145" i="1" a="1"/>
  <c r="K1149" i="1" a="1"/>
  <c r="K1153" i="1" a="1"/>
  <c r="K1157" i="1" a="1"/>
  <c r="K1161" i="1" a="1"/>
  <c r="K1165" i="1" a="1"/>
  <c r="K1169" i="1" a="1"/>
  <c r="K1173" i="1" a="1"/>
  <c r="K1177" i="1" a="1"/>
  <c r="K1181" i="1" a="1"/>
  <c r="K1185" i="1" a="1"/>
  <c r="K1189" i="1" a="1"/>
  <c r="K1193" i="1" a="1"/>
  <c r="K1197" i="1" a="1"/>
  <c r="K1201" i="1" a="1"/>
  <c r="K1205" i="1" a="1"/>
  <c r="K1209" i="1" a="1"/>
  <c r="K1213" i="1" a="1"/>
  <c r="K1217" i="1" a="1"/>
  <c r="K1221" i="1" a="1"/>
  <c r="K1225" i="1" a="1"/>
  <c r="K1229" i="1" a="1"/>
  <c r="K1233" i="1" a="1"/>
  <c r="K1237" i="1" a="1"/>
  <c r="K1241" i="1" a="1"/>
  <c r="K1245" i="1" a="1"/>
  <c r="K1249" i="1" a="1"/>
  <c r="K1253" i="1" a="1"/>
  <c r="K1257" i="1" a="1"/>
  <c r="K1261" i="1" a="1"/>
  <c r="K1265" i="1" a="1"/>
  <c r="K1269" i="1" a="1"/>
  <c r="K1273" i="1" a="1"/>
  <c r="K1277" i="1" a="1"/>
  <c r="K1281" i="1" a="1"/>
  <c r="K1285" i="1" a="1"/>
  <c r="K1289" i="1" a="1"/>
  <c r="K1293" i="1" a="1"/>
  <c r="K1297" i="1" a="1"/>
  <c r="K1301" i="1" a="1"/>
  <c r="K1305" i="1" a="1"/>
  <c r="K1309" i="1" a="1"/>
  <c r="K1313" i="1" a="1"/>
  <c r="K1317" i="1" a="1"/>
  <c r="K1321" i="1" a="1"/>
  <c r="K1325" i="1" a="1"/>
  <c r="K1329" i="1" a="1"/>
  <c r="K1333" i="1" a="1"/>
  <c r="K1337" i="1" a="1"/>
  <c r="K1341" i="1" a="1"/>
  <c r="K1345" i="1" a="1"/>
  <c r="K1349" i="1" a="1"/>
  <c r="K1353" i="1" a="1"/>
  <c r="K1357" i="1" a="1"/>
  <c r="K1361" i="1" a="1"/>
  <c r="K1365" i="1" a="1"/>
  <c r="K1369" i="1" a="1"/>
  <c r="K1373" i="1" a="1"/>
  <c r="K1377" i="1" a="1"/>
  <c r="K1381" i="1" a="1"/>
  <c r="K1385" i="1" a="1"/>
  <c r="K1389" i="1" a="1"/>
  <c r="K1393" i="1" a="1"/>
  <c r="K1397" i="1" a="1"/>
  <c r="K1401" i="1" a="1"/>
  <c r="K1405" i="1" a="1"/>
  <c r="K1409" i="1" a="1"/>
  <c r="K1413" i="1" a="1"/>
  <c r="K1417" i="1" a="1"/>
  <c r="K1421" i="1" a="1"/>
  <c r="K1425" i="1" a="1"/>
  <c r="K1429" i="1" a="1"/>
  <c r="K1433" i="1" a="1"/>
  <c r="K1437" i="1" a="1"/>
  <c r="K1441" i="1" a="1"/>
  <c r="K1445" i="1" a="1"/>
  <c r="K1449" i="1" a="1"/>
  <c r="K1453" i="1" a="1"/>
  <c r="K1457" i="1" a="1"/>
  <c r="K1461" i="1" a="1"/>
  <c r="K1465" i="1" a="1"/>
  <c r="K1469" i="1" a="1"/>
  <c r="K1473" i="1" a="1"/>
  <c r="K1477" i="1" a="1"/>
  <c r="K1481" i="1" a="1"/>
  <c r="K1485" i="1" a="1"/>
  <c r="K1489" i="1" a="1"/>
  <c r="K1493" i="1" a="1"/>
  <c r="K1497" i="1" a="1"/>
  <c r="K1501" i="1" a="1"/>
  <c r="K1505" i="1" a="1"/>
  <c r="K1509" i="1" a="1"/>
  <c r="K1513" i="1" a="1"/>
  <c r="K1517" i="1" a="1"/>
  <c r="K1521" i="1" a="1"/>
  <c r="K1525" i="1" a="1"/>
  <c r="K1529" i="1" a="1"/>
  <c r="K1533" i="1" a="1"/>
  <c r="K1537" i="1" a="1"/>
  <c r="K1541" i="1" a="1"/>
  <c r="K1545" i="1" a="1"/>
  <c r="K1549" i="1" a="1"/>
  <c r="K1553" i="1" a="1"/>
  <c r="K1557" i="1" a="1"/>
  <c r="K1561" i="1" a="1"/>
  <c r="K1565" i="1" a="1"/>
  <c r="K1569" i="1" a="1"/>
  <c r="K1573" i="1" a="1"/>
  <c r="K1577" i="1" a="1"/>
  <c r="K1581" i="1" a="1"/>
  <c r="K1585" i="1" a="1"/>
  <c r="K1589" i="1" a="1"/>
  <c r="K1593" i="1" a="1"/>
  <c r="K1597" i="1" a="1"/>
  <c r="K1601" i="1" a="1"/>
  <c r="K1605" i="1" a="1"/>
  <c r="K1609" i="1" a="1"/>
  <c r="K1613" i="1" a="1"/>
  <c r="K1617" i="1" a="1"/>
  <c r="K1621" i="1" a="1"/>
  <c r="K1625" i="1" a="1"/>
  <c r="K1629" i="1" a="1"/>
  <c r="K1633" i="1" a="1"/>
  <c r="K1637" i="1" a="1"/>
  <c r="K1641" i="1" a="1"/>
  <c r="K1645" i="1" a="1"/>
  <c r="K1649" i="1" a="1"/>
  <c r="K1653" i="1" a="1"/>
  <c r="K1657" i="1" a="1"/>
  <c r="K1661" i="1" a="1"/>
  <c r="K1665" i="1" a="1"/>
  <c r="K1669" i="1" a="1"/>
  <c r="K1673" i="1" a="1"/>
  <c r="K1677" i="1" a="1"/>
  <c r="K1681" i="1" a="1"/>
  <c r="K1685" i="1" a="1"/>
  <c r="K1689" i="1" a="1"/>
  <c r="K1693" i="1" a="1"/>
  <c r="K1697" i="1" a="1"/>
  <c r="K1701" i="1" a="1"/>
  <c r="K1705" i="1" a="1"/>
  <c r="K1709" i="1" a="1"/>
  <c r="K1713" i="1" a="1"/>
  <c r="K1717" i="1" a="1"/>
  <c r="K1721" i="1" a="1"/>
  <c r="K1725" i="1" a="1"/>
  <c r="K1729" i="1" a="1"/>
  <c r="K1733" i="1" a="1"/>
  <c r="K1737" i="1" a="1"/>
  <c r="K1741" i="1" a="1"/>
  <c r="K1745" i="1" a="1"/>
  <c r="K1749" i="1" a="1"/>
  <c r="K1753" i="1" a="1"/>
  <c r="K1757" i="1" a="1"/>
  <c r="K1761" i="1" a="1"/>
  <c r="K1765" i="1" a="1"/>
  <c r="K1769" i="1" a="1"/>
  <c r="K1773" i="1" a="1"/>
  <c r="K1777" i="1" a="1"/>
  <c r="K1781" i="1" a="1"/>
  <c r="K1785" i="1" a="1"/>
  <c r="K1789" i="1" a="1"/>
  <c r="K1793" i="1" a="1"/>
  <c r="K1797" i="1" a="1"/>
  <c r="K1801" i="1" a="1"/>
  <c r="K1805" i="1" a="1"/>
  <c r="K1809" i="1" a="1"/>
  <c r="K1813" i="1" a="1"/>
  <c r="K1817" i="1" a="1"/>
  <c r="K1821" i="1" a="1"/>
  <c r="K1825" i="1" a="1"/>
  <c r="K1829" i="1" a="1"/>
  <c r="K1833" i="1" a="1"/>
  <c r="K1837" i="1" a="1"/>
  <c r="K1841" i="1" a="1"/>
  <c r="K1845" i="1" a="1"/>
  <c r="K1849" i="1" a="1"/>
  <c r="K1853" i="1" a="1"/>
  <c r="K1857" i="1" a="1"/>
  <c r="K1861" i="1" a="1"/>
  <c r="K1865" i="1" a="1"/>
  <c r="K1869" i="1" a="1"/>
  <c r="K1873" i="1" a="1"/>
  <c r="K1877" i="1" a="1"/>
  <c r="K1881" i="1" a="1"/>
  <c r="K1885" i="1" a="1"/>
  <c r="K1889" i="1" a="1"/>
  <c r="K1893" i="1" a="1"/>
  <c r="K1897" i="1" a="1"/>
  <c r="K1901" i="1" a="1"/>
  <c r="K1905" i="1" a="1"/>
  <c r="K1909" i="1" a="1"/>
  <c r="K1913" i="1" a="1"/>
  <c r="K1917" i="1" a="1"/>
  <c r="K1921" i="1" a="1"/>
  <c r="K1925" i="1" a="1"/>
  <c r="K1929" i="1" a="1"/>
  <c r="K1933" i="1" a="1"/>
  <c r="K1937" i="1" a="1"/>
  <c r="K1941" i="1" a="1"/>
  <c r="K1945" i="1" a="1"/>
  <c r="K1949" i="1" a="1"/>
  <c r="K1953" i="1" a="1"/>
  <c r="K1957" i="1" a="1"/>
  <c r="K1961" i="1" a="1"/>
  <c r="K1965" i="1" a="1"/>
  <c r="K1969" i="1" a="1"/>
  <c r="K1973" i="1" a="1"/>
  <c r="K1977" i="1" a="1"/>
  <c r="K1981" i="1" a="1"/>
  <c r="K1985" i="1" a="1"/>
  <c r="K1989" i="1" a="1"/>
  <c r="K1993" i="1" a="1"/>
  <c r="K1997" i="1" a="1"/>
  <c r="K2001" i="1" a="1"/>
  <c r="K2005" i="1" a="1"/>
  <c r="K2009" i="1" a="1"/>
  <c r="K2013" i="1" a="1"/>
  <c r="K2017" i="1" a="1"/>
  <c r="K2021" i="1" a="1"/>
  <c r="K2025" i="1" a="1"/>
  <c r="K2029" i="1" a="1"/>
  <c r="K2033" i="1" a="1"/>
  <c r="K2037" i="1" a="1"/>
  <c r="K2041" i="1" a="1"/>
  <c r="K2045" i="1" a="1"/>
  <c r="K2049" i="1" a="1"/>
  <c r="K2053" i="1" a="1"/>
  <c r="K2057" i="1" a="1"/>
  <c r="K2061" i="1" a="1"/>
  <c r="K2065" i="1" a="1"/>
  <c r="K2069" i="1" a="1"/>
  <c r="K2073" i="1" a="1"/>
  <c r="K2077" i="1" a="1"/>
  <c r="K2081" i="1" a="1"/>
  <c r="K2085" i="1" a="1"/>
  <c r="K2089" i="1" a="1"/>
  <c r="K2093" i="1" a="1"/>
  <c r="K2097" i="1" a="1"/>
  <c r="K2101" i="1" a="1"/>
  <c r="K2105" i="1" a="1"/>
  <c r="K2109" i="1" a="1"/>
  <c r="K2113" i="1" a="1"/>
  <c r="K2117" i="1" a="1"/>
  <c r="K2121" i="1" a="1"/>
  <c r="K2125" i="1" a="1"/>
  <c r="K2129" i="1" a="1"/>
  <c r="K2133" i="1" a="1"/>
  <c r="K2137" i="1" a="1"/>
  <c r="K2141" i="1" a="1"/>
  <c r="K2145" i="1" a="1"/>
  <c r="K2149" i="1" a="1"/>
  <c r="K2153" i="1" a="1"/>
  <c r="K2157" i="1" a="1"/>
  <c r="K2161" i="1" a="1"/>
  <c r="K2165" i="1" a="1"/>
  <c r="K2169" i="1" a="1"/>
  <c r="K2173" i="1" a="1"/>
  <c r="K2177" i="1" a="1"/>
  <c r="K2181" i="1" a="1"/>
  <c r="K2185" i="1" a="1"/>
  <c r="K2189" i="1" a="1"/>
  <c r="K2193" i="1" a="1"/>
  <c r="K2197" i="1" a="1"/>
  <c r="K2201" i="1" a="1"/>
  <c r="K2205" i="1" a="1"/>
  <c r="K2209" i="1" a="1"/>
  <c r="K2213" i="1" a="1"/>
  <c r="K2217" i="1" a="1"/>
  <c r="K2221" i="1" a="1"/>
  <c r="K2225" i="1" a="1"/>
  <c r="K2229" i="1" a="1"/>
  <c r="K2233" i="1" a="1"/>
  <c r="K6" i="1" a="1"/>
  <c r="K14" i="1" a="1"/>
  <c r="K21" i="1" a="1"/>
  <c r="K30" i="1" a="1"/>
  <c r="K56" i="1" a="1"/>
  <c r="K80" i="1" a="1"/>
  <c r="K88" i="1" a="1"/>
  <c r="K112" i="1" a="1"/>
  <c r="K129" i="1" a="1"/>
  <c r="K153" i="1" a="1"/>
  <c r="K161" i="1" a="1"/>
  <c r="K185" i="1" a="1"/>
  <c r="K202" i="1" a="1"/>
  <c r="K226" i="1" a="1"/>
  <c r="K234" i="1" a="1"/>
  <c r="K258" i="1" a="1"/>
  <c r="K316" i="1" a="1"/>
  <c r="K324" i="1" a="1"/>
  <c r="K340" i="1" a="1"/>
  <c r="K356" i="1" a="1"/>
  <c r="K364" i="1" a="1"/>
  <c r="K389" i="1" a="1"/>
  <c r="K397" i="1" a="1"/>
  <c r="K413" i="1" a="1"/>
  <c r="K429" i="1" a="1"/>
  <c r="K437" i="1" a="1"/>
  <c r="K485" i="1" a="1"/>
  <c r="K497" i="1" a="1"/>
  <c r="K509" i="1" a="1"/>
  <c r="K520" i="1" a="1"/>
  <c r="K525" i="1" a="1"/>
  <c r="K536" i="1" a="1"/>
  <c r="K541" i="1" a="1"/>
  <c r="K552" i="1" a="1"/>
  <c r="K557" i="1" a="1"/>
  <c r="K568" i="1" a="1"/>
  <c r="K573" i="1" a="1"/>
  <c r="K584" i="1" a="1"/>
  <c r="K589" i="1" a="1"/>
  <c r="K600" i="1" a="1"/>
  <c r="K605" i="1" a="1"/>
  <c r="K616" i="1" a="1"/>
  <c r="K621" i="1" a="1"/>
  <c r="K632" i="1" a="1"/>
  <c r="K637" i="1" a="1"/>
  <c r="K648" i="1" a="1"/>
  <c r="K653" i="1" a="1"/>
  <c r="K664" i="1" a="1"/>
  <c r="K669" i="1" a="1"/>
  <c r="K680" i="1" a="1"/>
  <c r="K685" i="1" a="1"/>
  <c r="K696" i="1" a="1"/>
  <c r="K701" i="1" a="1"/>
  <c r="K712" i="1" a="1"/>
  <c r="K717" i="1" a="1"/>
  <c r="K728" i="1" a="1"/>
  <c r="K733" i="1" a="1"/>
  <c r="K744" i="1" a="1"/>
  <c r="K749" i="1" a="1"/>
  <c r="K760" i="1" a="1"/>
  <c r="K765" i="1" a="1"/>
  <c r="K776" i="1" a="1"/>
  <c r="K781" i="1" a="1"/>
  <c r="K792" i="1" a="1"/>
  <c r="K797" i="1" a="1"/>
  <c r="K808" i="1" a="1"/>
  <c r="K813" i="1" a="1"/>
  <c r="K824" i="1" a="1"/>
  <c r="K829" i="1" a="1"/>
  <c r="K840" i="1" a="1"/>
  <c r="K845" i="1" a="1"/>
  <c r="K856" i="1" a="1"/>
  <c r="K861" i="1" a="1"/>
  <c r="K872" i="1" a="1"/>
  <c r="K877" i="1" a="1"/>
  <c r="K888" i="1" a="1"/>
  <c r="K893" i="1" a="1"/>
  <c r="K904" i="1" a="1"/>
  <c r="K909" i="1" a="1"/>
  <c r="K920" i="1" a="1"/>
  <c r="K925" i="1" a="1"/>
  <c r="K936" i="1" a="1"/>
  <c r="K941" i="1" a="1"/>
  <c r="K952" i="1" a="1"/>
  <c r="K957" i="1" a="1"/>
  <c r="K968" i="1" a="1"/>
  <c r="K973" i="1" a="1"/>
  <c r="K984" i="1" a="1"/>
  <c r="K989" i="1" a="1"/>
  <c r="K1000" i="1" a="1"/>
  <c r="K1005" i="1" a="1"/>
  <c r="K1016" i="1" a="1"/>
  <c r="K1021" i="1" a="1"/>
  <c r="K1032" i="1" a="1"/>
  <c r="K1037" i="1" a="1"/>
  <c r="K1048" i="1" a="1"/>
  <c r="K1053" i="1" a="1"/>
  <c r="K1064" i="1" a="1"/>
  <c r="K1069" i="1" a="1"/>
  <c r="K1080" i="1" a="1"/>
  <c r="K1085" i="1" a="1"/>
  <c r="K1090" i="1" a="1"/>
  <c r="K1094" i="1" a="1"/>
  <c r="K1098" i="1" a="1"/>
  <c r="K1102" i="1" a="1"/>
  <c r="K1106" i="1" a="1"/>
  <c r="K1110" i="1" a="1"/>
  <c r="K1114" i="1" a="1"/>
  <c r="K1118" i="1" a="1"/>
  <c r="K1122" i="1" a="1"/>
  <c r="K1126" i="1" a="1"/>
  <c r="K1130" i="1" a="1"/>
  <c r="K1134" i="1" a="1"/>
  <c r="K1138" i="1" a="1"/>
  <c r="K1142" i="1" a="1"/>
  <c r="K1146" i="1" a="1"/>
  <c r="K1150" i="1" a="1"/>
  <c r="K1154" i="1" a="1"/>
  <c r="K1158" i="1" a="1"/>
  <c r="K1162" i="1" a="1"/>
  <c r="K1166" i="1" a="1"/>
  <c r="K1170" i="1" a="1"/>
  <c r="K1174" i="1" a="1"/>
  <c r="K1178" i="1" a="1"/>
  <c r="K1182" i="1" a="1"/>
  <c r="K1186" i="1" a="1"/>
  <c r="K1190" i="1" a="1"/>
  <c r="K1194" i="1" a="1"/>
  <c r="K1198" i="1" a="1"/>
  <c r="K1202" i="1" a="1"/>
  <c r="K1206" i="1" a="1"/>
  <c r="K1210" i="1" a="1"/>
  <c r="K1214" i="1" a="1"/>
  <c r="K1218" i="1" a="1"/>
  <c r="K1222" i="1" a="1"/>
  <c r="K1226" i="1" a="1"/>
  <c r="K1230" i="1" a="1"/>
  <c r="K1234" i="1" a="1"/>
  <c r="K1238" i="1" a="1"/>
  <c r="K1242" i="1" a="1"/>
  <c r="K1246" i="1" a="1"/>
  <c r="K1250" i="1" a="1"/>
  <c r="K1254" i="1" a="1"/>
  <c r="K1258" i="1" a="1"/>
  <c r="K1262" i="1" a="1"/>
  <c r="K1266" i="1" a="1"/>
  <c r="K1270" i="1" a="1"/>
  <c r="K1274" i="1" a="1"/>
  <c r="K1278" i="1" a="1"/>
  <c r="K1282" i="1" a="1"/>
  <c r="K1286" i="1" a="1"/>
  <c r="K1290" i="1" a="1"/>
  <c r="K1294" i="1" a="1"/>
  <c r="K1298" i="1" a="1"/>
  <c r="K1302" i="1" a="1"/>
  <c r="K1306" i="1" a="1"/>
  <c r="K1310" i="1" a="1"/>
  <c r="K1314" i="1" a="1"/>
  <c r="K1318" i="1" a="1"/>
  <c r="K1322" i="1" a="1"/>
  <c r="K1326" i="1" a="1"/>
  <c r="K1330" i="1" a="1"/>
  <c r="K1334" i="1" a="1"/>
  <c r="K1338" i="1" a="1"/>
  <c r="K1342" i="1" a="1"/>
  <c r="K1346" i="1" a="1"/>
  <c r="K1350" i="1" a="1"/>
  <c r="K1354" i="1" a="1"/>
  <c r="K1358" i="1" a="1"/>
  <c r="K1362" i="1" a="1"/>
  <c r="K1366" i="1" a="1"/>
  <c r="K1370" i="1" a="1"/>
  <c r="K1374" i="1" a="1"/>
  <c r="K1378" i="1" a="1"/>
  <c r="K1382" i="1" a="1"/>
  <c r="K1386" i="1" a="1"/>
  <c r="K1390" i="1" a="1"/>
  <c r="K1394" i="1" a="1"/>
  <c r="K1398" i="1" a="1"/>
  <c r="K1402" i="1" a="1"/>
  <c r="K1406" i="1" a="1"/>
  <c r="K1410" i="1" a="1"/>
  <c r="K1414" i="1" a="1"/>
  <c r="K1418" i="1" a="1"/>
  <c r="K1422" i="1" a="1"/>
  <c r="K1426" i="1" a="1"/>
  <c r="K1430" i="1" a="1"/>
  <c r="K1434" i="1" a="1"/>
  <c r="K1438" i="1" a="1"/>
  <c r="K1442" i="1" a="1"/>
  <c r="K1446" i="1" a="1"/>
  <c r="K1450" i="1" a="1"/>
  <c r="K1454" i="1" a="1"/>
  <c r="K1458" i="1" a="1"/>
  <c r="K1462" i="1" a="1"/>
  <c r="K1466" i="1" a="1"/>
  <c r="K1470" i="1" a="1"/>
  <c r="K1474" i="1" a="1"/>
  <c r="K1478" i="1" a="1"/>
  <c r="K1482" i="1" a="1"/>
  <c r="K1486" i="1" a="1"/>
  <c r="K1490" i="1" a="1"/>
  <c r="K1494" i="1" a="1"/>
  <c r="K1498" i="1" a="1"/>
  <c r="K1502" i="1" a="1"/>
  <c r="K1506" i="1" a="1"/>
  <c r="K1510" i="1" a="1"/>
  <c r="K1514" i="1" a="1"/>
  <c r="K1518" i="1" a="1"/>
  <c r="K1522" i="1" a="1"/>
  <c r="K1526" i="1" a="1"/>
  <c r="K1530" i="1" a="1"/>
  <c r="K1534" i="1" a="1"/>
  <c r="K1538" i="1" a="1"/>
  <c r="K1542" i="1" a="1"/>
  <c r="K1546" i="1" a="1"/>
  <c r="K1550" i="1" a="1"/>
  <c r="K1554" i="1" a="1"/>
  <c r="K1558" i="1" a="1"/>
  <c r="K1562" i="1" a="1"/>
  <c r="K1566" i="1" a="1"/>
  <c r="K1570" i="1" a="1"/>
  <c r="K1574" i="1" a="1"/>
  <c r="K1578" i="1" a="1"/>
  <c r="K1582" i="1" a="1"/>
  <c r="K1586" i="1" a="1"/>
  <c r="K1590" i="1" a="1"/>
  <c r="K1594" i="1" a="1"/>
  <c r="K1598" i="1" a="1"/>
  <c r="K1602" i="1" a="1"/>
  <c r="K1606" i="1" a="1"/>
  <c r="K1610" i="1" a="1"/>
  <c r="K1614" i="1" a="1"/>
  <c r="K1618" i="1" a="1"/>
  <c r="K1622" i="1" a="1"/>
  <c r="K1626" i="1" a="1"/>
  <c r="K1630" i="1" a="1"/>
  <c r="K1634" i="1" a="1"/>
  <c r="K1638" i="1" a="1"/>
  <c r="K1642" i="1" a="1"/>
  <c r="K1646" i="1" a="1"/>
  <c r="K1650" i="1" a="1"/>
  <c r="K1654" i="1" a="1"/>
  <c r="K1658" i="1" a="1"/>
  <c r="K1662" i="1" a="1"/>
  <c r="K1666" i="1" a="1"/>
  <c r="K1670" i="1" a="1"/>
  <c r="K1674" i="1" a="1"/>
  <c r="K1678" i="1" a="1"/>
  <c r="K1682" i="1" a="1"/>
  <c r="K1686" i="1" a="1"/>
  <c r="K1690" i="1" a="1"/>
  <c r="K1694" i="1" a="1"/>
  <c r="K1698" i="1" a="1"/>
  <c r="K1702" i="1" a="1"/>
  <c r="K1706" i="1" a="1"/>
  <c r="K1710" i="1" a="1"/>
  <c r="K1714" i="1" a="1"/>
  <c r="K1718" i="1" a="1"/>
  <c r="K1722" i="1" a="1"/>
  <c r="K1726" i="1" a="1"/>
  <c r="K1730" i="1" a="1"/>
  <c r="K1734" i="1" a="1"/>
  <c r="K1738" i="1" a="1"/>
  <c r="K1742" i="1" a="1"/>
  <c r="K1746" i="1" a="1"/>
  <c r="K1750" i="1" a="1"/>
  <c r="K1754" i="1" a="1"/>
  <c r="K1758" i="1" a="1"/>
  <c r="K1762" i="1" a="1"/>
  <c r="K1766" i="1" a="1"/>
  <c r="K1770" i="1" a="1"/>
  <c r="K1774" i="1" a="1"/>
  <c r="K1778" i="1" a="1"/>
  <c r="K1782" i="1" a="1"/>
  <c r="K1786" i="1" a="1"/>
  <c r="K1790" i="1" a="1"/>
  <c r="K1794" i="1" a="1"/>
  <c r="K1798" i="1" a="1"/>
  <c r="K1802" i="1" a="1"/>
  <c r="K1806" i="1" a="1"/>
  <c r="K1810" i="1" a="1"/>
  <c r="K1814" i="1" a="1"/>
  <c r="K1818" i="1" a="1"/>
  <c r="K1822" i="1" a="1"/>
  <c r="K1826" i="1" a="1"/>
  <c r="K1830" i="1" a="1"/>
  <c r="K1834" i="1" a="1"/>
  <c r="K1838" i="1" a="1"/>
  <c r="K1842" i="1" a="1"/>
  <c r="K1846" i="1" a="1"/>
  <c r="K1850" i="1" a="1"/>
  <c r="K1854" i="1" a="1"/>
  <c r="K1858" i="1" a="1"/>
  <c r="K1862" i="1" a="1"/>
  <c r="K1866" i="1" a="1"/>
  <c r="K1870" i="1" a="1"/>
  <c r="K1874" i="1" a="1"/>
  <c r="K1878" i="1" a="1"/>
  <c r="K1882" i="1" a="1"/>
  <c r="K1886" i="1" a="1"/>
  <c r="K1890" i="1" a="1"/>
  <c r="K1894" i="1" a="1"/>
  <c r="K1898" i="1" a="1"/>
  <c r="K1902" i="1" a="1"/>
  <c r="K1906" i="1" a="1"/>
  <c r="K1910" i="1" a="1"/>
  <c r="K1914" i="1" a="1"/>
  <c r="K1918" i="1" a="1"/>
  <c r="K1922" i="1" a="1"/>
  <c r="K1926" i="1" a="1"/>
  <c r="K1930" i="1" a="1"/>
  <c r="K1934" i="1" a="1"/>
  <c r="K1938" i="1" a="1"/>
  <c r="K1942" i="1" a="1"/>
  <c r="K1946" i="1" a="1"/>
  <c r="K1950" i="1" a="1"/>
  <c r="K1954" i="1" a="1"/>
  <c r="K1958" i="1" a="1"/>
  <c r="K1962" i="1" a="1"/>
  <c r="K1966" i="1" a="1"/>
  <c r="K1970" i="1" a="1"/>
  <c r="K1974" i="1" a="1"/>
  <c r="K1978" i="1" a="1"/>
  <c r="K1982" i="1" a="1"/>
  <c r="K1986" i="1" a="1"/>
  <c r="K1990" i="1" a="1"/>
  <c r="K1994" i="1" a="1"/>
  <c r="K1998" i="1" a="1"/>
  <c r="K2002" i="1" a="1"/>
  <c r="K2006" i="1" a="1"/>
  <c r="K2010" i="1" a="1"/>
  <c r="K2014" i="1" a="1"/>
  <c r="K2018" i="1" a="1"/>
  <c r="K2022" i="1" a="1"/>
  <c r="K2026" i="1" a="1"/>
  <c r="K2030" i="1" a="1"/>
  <c r="K2034" i="1" a="1"/>
  <c r="K2038" i="1" a="1"/>
  <c r="K2042" i="1" a="1"/>
  <c r="K2046" i="1" a="1"/>
  <c r="K2050" i="1" a="1"/>
  <c r="K2054" i="1" a="1"/>
  <c r="K2058" i="1" a="1"/>
  <c r="K2062" i="1" a="1"/>
  <c r="K2066" i="1" a="1"/>
  <c r="K2070" i="1" a="1"/>
  <c r="K2074" i="1" a="1"/>
  <c r="K2078" i="1" a="1"/>
  <c r="K2082" i="1" a="1"/>
  <c r="K2086" i="1" a="1"/>
  <c r="K2090" i="1" a="1"/>
  <c r="K2094" i="1" a="1"/>
  <c r="K2098" i="1" a="1"/>
  <c r="K2102" i="1" a="1"/>
  <c r="K2106" i="1" a="1"/>
  <c r="K2110" i="1" a="1"/>
  <c r="K2114" i="1" a="1"/>
  <c r="K2118" i="1" a="1"/>
  <c r="K2122" i="1" a="1"/>
  <c r="K2126" i="1" a="1"/>
  <c r="K2130" i="1" a="1"/>
  <c r="K2134" i="1" a="1"/>
  <c r="K2138" i="1" a="1"/>
  <c r="K2142" i="1" a="1"/>
  <c r="K2146" i="1" a="1"/>
  <c r="K2150" i="1" a="1"/>
  <c r="K2154" i="1" a="1"/>
  <c r="K2158" i="1" a="1"/>
  <c r="K2162" i="1" a="1"/>
  <c r="K2166" i="1" a="1"/>
  <c r="K2170" i="1" a="1"/>
  <c r="K2174" i="1" a="1"/>
  <c r="K2178" i="1" a="1"/>
  <c r="K2182" i="1" a="1"/>
  <c r="K2186" i="1" a="1"/>
  <c r="K2190" i="1" a="1"/>
  <c r="K2194" i="1" a="1"/>
  <c r="K2198" i="1" a="1"/>
  <c r="K2202" i="1" a="1"/>
  <c r="K2206" i="1" a="1"/>
  <c r="K2210" i="1" a="1"/>
  <c r="K2214" i="1" a="1"/>
  <c r="K2218" i="1" a="1"/>
  <c r="K2222" i="1" a="1"/>
  <c r="K2226" i="1" a="1"/>
  <c r="K2230" i="1" a="1"/>
  <c r="K2234" i="1" a="1"/>
  <c r="K25" i="1" a="1"/>
  <c r="K38" i="1" a="1"/>
  <c r="K76" i="1" a="1"/>
  <c r="K110" i="1" a="1"/>
  <c r="K142" i="1" a="1"/>
  <c r="K165" i="1" a="1"/>
  <c r="K174" i="1" a="1"/>
  <c r="K197" i="1" a="1"/>
  <c r="K220" i="1" a="1"/>
  <c r="K229" i="1" a="1"/>
  <c r="K252" i="1" a="1"/>
  <c r="K262" i="1" a="1"/>
  <c r="K284" i="1" a="1"/>
  <c r="K294" i="1" a="1"/>
  <c r="K317" i="1" a="1"/>
  <c r="K326" i="1" a="1"/>
  <c r="K349" i="1" a="1"/>
  <c r="K381" i="1" a="1"/>
  <c r="K414" i="1" a="1"/>
  <c r="K446" i="1" a="1"/>
  <c r="K457" i="1" a="1"/>
  <c r="K464" i="1" a="1"/>
  <c r="K473" i="1" a="1"/>
  <c r="K481" i="1" a="1"/>
  <c r="K489" i="1" a="1"/>
  <c r="K498" i="1" a="1"/>
  <c r="K505" i="1" a="1"/>
  <c r="K52" i="1" a="1"/>
  <c r="K100" i="1" a="1"/>
  <c r="K133" i="1" a="1"/>
  <c r="K188" i="1" a="1"/>
  <c r="K230" i="1" a="1"/>
  <c r="K285" i="1" a="1"/>
  <c r="K372" i="1" a="1"/>
  <c r="K382" i="1" a="1"/>
  <c r="K404" i="1" a="1"/>
  <c r="K436" i="1" a="1"/>
  <c r="K466" i="1" a="1"/>
  <c r="K474" i="1" a="1"/>
  <c r="K490" i="1" a="1"/>
  <c r="K506" i="1" a="1"/>
  <c r="K521" i="1" a="1"/>
  <c r="K528" i="1" a="1"/>
  <c r="K549" i="1" a="1"/>
  <c r="K564" i="1" a="1"/>
  <c r="K585" i="1" a="1"/>
  <c r="K592" i="1" a="1"/>
  <c r="K613" i="1" a="1"/>
  <c r="K628" i="1" a="1"/>
  <c r="K649" i="1" a="1"/>
  <c r="K656" i="1" a="1"/>
  <c r="K677" i="1" a="1"/>
  <c r="K692" i="1" a="1"/>
  <c r="K713" i="1" a="1"/>
  <c r="K720" i="1" a="1"/>
  <c r="K741" i="1" a="1"/>
  <c r="K756" i="1" a="1"/>
  <c r="K777" i="1" a="1"/>
  <c r="K784" i="1" a="1"/>
  <c r="K805" i="1" a="1"/>
  <c r="K820" i="1" a="1"/>
  <c r="K841" i="1" a="1"/>
  <c r="K848" i="1" a="1"/>
  <c r="K33" i="1" a="1"/>
  <c r="K68" i="1" a="1"/>
  <c r="K125" i="1" a="1"/>
  <c r="K140" i="1" a="1"/>
  <c r="K156" i="1" a="1"/>
  <c r="K198" i="1" a="1"/>
  <c r="K213" i="1" a="1"/>
  <c r="K244" i="1" a="1"/>
  <c r="K270" i="1" a="1"/>
  <c r="K286" i="1" a="1"/>
  <c r="K300" i="1" a="1"/>
  <c r="K357" i="1" a="1"/>
  <c r="K373" i="1" a="1"/>
  <c r="K430" i="1" a="1"/>
  <c r="K458" i="1" a="1"/>
  <c r="K480" i="1" a="1"/>
  <c r="K912" i="1" a="1"/>
  <c r="K928" i="1" a="1"/>
  <c r="K944" i="1" a="1"/>
  <c r="K960" i="1" a="1"/>
  <c r="K969" i="1" a="1"/>
  <c r="K985" i="1" a="1"/>
  <c r="K1001" i="1" a="1"/>
  <c r="K1017" i="1" a="1"/>
  <c r="K1096" i="1" a="1"/>
  <c r="K1108" i="1" a="1"/>
  <c r="K1120" i="1" a="1"/>
  <c r="K1127" i="1" a="1"/>
  <c r="K1139" i="1" a="1"/>
  <c r="K1151" i="1" a="1"/>
  <c r="K1163" i="1" a="1"/>
  <c r="K1212" i="1" a="1"/>
  <c r="K1224" i="1" a="1"/>
  <c r="K1236" i="1" a="1"/>
  <c r="K1248" i="1" a="1"/>
  <c r="K1255" i="1" a="1"/>
  <c r="K1267" i="1" a="1"/>
  <c r="K1279" i="1" a="1"/>
  <c r="K1291" i="1" a="1"/>
  <c r="K1340" i="1" a="1"/>
  <c r="K1352" i="1" a="1"/>
  <c r="K1364" i="1" a="1"/>
  <c r="K1376" i="1" a="1"/>
  <c r="K1383" i="1" a="1"/>
  <c r="K1395" i="1" a="1"/>
  <c r="K1400" i="1" a="1"/>
  <c r="K1411" i="1" a="1"/>
  <c r="K1416" i="1" a="1"/>
  <c r="K1427" i="1" a="1"/>
  <c r="K1432" i="1" a="1"/>
  <c r="K1443" i="1" a="1"/>
  <c r="K1448" i="1" a="1"/>
  <c r="K1459" i="1" a="1"/>
  <c r="K1464" i="1" a="1"/>
  <c r="K1475" i="1" a="1"/>
  <c r="K1480" i="1" a="1"/>
  <c r="K1491" i="1" a="1"/>
  <c r="K1496" i="1" a="1"/>
  <c r="K1507" i="1" a="1"/>
  <c r="K1512" i="1" a="1"/>
  <c r="K1523" i="1" a="1"/>
  <c r="K1528" i="1" a="1"/>
  <c r="K1539" i="1" a="1"/>
  <c r="K1544" i="1" a="1"/>
  <c r="K1555" i="1" a="1"/>
  <c r="K1560" i="1" a="1"/>
  <c r="K1571" i="1" a="1"/>
  <c r="K1576" i="1" a="1"/>
  <c r="K12" i="1" a="1"/>
  <c r="K69" i="1" a="1"/>
  <c r="K84" i="1" a="1"/>
  <c r="K98" i="1" a="1"/>
  <c r="K141" i="1" a="1"/>
  <c r="K157" i="1" a="1"/>
  <c r="K214" i="1" a="1"/>
  <c r="K228" i="1" a="1"/>
  <c r="K301" i="1" a="1"/>
  <c r="K344" i="1" a="1"/>
  <c r="K358" i="1" a="1"/>
  <c r="K374" i="1" a="1"/>
  <c r="K417" i="1" a="1"/>
  <c r="K445" i="1" a="1"/>
  <c r="K512" i="1" a="1"/>
  <c r="K532" i="1" a="1"/>
  <c r="K560" i="1" a="1"/>
  <c r="K569" i="1" a="1"/>
  <c r="K580" i="1" a="1"/>
  <c r="K597" i="1" a="1"/>
  <c r="K608" i="1" a="1"/>
  <c r="K617" i="1" a="1"/>
  <c r="K645" i="1" a="1"/>
  <c r="K665" i="1" a="1"/>
  <c r="K693" i="1" a="1"/>
  <c r="K740" i="1" a="1"/>
  <c r="K768" i="1" a="1"/>
  <c r="K788" i="1" a="1"/>
  <c r="K816" i="1" a="1"/>
  <c r="K825" i="1" a="1"/>
  <c r="K836" i="1" a="1"/>
  <c r="K853" i="1" a="1"/>
  <c r="K864" i="1" a="1"/>
  <c r="K880" i="1" a="1"/>
  <c r="K896" i="1" a="1"/>
  <c r="K905" i="1" a="1"/>
  <c r="K921" i="1" a="1"/>
  <c r="K937" i="1" a="1"/>
  <c r="K953" i="1" a="1"/>
  <c r="K1076" i="1" a="1"/>
  <c r="K1091" i="1" a="1"/>
  <c r="K1103" i="1" a="1"/>
  <c r="K1115" i="1" a="1"/>
  <c r="K1164" i="1" a="1"/>
  <c r="K1176" i="1" a="1"/>
  <c r="K1188" i="1" a="1"/>
  <c r="K1200" i="1" a="1"/>
  <c r="K1207" i="1" a="1"/>
  <c r="K1219" i="1" a="1"/>
  <c r="K1231" i="1" a="1"/>
  <c r="K1243" i="1" a="1"/>
  <c r="K1292" i="1" a="1"/>
  <c r="K1304" i="1" a="1"/>
  <c r="K1316" i="1" a="1"/>
  <c r="K1328" i="1" a="1"/>
  <c r="K1335" i="1" a="1"/>
  <c r="K1347" i="1" a="1"/>
  <c r="K1359" i="1" a="1"/>
  <c r="K1371" i="1" a="1"/>
  <c r="K61" i="1" a="1"/>
  <c r="K85" i="1" a="1"/>
  <c r="K124" i="1" a="1"/>
  <c r="K180" i="1" a="1"/>
  <c r="K221" i="1" a="1"/>
  <c r="K238" i="1" a="1"/>
  <c r="K277" i="1" a="1"/>
  <c r="K318" i="1" a="1"/>
  <c r="K482" i="1" a="1"/>
  <c r="K885" i="1" a="1"/>
  <c r="K917" i="1" a="1"/>
  <c r="K1028" i="1" a="1"/>
  <c r="K1060" i="1" a="1"/>
  <c r="K1099" i="1" a="1"/>
  <c r="K1107" i="1" a="1"/>
  <c r="K1116" i="1" a="1"/>
  <c r="K1131" i="1" a="1"/>
  <c r="K1140" i="1" a="1"/>
  <c r="K1148" i="1" a="1"/>
  <c r="K1172" i="1" a="1"/>
  <c r="K1180" i="1" a="1"/>
  <c r="K1204" i="1" a="1"/>
  <c r="K1287" i="1" a="1"/>
  <c r="K1311" i="1" a="1"/>
  <c r="K1319" i="1" a="1"/>
  <c r="K1343" i="1" a="1"/>
  <c r="K1351" i="1" a="1"/>
  <c r="K1375" i="1" a="1"/>
  <c r="K1384" i="1" a="1"/>
  <c r="K1399" i="1" a="1"/>
  <c r="K1407" i="1" a="1"/>
  <c r="K1420" i="1" a="1"/>
  <c r="K1428" i="1" a="1"/>
  <c r="K1435" i="1" a="1"/>
  <c r="K1456" i="1" a="1"/>
  <c r="K1463" i="1" a="1"/>
  <c r="K1471" i="1" a="1"/>
  <c r="K1484" i="1" a="1"/>
  <c r="K1492" i="1" a="1"/>
  <c r="K1499" i="1" a="1"/>
  <c r="K1520" i="1" a="1"/>
  <c r="K1527" i="1" a="1"/>
  <c r="K1535" i="1" a="1"/>
  <c r="K1548" i="1" a="1"/>
  <c r="K1556" i="1" a="1"/>
  <c r="K1563" i="1" a="1"/>
  <c r="K44" i="1" a="1"/>
  <c r="K92" i="1" a="1"/>
  <c r="K166" i="1" a="1"/>
  <c r="K189" i="1" a="1"/>
  <c r="K245" i="1" a="1"/>
  <c r="K302" i="1" a="1"/>
  <c r="K889" i="1" a="1"/>
  <c r="K932" i="1" a="1"/>
  <c r="K1040" i="1" a="1"/>
  <c r="K1072" i="1" a="1"/>
  <c r="K1159" i="1" a="1"/>
  <c r="K1191" i="1" a="1"/>
  <c r="K1223" i="1" a="1"/>
  <c r="K1256" i="1" a="1"/>
  <c r="K1288" i="1" a="1"/>
  <c r="K1320" i="1" a="1"/>
  <c r="K1408" i="1" a="1"/>
  <c r="K1423" i="1" a="1"/>
  <c r="K1444" i="1" a="1"/>
  <c r="K1479" i="1" a="1"/>
  <c r="K1508" i="1" a="1"/>
  <c r="K1515" i="1" a="1"/>
  <c r="K1536" i="1" a="1"/>
  <c r="K1564" i="1" a="1"/>
  <c r="K1579" i="1" a="1"/>
  <c r="K1603" i="1" a="1"/>
  <c r="K62" i="1" a="1"/>
  <c r="K106" i="1" a="1"/>
  <c r="K181" i="1" a="1"/>
  <c r="K261" i="1" a="1"/>
  <c r="K336" i="1" a="1"/>
  <c r="K396" i="1" a="1"/>
  <c r="K412" i="1" a="1"/>
  <c r="K453" i="1" a="1"/>
  <c r="K468" i="1" a="1"/>
  <c r="K496" i="1" a="1"/>
  <c r="K537" i="1" a="1"/>
  <c r="K548" i="1" a="1"/>
  <c r="K601" i="1" a="1"/>
  <c r="K612" i="1" a="1"/>
  <c r="K624" i="1" a="1"/>
  <c r="K661" i="1" a="1"/>
  <c r="K676" i="1" a="1"/>
  <c r="K688" i="1" a="1"/>
  <c r="K725" i="1" a="1"/>
  <c r="K752" i="1" a="1"/>
  <c r="K789" i="1" a="1"/>
  <c r="K852" i="1" a="1"/>
  <c r="K964" i="1" a="1"/>
  <c r="K996" i="1" a="1"/>
  <c r="K1049" i="1" a="1"/>
  <c r="K1061" i="1" a="1"/>
  <c r="K1081" i="1" a="1"/>
  <c r="K1092" i="1" a="1"/>
  <c r="K1100" i="1" a="1"/>
  <c r="K1124" i="1" a="1"/>
  <c r="K1132" i="1" a="1"/>
  <c r="K1156" i="1" a="1"/>
  <c r="K1239" i="1" a="1"/>
  <c r="K1263" i="1" a="1"/>
  <c r="K1271" i="1" a="1"/>
  <c r="K1295" i="1" a="1"/>
  <c r="K1303" i="1" a="1"/>
  <c r="K1327" i="1" a="1"/>
  <c r="K1336" i="1" a="1"/>
  <c r="K1360" i="1" a="1"/>
  <c r="K1368" i="1" a="1"/>
  <c r="K1392" i="1" a="1"/>
  <c r="K1584" i="1" a="1"/>
  <c r="K1596" i="1" a="1"/>
  <c r="K1608" i="1" a="1"/>
  <c r="K1619" i="1" a="1"/>
  <c r="K1624" i="1" a="1"/>
  <c r="K1635" i="1" a="1"/>
  <c r="K1640" i="1" a="1"/>
  <c r="K1651" i="1" a="1"/>
  <c r="K1656" i="1" a="1"/>
  <c r="K1667" i="1" a="1"/>
  <c r="K1672" i="1" a="1"/>
  <c r="K1683" i="1" a="1"/>
  <c r="K1688" i="1" a="1"/>
  <c r="K1699" i="1" a="1"/>
  <c r="K1704" i="1" a="1"/>
  <c r="K1715" i="1" a="1"/>
  <c r="K1720" i="1" a="1"/>
  <c r="K1731" i="1" a="1"/>
  <c r="K1736" i="1" a="1"/>
  <c r="K1747" i="1" a="1"/>
  <c r="K1752" i="1" a="1"/>
  <c r="K1763" i="1" a="1"/>
  <c r="K1768" i="1" a="1"/>
  <c r="K1779" i="1" a="1"/>
  <c r="K1784" i="1" a="1"/>
  <c r="K1795" i="1" a="1"/>
  <c r="K1800" i="1" a="1"/>
  <c r="K1811" i="1" a="1"/>
  <c r="K1816" i="1" a="1"/>
  <c r="K1827" i="1" a="1"/>
  <c r="K1832" i="1" a="1"/>
  <c r="K1843" i="1" a="1"/>
  <c r="K1848" i="1" a="1"/>
  <c r="K1859" i="1" a="1"/>
  <c r="K1864" i="1" a="1"/>
  <c r="K1875" i="1" a="1"/>
  <c r="K1880" i="1" a="1"/>
  <c r="K1891" i="1" a="1"/>
  <c r="K1896" i="1" a="1"/>
  <c r="K1907" i="1" a="1"/>
  <c r="K1912" i="1" a="1"/>
  <c r="K1923" i="1" a="1"/>
  <c r="K1928" i="1" a="1"/>
  <c r="K1939" i="1" a="1"/>
  <c r="K1944" i="1" a="1"/>
  <c r="K1955" i="1" a="1"/>
  <c r="K1960" i="1" a="1"/>
  <c r="K1971" i="1" a="1"/>
  <c r="K1976" i="1" a="1"/>
  <c r="K1987" i="1" a="1"/>
  <c r="K1992" i="1" a="1"/>
  <c r="K2003" i="1" a="1"/>
  <c r="K2008" i="1" a="1"/>
  <c r="K2019" i="1" a="1"/>
  <c r="K2024" i="1" a="1"/>
  <c r="K2035" i="1" a="1"/>
  <c r="K2040" i="1" a="1"/>
  <c r="K2051" i="1" a="1"/>
  <c r="K2056" i="1" a="1"/>
  <c r="K2067" i="1" a="1"/>
  <c r="K2072" i="1" a="1"/>
  <c r="K2083" i="1" a="1"/>
  <c r="K2088" i="1" a="1"/>
  <c r="K2099" i="1" a="1"/>
  <c r="K2104" i="1" a="1"/>
  <c r="K2115" i="1" a="1"/>
  <c r="K2120" i="1" a="1"/>
  <c r="K2131" i="1" a="1"/>
  <c r="K2136" i="1" a="1"/>
  <c r="K2147" i="1" a="1"/>
  <c r="K2152" i="1" a="1"/>
  <c r="K2163" i="1" a="1"/>
  <c r="K2168" i="1" a="1"/>
  <c r="K2179" i="1" a="1"/>
  <c r="K2184" i="1" a="1"/>
  <c r="K2195" i="1" a="1"/>
  <c r="K2200" i="1" a="1"/>
  <c r="K2211" i="1" a="1"/>
  <c r="K2216" i="1" a="1"/>
  <c r="K2227" i="1" a="1"/>
  <c r="K2232" i="1" a="1"/>
  <c r="K70" i="1" a="1"/>
  <c r="K148" i="1" a="1"/>
  <c r="K204" i="1" a="1"/>
  <c r="K222" i="1" a="1"/>
  <c r="K341" i="1" a="1"/>
  <c r="K398" i="1" a="1"/>
  <c r="K454" i="1" a="1"/>
  <c r="K900" i="1" a="1"/>
  <c r="K997" i="1" a="1"/>
  <c r="K1029" i="1" a="1"/>
  <c r="K1183" i="1" a="1"/>
  <c r="K1215" i="1" a="1"/>
  <c r="K1247" i="1" a="1"/>
  <c r="K1280" i="1" a="1"/>
  <c r="K1312" i="1" a="1"/>
  <c r="K1344" i="1" a="1"/>
  <c r="K1415" i="1" a="1"/>
  <c r="K1436" i="1" a="1"/>
  <c r="K1451" i="1" a="1"/>
  <c r="K1472" i="1" a="1"/>
  <c r="K1487" i="1" a="1"/>
  <c r="K1500" i="1" a="1"/>
  <c r="K1543" i="1" a="1"/>
  <c r="K1551" i="1" a="1"/>
  <c r="K1572" i="1" a="1"/>
  <c r="K1591" i="1" a="1"/>
  <c r="K20" i="1" a="1"/>
  <c r="K93" i="1" a="1"/>
  <c r="K309" i="1" a="1"/>
  <c r="K342" i="1" a="1"/>
  <c r="K405" i="1" a="1"/>
  <c r="K428" i="1" a="1"/>
  <c r="K462" i="1" a="1"/>
  <c r="K486" i="1" a="1"/>
  <c r="K772" i="1" a="1"/>
  <c r="K793" i="1" a="1"/>
  <c r="K976" i="1" a="1"/>
  <c r="K1012" i="1" a="1"/>
  <c r="K1024" i="1" a="1"/>
  <c r="K1095" i="1" a="1"/>
  <c r="K1135" i="1" a="1"/>
  <c r="K1160" i="1" a="1"/>
  <c r="K1199" i="1" a="1"/>
  <c r="K1251" i="1" a="1"/>
  <c r="K1264" i="1" a="1"/>
  <c r="K1276" i="1" a="1"/>
  <c r="K1315" i="1" a="1"/>
  <c r="K1355" i="1" a="1"/>
  <c r="K1367" i="1" a="1"/>
  <c r="K1380" i="1" a="1"/>
  <c r="K1404" i="1" a="1"/>
  <c r="K1519" i="1" a="1"/>
  <c r="K1531" i="1" a="1"/>
  <c r="K1575" i="1" a="1"/>
  <c r="K1595" i="1" a="1"/>
  <c r="K1615" i="1" a="1"/>
  <c r="K1639" i="1" a="1"/>
  <c r="K1648" i="1" a="1"/>
  <c r="K1691" i="1" a="1"/>
  <c r="K1700" i="1" a="1"/>
  <c r="K1724" i="1" a="1"/>
  <c r="K1743" i="1" a="1"/>
  <c r="K1767" i="1" a="1"/>
  <c r="K1776" i="1" a="1"/>
  <c r="K1819" i="1" a="1"/>
  <c r="K1828" i="1" a="1"/>
  <c r="K1852" i="1" a="1"/>
  <c r="K1871" i="1" a="1"/>
  <c r="K1895" i="1" a="1"/>
  <c r="K1904" i="1" a="1"/>
  <c r="K1947" i="1" a="1"/>
  <c r="K1963" i="1" a="1"/>
  <c r="K74" i="1" a="1"/>
  <c r="K253" i="1" a="1"/>
  <c r="K348" i="1" a="1"/>
  <c r="K380" i="1" a="1"/>
  <c r="K516" i="1" a="1"/>
  <c r="K980" i="1" a="1"/>
  <c r="K1065" i="1" a="1"/>
  <c r="K1123" i="1" a="1"/>
  <c r="K1252" i="1" a="1"/>
  <c r="K1419" i="1" a="1"/>
  <c r="K1488" i="1" a="1"/>
  <c r="K1588" i="1" a="1"/>
  <c r="K1607" i="1" a="1"/>
  <c r="K1668" i="1" a="1"/>
  <c r="K1711" i="1" a="1"/>
  <c r="K1735" i="1" a="1"/>
  <c r="K1787" i="1" a="1"/>
  <c r="K1839" i="1" a="1"/>
  <c r="K1863" i="1" a="1"/>
  <c r="K1915" i="1" a="1"/>
  <c r="K1964" i="1" a="1"/>
  <c r="K254" i="1" a="1"/>
  <c r="K409" i="1" a="1"/>
  <c r="K472" i="1" a="1"/>
  <c r="K576" i="1" a="1"/>
  <c r="K633" i="1" a="1"/>
  <c r="K757" i="1" a="1"/>
  <c r="K837" i="1" a="1"/>
  <c r="K948" i="1" a="1"/>
  <c r="K1033" i="1" a="1"/>
  <c r="K1152" i="1" a="1"/>
  <c r="K1203" i="1" a="1"/>
  <c r="K1332" i="1" a="1"/>
  <c r="K1455" i="1" a="1"/>
  <c r="K1524" i="1" a="1"/>
  <c r="K1568" i="1" a="1"/>
  <c r="K1643" i="1" a="1"/>
  <c r="K1695" i="1" a="1"/>
  <c r="K1719" i="1" a="1"/>
  <c r="K1771" i="1" a="1"/>
  <c r="K1804" i="1" a="1"/>
  <c r="K1847" i="1" a="1"/>
  <c r="K1908" i="1" a="1"/>
  <c r="K1932" i="1" a="1"/>
  <c r="K1980" i="1" a="1"/>
  <c r="K1995" i="1" a="1"/>
  <c r="K2016" i="1" a="1"/>
  <c r="K2031" i="1" a="1"/>
  <c r="K2052" i="1" a="1"/>
  <c r="K2087" i="1" a="1"/>
  <c r="K2108" i="1" a="1"/>
  <c r="K2123" i="1" a="1"/>
  <c r="K2144" i="1" a="1"/>
  <c r="K2172" i="1" a="1"/>
  <c r="K2187" i="1" a="1"/>
  <c r="K2215" i="1" a="1"/>
  <c r="K2236" i="1" a="1"/>
  <c r="K108" i="1" a="1"/>
  <c r="K172" i="1" a="1"/>
  <c r="K196" i="1" a="1"/>
  <c r="K293" i="1" a="1"/>
  <c r="K325" i="1" a="1"/>
  <c r="K385" i="1" a="1"/>
  <c r="K421" i="1" a="1"/>
  <c r="K494" i="1" a="1"/>
  <c r="K517" i="1" a="1"/>
  <c r="K596" i="1" a="1"/>
  <c r="K640" i="1" a="1"/>
  <c r="K697" i="1" a="1"/>
  <c r="K821" i="1" a="1"/>
  <c r="K981" i="1" a="1"/>
  <c r="K1128" i="1" a="1"/>
  <c r="K1167" i="1" a="1"/>
  <c r="K1232" i="1" a="1"/>
  <c r="K1296" i="1" a="1"/>
  <c r="K1323" i="1" a="1"/>
  <c r="K1387" i="1" a="1"/>
  <c r="K1547" i="1" a="1"/>
  <c r="K1600" i="1" a="1"/>
  <c r="K1636" i="1" a="1"/>
  <c r="K1679" i="1" a="1"/>
  <c r="K1703" i="1" a="1"/>
  <c r="K60" i="1" a="1"/>
  <c r="K94" i="1" a="1"/>
  <c r="K130" i="1" a="1"/>
  <c r="K158" i="1" a="1"/>
  <c r="K190" i="1" a="1"/>
  <c r="K368" i="1" a="1"/>
  <c r="K440" i="1" a="1"/>
  <c r="K553" i="1" a="1"/>
  <c r="K709" i="1" a="1"/>
  <c r="K832" i="1" a="1"/>
  <c r="K857" i="1" a="1"/>
  <c r="K873" i="1" a="1"/>
  <c r="K992" i="1" a="1"/>
  <c r="K1045" i="1" a="1"/>
  <c r="K1111" i="1" a="1"/>
  <c r="K1147" i="1" a="1"/>
  <c r="K1175" i="1" a="1"/>
  <c r="K1211" i="1" a="1"/>
  <c r="K1240" i="1" a="1"/>
  <c r="K1331" i="1" a="1"/>
  <c r="K1356" i="1" a="1"/>
  <c r="K1396" i="1" a="1"/>
  <c r="K1440" i="1" a="1"/>
  <c r="K1452" i="1" a="1"/>
  <c r="K1567" i="1" a="1"/>
  <c r="K1587" i="1" a="1"/>
  <c r="K1623" i="1" a="1"/>
  <c r="K1632" i="1" a="1"/>
  <c r="K1675" i="1" a="1"/>
  <c r="K1684" i="1" a="1"/>
  <c r="K1708" i="1" a="1"/>
  <c r="K1727" i="1" a="1"/>
  <c r="K1751" i="1" a="1"/>
  <c r="K1760" i="1" a="1"/>
  <c r="K1803" i="1" a="1"/>
  <c r="K1812" i="1" a="1"/>
  <c r="K1836" i="1" a="1"/>
  <c r="K1855" i="1" a="1"/>
  <c r="K1879" i="1" a="1"/>
  <c r="K1888" i="1" a="1"/>
  <c r="K1931" i="1" a="1"/>
  <c r="K1940" i="1" a="1"/>
  <c r="K1956" i="1" a="1"/>
  <c r="K1972" i="1" a="1"/>
  <c r="K1979" i="1" a="1"/>
  <c r="K2000" i="1" a="1"/>
  <c r="K2007" i="1" a="1"/>
  <c r="K2015" i="1" a="1"/>
  <c r="K2028" i="1" a="1"/>
  <c r="K2036" i="1" a="1"/>
  <c r="K2043" i="1" a="1"/>
  <c r="K2064" i="1" a="1"/>
  <c r="K2071" i="1" a="1"/>
  <c r="K2079" i="1" a="1"/>
  <c r="K2092" i="1" a="1"/>
  <c r="K2100" i="1" a="1"/>
  <c r="K2107" i="1" a="1"/>
  <c r="K2128" i="1" a="1"/>
  <c r="K2135" i="1" a="1"/>
  <c r="K2143" i="1" a="1"/>
  <c r="K2156" i="1" a="1"/>
  <c r="K2164" i="1" a="1"/>
  <c r="K2171" i="1" a="1"/>
  <c r="K2192" i="1" a="1"/>
  <c r="K2199" i="1" a="1"/>
  <c r="K2207" i="1" a="1"/>
  <c r="K2220" i="1" a="1"/>
  <c r="K2228" i="1" a="1"/>
  <c r="K2235" i="1" a="1"/>
  <c r="K28" i="1" a="1"/>
  <c r="K101" i="1" a="1"/>
  <c r="K134" i="1" a="1"/>
  <c r="K312" i="1" a="1"/>
  <c r="K488" i="1" a="1"/>
  <c r="K672" i="1" a="1"/>
  <c r="K773" i="1" a="1"/>
  <c r="K1013" i="1" a="1"/>
  <c r="K1136" i="1" a="1"/>
  <c r="K1187" i="1" a="1"/>
  <c r="K1227" i="1" a="1"/>
  <c r="K1372" i="1" a="1"/>
  <c r="K1431" i="1" a="1"/>
  <c r="K1476" i="1" a="1"/>
  <c r="K1532" i="1" a="1"/>
  <c r="K1599" i="1" a="1"/>
  <c r="K1616" i="1" a="1"/>
  <c r="K1659" i="1" a="1"/>
  <c r="K1692" i="1" a="1"/>
  <c r="K1744" i="1" a="1"/>
  <c r="K1796" i="1" a="1"/>
  <c r="K1820" i="1" a="1"/>
  <c r="K1872" i="1" a="1"/>
  <c r="K1924" i="1" a="1"/>
  <c r="K1948" i="1" a="1"/>
  <c r="K350" i="1" a="1"/>
  <c r="K441" i="1" a="1"/>
  <c r="K533" i="1" a="1"/>
  <c r="K736" i="1" a="1"/>
  <c r="K965" i="1" a="1"/>
  <c r="K1112" i="1" a="1"/>
  <c r="K1216" i="1" a="1"/>
  <c r="K1228" i="1" a="1"/>
  <c r="K1268" i="1" a="1"/>
  <c r="K1307" i="1" a="1"/>
  <c r="K1467" i="1" a="1"/>
  <c r="K1511" i="1" a="1"/>
  <c r="K1580" i="1" a="1"/>
  <c r="K1652" i="1" a="1"/>
  <c r="K1676" i="1" a="1"/>
  <c r="K1728" i="1" a="1"/>
  <c r="K1780" i="1" a="1"/>
  <c r="K1823" i="1" a="1"/>
  <c r="K1856" i="1" a="1"/>
  <c r="K1899" i="1" a="1"/>
  <c r="K1951" i="1" a="1"/>
  <c r="K1967" i="1" a="1"/>
  <c r="K1988" i="1" a="1"/>
  <c r="K2023" i="1" a="1"/>
  <c r="K2044" i="1" a="1"/>
  <c r="K2059" i="1" a="1"/>
  <c r="K2080" i="1" a="1"/>
  <c r="K2095" i="1" a="1"/>
  <c r="K2116" i="1" a="1"/>
  <c r="K2151" i="1" a="1"/>
  <c r="K2159" i="1" a="1"/>
  <c r="K2180" i="1" a="1"/>
  <c r="K2208" i="1" a="1"/>
  <c r="K2223" i="1" a="1"/>
  <c r="K37" i="1" a="1"/>
  <c r="K800" i="1" a="1"/>
  <c r="K933" i="1" a="1"/>
  <c r="K1192" i="1" a="1"/>
  <c r="K1244" i="1" a="1"/>
  <c r="K1283" i="1" a="1"/>
  <c r="K1308" i="1" a="1"/>
  <c r="K1348" i="1" a="1"/>
  <c r="K1503" i="1" a="1"/>
  <c r="K1559" i="1" a="1"/>
  <c r="K1627" i="1" a="1"/>
  <c r="K1660" i="1" a="1"/>
  <c r="K1712" i="1" a="1"/>
  <c r="K46" i="1" a="1"/>
  <c r="K117" i="1" a="1"/>
  <c r="K681" i="1" a="1"/>
  <c r="K729" i="1" a="1"/>
  <c r="K1144" i="1" a="1"/>
  <c r="K1284" i="1" a="1"/>
  <c r="K1324" i="1" a="1"/>
  <c r="K1424" i="1" a="1"/>
  <c r="K1540" i="1" a="1"/>
  <c r="K1647" i="1" a="1"/>
  <c r="K1755" i="1" a="1"/>
  <c r="K1788" i="1" a="1"/>
  <c r="K1807" i="1" a="1"/>
  <c r="K1840" i="1" a="1"/>
  <c r="K1892" i="1" a="1"/>
  <c r="K1876" i="1" a="1"/>
  <c r="K149" i="1" a="1"/>
  <c r="K173" i="1" a="1"/>
  <c r="K332" i="1" a="1"/>
  <c r="K761" i="1" a="1"/>
  <c r="K868" i="1" a="1"/>
  <c r="K1272" i="1" a="1"/>
  <c r="K1468" i="1" a="1"/>
  <c r="K1680" i="1" a="1"/>
  <c r="K1764" i="1" a="1"/>
  <c r="K1916" i="1" a="1"/>
  <c r="K334" i="1" a="1"/>
  <c r="K660" i="1" a="1"/>
  <c r="K869" i="1" a="1"/>
  <c r="K1008" i="1" a="1"/>
  <c r="K1168" i="1" a="1"/>
  <c r="K1235" i="1" a="1"/>
  <c r="K1379" i="1" a="1"/>
  <c r="K1439" i="1" a="1"/>
  <c r="K1612" i="1" a="1"/>
  <c r="K1663" i="1" a="1"/>
  <c r="K1815" i="1" a="1"/>
  <c r="K1919" i="1" a="1"/>
  <c r="K1952" i="1" a="1"/>
  <c r="K1983" i="1" a="1"/>
  <c r="K2011" i="1" a="1"/>
  <c r="K2039" i="1" a="1"/>
  <c r="K2096" i="1" a="1"/>
  <c r="K2124" i="1" a="1"/>
  <c r="K2196" i="1" a="1"/>
  <c r="K269" i="1" a="1"/>
  <c r="K1104" i="1" a="1"/>
  <c r="K1171" i="1" a="1"/>
  <c r="K1275" i="1" a="1"/>
  <c r="K1620" i="1" a="1"/>
  <c r="K1687" i="1" a="1"/>
  <c r="K1732" i="1" a="1"/>
  <c r="K1851" i="1" a="1"/>
  <c r="K1903" i="1" a="1"/>
  <c r="K276" i="1" a="1"/>
  <c r="K565" i="1" a="1"/>
  <c r="K724" i="1" a="1"/>
  <c r="K884" i="1" a="1"/>
  <c r="K1447" i="1" a="1"/>
  <c r="K1644" i="1" a="1"/>
  <c r="K1868" i="1" a="1"/>
  <c r="K1920" i="1" a="1"/>
  <c r="K1999" i="1" a="1"/>
  <c r="K2012" i="1" a="1"/>
  <c r="K2084" i="1" a="1"/>
  <c r="K2112" i="1" a="1"/>
  <c r="K2155" i="1" a="1"/>
  <c r="K2212" i="1" a="1"/>
  <c r="K212" i="1" a="1"/>
  <c r="K390" i="1" a="1"/>
  <c r="K581" i="1" a="1"/>
  <c r="K629" i="1" a="1"/>
  <c r="K1077" i="1" a="1"/>
  <c r="K1184" i="1" a="1"/>
  <c r="K1220" i="1" a="1"/>
  <c r="K1363" i="1" a="1"/>
  <c r="K1391" i="1" a="1"/>
  <c r="K1483" i="1" a="1"/>
  <c r="K1516" i="1" a="1"/>
  <c r="K1604" i="1" a="1"/>
  <c r="K1671" i="1" a="1"/>
  <c r="K1696" i="1" a="1"/>
  <c r="K1716" i="1" a="1"/>
  <c r="K1739" i="1" a="1"/>
  <c r="K1772" i="1" a="1"/>
  <c r="K1791" i="1" a="1"/>
  <c r="K1824" i="1" a="1"/>
  <c r="K1943" i="1" a="1"/>
  <c r="K1959" i="1" a="1"/>
  <c r="K1975" i="1" a="1"/>
  <c r="K2004" i="1" a="1"/>
  <c r="K2032" i="1" a="1"/>
  <c r="K2047" i="1" a="1"/>
  <c r="K2060" i="1" a="1"/>
  <c r="K2075" i="1" a="1"/>
  <c r="K2103" i="1" a="1"/>
  <c r="K2132" i="1" a="1"/>
  <c r="K2160" i="1" a="1"/>
  <c r="K2175" i="1" a="1"/>
  <c r="K2188" i="1" a="1"/>
  <c r="K2203" i="1" a="1"/>
  <c r="K2231" i="1" a="1"/>
  <c r="K57" i="1" a="1"/>
  <c r="K308" i="1" a="1"/>
  <c r="K476" i="1" a="1"/>
  <c r="K745" i="1" a="1"/>
  <c r="K804" i="1" a="1"/>
  <c r="K901" i="1" a="1"/>
  <c r="K949" i="1" a="1"/>
  <c r="K1088" i="1" a="1"/>
  <c r="K1119" i="1" a="1"/>
  <c r="K1155" i="1" a="1"/>
  <c r="K1259" i="1" a="1"/>
  <c r="K1299" i="1" a="1"/>
  <c r="K1460" i="1" a="1"/>
  <c r="K1628" i="1" a="1"/>
  <c r="K1756" i="1" a="1"/>
  <c r="K1775" i="1" a="1"/>
  <c r="K1808" i="1" a="1"/>
  <c r="K1860" i="1" a="1"/>
  <c r="K1927" i="1" a="1"/>
  <c r="K236" i="1" a="1"/>
  <c r="K644" i="1" a="1"/>
  <c r="K704" i="1" a="1"/>
  <c r="K1044" i="1" a="1"/>
  <c r="K1195" i="1" a="1"/>
  <c r="K1260" i="1" a="1"/>
  <c r="K1403" i="1" a="1"/>
  <c r="K1552" i="1" a="1"/>
  <c r="K1583" i="1" a="1"/>
  <c r="K1611" i="1" a="1"/>
  <c r="K1631" i="1" a="1"/>
  <c r="K1723" i="1" a="1"/>
  <c r="K1740" i="1" a="1"/>
  <c r="K1759" i="1" a="1"/>
  <c r="K1792" i="1" a="1"/>
  <c r="K1844" i="1" a="1"/>
  <c r="K1911" i="1" a="1"/>
  <c r="K1991" i="1" a="1"/>
  <c r="K2020" i="1" a="1"/>
  <c r="K2048" i="1" a="1"/>
  <c r="K2063" i="1" a="1"/>
  <c r="K2076" i="1" a="1"/>
  <c r="K2091" i="1" a="1"/>
  <c r="K2119" i="1" a="1"/>
  <c r="K2148" i="1" a="1"/>
  <c r="K2176" i="1" a="1"/>
  <c r="K2191" i="1" a="1"/>
  <c r="K2204" i="1" a="1"/>
  <c r="K2219" i="1" a="1"/>
  <c r="K246" i="1" a="1"/>
  <c r="K422" i="1" a="1"/>
  <c r="K544" i="1" a="1"/>
  <c r="K809" i="1" a="1"/>
  <c r="K916" i="1" a="1"/>
  <c r="K1196" i="1" a="1"/>
  <c r="K1300" i="1" a="1"/>
  <c r="K1495" i="1" a="1"/>
  <c r="K1655" i="1" a="1"/>
  <c r="K1831" i="1" a="1"/>
  <c r="K1883" i="1" a="1"/>
  <c r="K1935" i="1" a="1"/>
  <c r="K268" i="1" a="1"/>
  <c r="K500" i="1" a="1"/>
  <c r="K708" i="1" a="1"/>
  <c r="K1056" i="1" a="1"/>
  <c r="K1208" i="1" a="1"/>
  <c r="K1339" i="1" a="1"/>
  <c r="K1412" i="1" a="1"/>
  <c r="K1592" i="1" a="1"/>
  <c r="K1748" i="1" a="1"/>
  <c r="K1867" i="1" a="1"/>
  <c r="K1900" i="1" a="1"/>
  <c r="K1968" i="1" a="1"/>
  <c r="K1996" i="1" a="1"/>
  <c r="K2068" i="1" a="1"/>
  <c r="K2111" i="1" a="1"/>
  <c r="K2139" i="1" a="1"/>
  <c r="K2167" i="1" a="1"/>
  <c r="K2224" i="1" a="1"/>
  <c r="K116" i="1" a="1"/>
  <c r="K504" i="1" a="1"/>
  <c r="K1143" i="1" a="1"/>
  <c r="K1504" i="1" a="1"/>
  <c r="K1707" i="1" a="1"/>
  <c r="K1799" i="1" a="1"/>
  <c r="K1884" i="1" a="1"/>
  <c r="K1936" i="1" a="1"/>
  <c r="K206" i="1" a="1"/>
  <c r="K366" i="1" a="1"/>
  <c r="K1179" i="1" a="1"/>
  <c r="K1388" i="1" a="1"/>
  <c r="K1664" i="1" a="1"/>
  <c r="K1783" i="1" a="1"/>
  <c r="K1835" i="1" a="1"/>
  <c r="K1887" i="1" a="1"/>
  <c r="K1984" i="1" a="1"/>
  <c r="K2027" i="1" a="1"/>
  <c r="K2055" i="1" a="1"/>
  <c r="K2127" i="1" a="1"/>
  <c r="K2140" i="1" a="1"/>
  <c r="K2183" i="1" a="1"/>
  <c r="K2" i="1" a="1"/>
  <c r="K2183" i="1" l="1"/>
  <c r="L2183" i="1" s="1"/>
  <c r="K2140" i="1"/>
  <c r="L2140" i="1" s="1"/>
  <c r="K2127" i="1"/>
  <c r="L2127" i="1" s="1"/>
  <c r="K2055" i="1"/>
  <c r="L2055" i="1" s="1"/>
  <c r="K2027" i="1"/>
  <c r="L2027" i="1" s="1"/>
  <c r="K1984" i="1"/>
  <c r="L1984" i="1" s="1"/>
  <c r="K1887" i="1"/>
  <c r="L1887" i="1" s="1"/>
  <c r="K1835" i="1"/>
  <c r="L1835" i="1" s="1"/>
  <c r="K1783" i="1"/>
  <c r="L1783" i="1" s="1"/>
  <c r="K1664" i="1"/>
  <c r="L1664" i="1" s="1"/>
  <c r="K1388" i="1"/>
  <c r="L1388" i="1" s="1"/>
  <c r="K1179" i="1"/>
  <c r="L1179" i="1" s="1"/>
  <c r="K366" i="1"/>
  <c r="L366" i="1" s="1"/>
  <c r="K206" i="1"/>
  <c r="L206" i="1" s="1"/>
  <c r="K1936" i="1"/>
  <c r="L1936" i="1" s="1"/>
  <c r="K1884" i="1"/>
  <c r="L1884" i="1" s="1"/>
  <c r="K1799" i="1"/>
  <c r="L1799" i="1" s="1"/>
  <c r="K1707" i="1"/>
  <c r="L1707" i="1" s="1"/>
  <c r="K1504" i="1"/>
  <c r="L1504" i="1" s="1"/>
  <c r="K1143" i="1"/>
  <c r="L1143" i="1" s="1"/>
  <c r="K504" i="1"/>
  <c r="L504" i="1" s="1"/>
  <c r="K116" i="1"/>
  <c r="L116" i="1" s="1"/>
  <c r="K2224" i="1"/>
  <c r="L2224" i="1" s="1"/>
  <c r="K2167" i="1"/>
  <c r="L2167" i="1" s="1"/>
  <c r="K2139" i="1"/>
  <c r="L2139" i="1" s="1"/>
  <c r="K2111" i="1"/>
  <c r="L2111" i="1" s="1"/>
  <c r="K2068" i="1"/>
  <c r="L2068" i="1" s="1"/>
  <c r="K1996" i="1"/>
  <c r="L1996" i="1" s="1"/>
  <c r="K1968" i="1"/>
  <c r="L1968" i="1" s="1"/>
  <c r="K1900" i="1"/>
  <c r="L1900" i="1" s="1"/>
  <c r="K1867" i="1"/>
  <c r="L1867" i="1" s="1"/>
  <c r="K1748" i="1"/>
  <c r="L1748" i="1" s="1"/>
  <c r="K1592" i="1"/>
  <c r="L1592" i="1" s="1"/>
  <c r="K1412" i="1"/>
  <c r="L1412" i="1" s="1"/>
  <c r="K1339" i="1"/>
  <c r="L1339" i="1" s="1"/>
  <c r="K1208" i="1"/>
  <c r="L1208" i="1" s="1"/>
  <c r="K1056" i="1"/>
  <c r="L1056" i="1" s="1"/>
  <c r="K708" i="1"/>
  <c r="L708" i="1" s="1"/>
  <c r="K500" i="1"/>
  <c r="L500" i="1" s="1"/>
  <c r="K268" i="1"/>
  <c r="L268" i="1" s="1"/>
  <c r="K1935" i="1"/>
  <c r="L1935" i="1" s="1"/>
  <c r="K1883" i="1"/>
  <c r="L1883" i="1" s="1"/>
  <c r="K1831" i="1"/>
  <c r="L1831" i="1" s="1"/>
  <c r="K1655" i="1"/>
  <c r="L1655" i="1" s="1"/>
  <c r="K1495" i="1"/>
  <c r="L1495" i="1" s="1"/>
  <c r="K1300" i="1"/>
  <c r="L1300" i="1" s="1"/>
  <c r="K1196" i="1"/>
  <c r="L1196" i="1" s="1"/>
  <c r="K916" i="1"/>
  <c r="L916" i="1" s="1"/>
  <c r="K809" i="1"/>
  <c r="L809" i="1" s="1"/>
  <c r="K544" i="1"/>
  <c r="L544" i="1" s="1"/>
  <c r="K422" i="1"/>
  <c r="L422" i="1" s="1"/>
  <c r="K246" i="1"/>
  <c r="L246" i="1" s="1"/>
  <c r="K2219" i="1"/>
  <c r="L2219" i="1" s="1"/>
  <c r="K2204" i="1"/>
  <c r="L2204" i="1" s="1"/>
  <c r="K2191" i="1"/>
  <c r="L2191" i="1" s="1"/>
  <c r="K2176" i="1"/>
  <c r="L2176" i="1" s="1"/>
  <c r="K2148" i="1"/>
  <c r="L2148" i="1" s="1"/>
  <c r="K2119" i="1"/>
  <c r="L2119" i="1" s="1"/>
  <c r="K2091" i="1"/>
  <c r="L2091" i="1" s="1"/>
  <c r="K2076" i="1"/>
  <c r="L2076" i="1" s="1"/>
  <c r="K2063" i="1"/>
  <c r="L2063" i="1" s="1"/>
  <c r="K2048" i="1"/>
  <c r="L2048" i="1" s="1"/>
  <c r="K2020" i="1"/>
  <c r="L2020" i="1" s="1"/>
  <c r="K1991" i="1"/>
  <c r="L1991" i="1" s="1"/>
  <c r="K1911" i="1"/>
  <c r="L1911" i="1" s="1"/>
  <c r="K1844" i="1"/>
  <c r="L1844" i="1" s="1"/>
  <c r="K1792" i="1"/>
  <c r="L1792" i="1" s="1"/>
  <c r="K1759" i="1"/>
  <c r="L1759" i="1" s="1"/>
  <c r="K1740" i="1"/>
  <c r="L1740" i="1" s="1"/>
  <c r="K1723" i="1"/>
  <c r="L1723" i="1" s="1"/>
  <c r="K1631" i="1"/>
  <c r="L1631" i="1" s="1"/>
  <c r="K1611" i="1"/>
  <c r="L1611" i="1" s="1"/>
  <c r="K1583" i="1"/>
  <c r="L1583" i="1" s="1"/>
  <c r="K1552" i="1"/>
  <c r="L1552" i="1" s="1"/>
  <c r="K1403" i="1"/>
  <c r="L1403" i="1" s="1"/>
  <c r="K1260" i="1"/>
  <c r="L1260" i="1" s="1"/>
  <c r="K1195" i="1"/>
  <c r="L1195" i="1" s="1"/>
  <c r="K1044" i="1"/>
  <c r="L1044" i="1" s="1"/>
  <c r="K704" i="1"/>
  <c r="L704" i="1" s="1"/>
  <c r="K644" i="1"/>
  <c r="L644" i="1" s="1"/>
  <c r="K236" i="1"/>
  <c r="L236" i="1" s="1"/>
  <c r="K1927" i="1"/>
  <c r="L1927" i="1" s="1"/>
  <c r="K1860" i="1"/>
  <c r="L1860" i="1" s="1"/>
  <c r="K1808" i="1"/>
  <c r="L1808" i="1" s="1"/>
  <c r="K1775" i="1"/>
  <c r="L1775" i="1" s="1"/>
  <c r="K1756" i="1"/>
  <c r="L1756" i="1" s="1"/>
  <c r="K1628" i="1"/>
  <c r="L1628" i="1" s="1"/>
  <c r="K1460" i="1"/>
  <c r="L1460" i="1" s="1"/>
  <c r="K1299" i="1"/>
  <c r="L1299" i="1" s="1"/>
  <c r="K1259" i="1"/>
  <c r="L1259" i="1" s="1"/>
  <c r="K1155" i="1"/>
  <c r="L1155" i="1" s="1"/>
  <c r="K1119" i="1"/>
  <c r="L1119" i="1" s="1"/>
  <c r="K1088" i="1"/>
  <c r="L1088" i="1" s="1"/>
  <c r="K949" i="1"/>
  <c r="L949" i="1" s="1"/>
  <c r="K901" i="1"/>
  <c r="L901" i="1" s="1"/>
  <c r="K804" i="1"/>
  <c r="L804" i="1" s="1"/>
  <c r="K745" i="1"/>
  <c r="L745" i="1" s="1"/>
  <c r="K476" i="1"/>
  <c r="L476" i="1" s="1"/>
  <c r="K308" i="1"/>
  <c r="L308" i="1" s="1"/>
  <c r="K57" i="1"/>
  <c r="L57" i="1" s="1"/>
  <c r="K2231" i="1"/>
  <c r="L2231" i="1" s="1"/>
  <c r="K2203" i="1"/>
  <c r="L2203" i="1" s="1"/>
  <c r="K2188" i="1"/>
  <c r="L2188" i="1" s="1"/>
  <c r="K2175" i="1"/>
  <c r="L2175" i="1" s="1"/>
  <c r="K2160" i="1"/>
  <c r="L2160" i="1" s="1"/>
  <c r="K2132" i="1"/>
  <c r="L2132" i="1" s="1"/>
  <c r="K2103" i="1"/>
  <c r="L2103" i="1" s="1"/>
  <c r="K2075" i="1"/>
  <c r="L2075" i="1" s="1"/>
  <c r="K2060" i="1"/>
  <c r="L2060" i="1" s="1"/>
  <c r="K2047" i="1"/>
  <c r="L2047" i="1" s="1"/>
  <c r="K2032" i="1"/>
  <c r="L2032" i="1" s="1"/>
  <c r="K2004" i="1"/>
  <c r="L2004" i="1" s="1"/>
  <c r="K1975" i="1"/>
  <c r="L1975" i="1" s="1"/>
  <c r="K1959" i="1"/>
  <c r="L1959" i="1" s="1"/>
  <c r="K1943" i="1"/>
  <c r="L1943" i="1" s="1"/>
  <c r="K1824" i="1"/>
  <c r="L1824" i="1" s="1"/>
  <c r="K1791" i="1"/>
  <c r="L1791" i="1" s="1"/>
  <c r="K1772" i="1"/>
  <c r="L1772" i="1" s="1"/>
  <c r="K1739" i="1"/>
  <c r="L1739" i="1" s="1"/>
  <c r="K1716" i="1"/>
  <c r="L1716" i="1" s="1"/>
  <c r="K1696" i="1"/>
  <c r="L1696" i="1" s="1"/>
  <c r="K1671" i="1"/>
  <c r="L1671" i="1" s="1"/>
  <c r="K1604" i="1"/>
  <c r="L1604" i="1" s="1"/>
  <c r="K1516" i="1"/>
  <c r="L1516" i="1" s="1"/>
  <c r="K1483" i="1"/>
  <c r="L1483" i="1" s="1"/>
  <c r="K1391" i="1"/>
  <c r="L1391" i="1" s="1"/>
  <c r="K1363" i="1"/>
  <c r="L1363" i="1" s="1"/>
  <c r="K1220" i="1"/>
  <c r="L1220" i="1" s="1"/>
  <c r="K1184" i="1"/>
  <c r="L1184" i="1" s="1"/>
  <c r="K1077" i="1"/>
  <c r="L1077" i="1" s="1"/>
  <c r="K629" i="1"/>
  <c r="L629" i="1" s="1"/>
  <c r="K581" i="1"/>
  <c r="L581" i="1" s="1"/>
  <c r="K390" i="1"/>
  <c r="L390" i="1" s="1"/>
  <c r="K212" i="1"/>
  <c r="L212" i="1" s="1"/>
  <c r="K2212" i="1"/>
  <c r="L2212" i="1" s="1"/>
  <c r="K2155" i="1"/>
  <c r="L2155" i="1" s="1"/>
  <c r="K2112" i="1"/>
  <c r="L2112" i="1" s="1"/>
  <c r="K2084" i="1"/>
  <c r="L2084" i="1" s="1"/>
  <c r="K2012" i="1"/>
  <c r="L2012" i="1" s="1"/>
  <c r="K1999" i="1"/>
  <c r="L1999" i="1" s="1"/>
  <c r="K1920" i="1"/>
  <c r="L1920" i="1" s="1"/>
  <c r="K1868" i="1"/>
  <c r="L1868" i="1" s="1"/>
  <c r="K1644" i="1"/>
  <c r="L1644" i="1" s="1"/>
  <c r="K1447" i="1"/>
  <c r="L1447" i="1" s="1"/>
  <c r="K884" i="1"/>
  <c r="L884" i="1" s="1"/>
  <c r="K724" i="1"/>
  <c r="L724" i="1" s="1"/>
  <c r="K565" i="1"/>
  <c r="L565" i="1" s="1"/>
  <c r="K276" i="1"/>
  <c r="L276" i="1" s="1"/>
  <c r="K1903" i="1"/>
  <c r="L1903" i="1" s="1"/>
  <c r="K1851" i="1"/>
  <c r="L1851" i="1" s="1"/>
  <c r="K1732" i="1"/>
  <c r="L1732" i="1" s="1"/>
  <c r="K1687" i="1"/>
  <c r="L1687" i="1" s="1"/>
  <c r="K1620" i="1"/>
  <c r="L1620" i="1" s="1"/>
  <c r="K1275" i="1"/>
  <c r="L1275" i="1" s="1"/>
  <c r="K1171" i="1"/>
  <c r="L1171" i="1" s="1"/>
  <c r="K1104" i="1"/>
  <c r="L1104" i="1" s="1"/>
  <c r="K269" i="1"/>
  <c r="L269" i="1" s="1"/>
  <c r="K2196" i="1"/>
  <c r="L2196" i="1" s="1"/>
  <c r="K2124" i="1"/>
  <c r="L2124" i="1" s="1"/>
  <c r="K2096" i="1"/>
  <c r="L2096" i="1" s="1"/>
  <c r="K2039" i="1"/>
  <c r="L2039" i="1" s="1"/>
  <c r="K2011" i="1"/>
  <c r="L2011" i="1" s="1"/>
  <c r="K1983" i="1"/>
  <c r="L1983" i="1" s="1"/>
  <c r="K1952" i="1"/>
  <c r="L1952" i="1" s="1"/>
  <c r="K1919" i="1"/>
  <c r="L1919" i="1" s="1"/>
  <c r="K1815" i="1"/>
  <c r="L1815" i="1" s="1"/>
  <c r="K1663" i="1"/>
  <c r="L1663" i="1" s="1"/>
  <c r="K1612" i="1"/>
  <c r="L1612" i="1" s="1"/>
  <c r="K1439" i="1"/>
  <c r="L1439" i="1" s="1"/>
  <c r="K1379" i="1"/>
  <c r="L1379" i="1" s="1"/>
  <c r="K1235" i="1"/>
  <c r="L1235" i="1" s="1"/>
  <c r="K1168" i="1"/>
  <c r="L1168" i="1" s="1"/>
  <c r="K1008" i="1"/>
  <c r="L1008" i="1" s="1"/>
  <c r="K869" i="1"/>
  <c r="L869" i="1" s="1"/>
  <c r="K660" i="1"/>
  <c r="L660" i="1" s="1"/>
  <c r="K334" i="1"/>
  <c r="L334" i="1" s="1"/>
  <c r="K1916" i="1"/>
  <c r="L1916" i="1" s="1"/>
  <c r="K1764" i="1"/>
  <c r="L1764" i="1" s="1"/>
  <c r="K1680" i="1"/>
  <c r="L1680" i="1" s="1"/>
  <c r="K1468" i="1"/>
  <c r="L1468" i="1" s="1"/>
  <c r="K1272" i="1"/>
  <c r="L1272" i="1" s="1"/>
  <c r="K868" i="1"/>
  <c r="L868" i="1" s="1"/>
  <c r="K761" i="1"/>
  <c r="L761" i="1" s="1"/>
  <c r="K332" i="1"/>
  <c r="L332" i="1" s="1"/>
  <c r="K173" i="1"/>
  <c r="L173" i="1" s="1"/>
  <c r="K149" i="1"/>
  <c r="L149" i="1" s="1"/>
  <c r="K1876" i="1"/>
  <c r="L1876" i="1" s="1"/>
  <c r="K1892" i="1"/>
  <c r="L1892" i="1" s="1"/>
  <c r="K1840" i="1"/>
  <c r="L1840" i="1" s="1"/>
  <c r="K1807" i="1"/>
  <c r="L1807" i="1" s="1"/>
  <c r="K1788" i="1"/>
  <c r="L1788" i="1" s="1"/>
  <c r="K1755" i="1"/>
  <c r="L1755" i="1" s="1"/>
  <c r="K1647" i="1"/>
  <c r="L1647" i="1" s="1"/>
  <c r="K1540" i="1"/>
  <c r="L1540" i="1" s="1"/>
  <c r="K1424" i="1"/>
  <c r="L1424" i="1" s="1"/>
  <c r="K1324" i="1"/>
  <c r="L1324" i="1" s="1"/>
  <c r="K1284" i="1"/>
  <c r="L1284" i="1" s="1"/>
  <c r="K1144" i="1"/>
  <c r="L1144" i="1" s="1"/>
  <c r="K729" i="1"/>
  <c r="L729" i="1" s="1"/>
  <c r="K681" i="1"/>
  <c r="L681" i="1" s="1"/>
  <c r="K117" i="1"/>
  <c r="L117" i="1" s="1"/>
  <c r="K46" i="1"/>
  <c r="L46" i="1" s="1"/>
  <c r="K1712" i="1"/>
  <c r="L1712" i="1" s="1"/>
  <c r="K1660" i="1"/>
  <c r="L1660" i="1" s="1"/>
  <c r="K1627" i="1"/>
  <c r="L1627" i="1" s="1"/>
  <c r="K1559" i="1"/>
  <c r="L1559" i="1" s="1"/>
  <c r="K1503" i="1"/>
  <c r="L1503" i="1" s="1"/>
  <c r="K1348" i="1"/>
  <c r="L1348" i="1" s="1"/>
  <c r="K1308" i="1"/>
  <c r="L1308" i="1" s="1"/>
  <c r="K1283" i="1"/>
  <c r="L1283" i="1" s="1"/>
  <c r="K1244" i="1"/>
  <c r="L1244" i="1" s="1"/>
  <c r="K1192" i="1"/>
  <c r="L1192" i="1" s="1"/>
  <c r="K933" i="1"/>
  <c r="L933" i="1" s="1"/>
  <c r="K800" i="1"/>
  <c r="L800" i="1" s="1"/>
  <c r="K37" i="1"/>
  <c r="L37" i="1" s="1"/>
  <c r="K2223" i="1"/>
  <c r="L2223" i="1" s="1"/>
  <c r="K2208" i="1"/>
  <c r="L2208" i="1" s="1"/>
  <c r="K2180" i="1"/>
  <c r="L2180" i="1" s="1"/>
  <c r="K2159" i="1"/>
  <c r="L2159" i="1" s="1"/>
  <c r="K2151" i="1"/>
  <c r="L2151" i="1" s="1"/>
  <c r="K2116" i="1"/>
  <c r="L2116" i="1" s="1"/>
  <c r="K2095" i="1"/>
  <c r="L2095" i="1" s="1"/>
  <c r="K2080" i="1"/>
  <c r="L2080" i="1" s="1"/>
  <c r="K2059" i="1"/>
  <c r="L2059" i="1" s="1"/>
  <c r="K2044" i="1"/>
  <c r="L2044" i="1" s="1"/>
  <c r="K2023" i="1"/>
  <c r="L2023" i="1" s="1"/>
  <c r="K1988" i="1"/>
  <c r="L1988" i="1" s="1"/>
  <c r="K1967" i="1"/>
  <c r="L1967" i="1" s="1"/>
  <c r="K1951" i="1"/>
  <c r="L1951" i="1" s="1"/>
  <c r="K1899" i="1"/>
  <c r="L1899" i="1" s="1"/>
  <c r="K1856" i="1"/>
  <c r="L1856" i="1" s="1"/>
  <c r="K1823" i="1"/>
  <c r="L1823" i="1" s="1"/>
  <c r="K1780" i="1"/>
  <c r="L1780" i="1" s="1"/>
  <c r="K1728" i="1"/>
  <c r="L1728" i="1" s="1"/>
  <c r="K1676" i="1"/>
  <c r="L1676" i="1" s="1"/>
  <c r="K1652" i="1"/>
  <c r="L1652" i="1" s="1"/>
  <c r="K1580" i="1"/>
  <c r="L1580" i="1" s="1"/>
  <c r="K1511" i="1"/>
  <c r="L1511" i="1" s="1"/>
  <c r="K1467" i="1"/>
  <c r="L1467" i="1" s="1"/>
  <c r="K1307" i="1"/>
  <c r="L1307" i="1" s="1"/>
  <c r="K1268" i="1"/>
  <c r="L1268" i="1" s="1"/>
  <c r="K1228" i="1"/>
  <c r="L1228" i="1" s="1"/>
  <c r="K1216" i="1"/>
  <c r="L1216" i="1" s="1"/>
  <c r="K1112" i="1"/>
  <c r="L1112" i="1" s="1"/>
  <c r="K965" i="1"/>
  <c r="L965" i="1" s="1"/>
  <c r="K736" i="1"/>
  <c r="L736" i="1" s="1"/>
  <c r="K533" i="1"/>
  <c r="L533" i="1" s="1"/>
  <c r="K441" i="1"/>
  <c r="L441" i="1" s="1"/>
  <c r="K350" i="1"/>
  <c r="L350" i="1" s="1"/>
  <c r="K1948" i="1"/>
  <c r="L1948" i="1" s="1"/>
  <c r="K1924" i="1"/>
  <c r="L1924" i="1" s="1"/>
  <c r="K1872" i="1"/>
  <c r="L1872" i="1" s="1"/>
  <c r="K1820" i="1"/>
  <c r="L1820" i="1" s="1"/>
  <c r="K1796" i="1"/>
  <c r="L1796" i="1" s="1"/>
  <c r="K1744" i="1"/>
  <c r="L1744" i="1" s="1"/>
  <c r="K1692" i="1"/>
  <c r="L1692" i="1" s="1"/>
  <c r="K1659" i="1"/>
  <c r="L1659" i="1" s="1"/>
  <c r="K1616" i="1"/>
  <c r="L1616" i="1" s="1"/>
  <c r="K1599" i="1"/>
  <c r="L1599" i="1" s="1"/>
  <c r="K1532" i="1"/>
  <c r="L1532" i="1" s="1"/>
  <c r="K1476" i="1"/>
  <c r="L1476" i="1" s="1"/>
  <c r="K1431" i="1"/>
  <c r="L1431" i="1" s="1"/>
  <c r="K1372" i="1"/>
  <c r="L1372" i="1" s="1"/>
  <c r="K1227" i="1"/>
  <c r="L1227" i="1" s="1"/>
  <c r="K1187" i="1"/>
  <c r="L1187" i="1" s="1"/>
  <c r="K1136" i="1"/>
  <c r="L1136" i="1" s="1"/>
  <c r="K1013" i="1"/>
  <c r="L1013" i="1" s="1"/>
  <c r="K773" i="1"/>
  <c r="L773" i="1" s="1"/>
  <c r="K672" i="1"/>
  <c r="L672" i="1" s="1"/>
  <c r="K488" i="1"/>
  <c r="L488" i="1" s="1"/>
  <c r="K312" i="1"/>
  <c r="L312" i="1" s="1"/>
  <c r="K134" i="1"/>
  <c r="L134" i="1" s="1"/>
  <c r="K101" i="1"/>
  <c r="L101" i="1" s="1"/>
  <c r="K28" i="1"/>
  <c r="L28" i="1" s="1"/>
  <c r="K2235" i="1"/>
  <c r="L2235" i="1" s="1"/>
  <c r="K2228" i="1"/>
  <c r="L2228" i="1" s="1"/>
  <c r="K2220" i="1"/>
  <c r="L2220" i="1" s="1"/>
  <c r="K2207" i="1"/>
  <c r="L2207" i="1" s="1"/>
  <c r="K2199" i="1"/>
  <c r="L2199" i="1" s="1"/>
  <c r="K2192" i="1"/>
  <c r="L2192" i="1" s="1"/>
  <c r="K2171" i="1"/>
  <c r="L2171" i="1" s="1"/>
  <c r="K2164" i="1"/>
  <c r="L2164" i="1" s="1"/>
  <c r="K2156" i="1"/>
  <c r="L2156" i="1" s="1"/>
  <c r="K2143" i="1"/>
  <c r="L2143" i="1" s="1"/>
  <c r="K2135" i="1"/>
  <c r="L2135" i="1" s="1"/>
  <c r="K2128" i="1"/>
  <c r="L2128" i="1" s="1"/>
  <c r="K2107" i="1"/>
  <c r="L2107" i="1" s="1"/>
  <c r="K2100" i="1"/>
  <c r="L2100" i="1" s="1"/>
  <c r="K2092" i="1"/>
  <c r="L2092" i="1" s="1"/>
  <c r="K2079" i="1"/>
  <c r="L2079" i="1" s="1"/>
  <c r="K2071" i="1"/>
  <c r="L2071" i="1" s="1"/>
  <c r="K2064" i="1"/>
  <c r="L2064" i="1" s="1"/>
  <c r="K2043" i="1"/>
  <c r="L2043" i="1" s="1"/>
  <c r="K2036" i="1"/>
  <c r="L2036" i="1" s="1"/>
  <c r="K2028" i="1"/>
  <c r="L2028" i="1" s="1"/>
  <c r="K2015" i="1"/>
  <c r="L2015" i="1" s="1"/>
  <c r="K2007" i="1"/>
  <c r="L2007" i="1" s="1"/>
  <c r="K2000" i="1"/>
  <c r="L2000" i="1" s="1"/>
  <c r="K1979" i="1"/>
  <c r="L1979" i="1" s="1"/>
  <c r="K1972" i="1"/>
  <c r="L1972" i="1" s="1"/>
  <c r="K1956" i="1"/>
  <c r="L1956" i="1" s="1"/>
  <c r="K1940" i="1"/>
  <c r="L1940" i="1" s="1"/>
  <c r="K1931" i="1"/>
  <c r="L1931" i="1" s="1"/>
  <c r="K1888" i="1"/>
  <c r="L1888" i="1" s="1"/>
  <c r="K1879" i="1"/>
  <c r="L1879" i="1" s="1"/>
  <c r="K1855" i="1"/>
  <c r="L1855" i="1" s="1"/>
  <c r="K1836" i="1"/>
  <c r="L1836" i="1" s="1"/>
  <c r="K1812" i="1"/>
  <c r="L1812" i="1" s="1"/>
  <c r="K1803" i="1"/>
  <c r="L1803" i="1" s="1"/>
  <c r="K1760" i="1"/>
  <c r="L1760" i="1" s="1"/>
  <c r="K1751" i="1"/>
  <c r="L1751" i="1" s="1"/>
  <c r="K1727" i="1"/>
  <c r="L1727" i="1" s="1"/>
  <c r="K1708" i="1"/>
  <c r="L1708" i="1" s="1"/>
  <c r="K1684" i="1"/>
  <c r="L1684" i="1" s="1"/>
  <c r="K1675" i="1"/>
  <c r="L1675" i="1" s="1"/>
  <c r="K1632" i="1"/>
  <c r="L1632" i="1" s="1"/>
  <c r="K1623" i="1"/>
  <c r="L1623" i="1" s="1"/>
  <c r="K1587" i="1"/>
  <c r="L1587" i="1" s="1"/>
  <c r="K1567" i="1"/>
  <c r="L1567" i="1" s="1"/>
  <c r="K1452" i="1"/>
  <c r="L1452" i="1" s="1"/>
  <c r="K1440" i="1"/>
  <c r="L1440" i="1" s="1"/>
  <c r="K1396" i="1"/>
  <c r="L1396" i="1" s="1"/>
  <c r="K1356" i="1"/>
  <c r="L1356" i="1" s="1"/>
  <c r="K1331" i="1"/>
  <c r="L1331" i="1" s="1"/>
  <c r="K1240" i="1"/>
  <c r="L1240" i="1" s="1"/>
  <c r="K1211" i="1"/>
  <c r="L1211" i="1" s="1"/>
  <c r="K1175" i="1"/>
  <c r="L1175" i="1" s="1"/>
  <c r="K1147" i="1"/>
  <c r="L1147" i="1" s="1"/>
  <c r="K1111" i="1"/>
  <c r="L1111" i="1" s="1"/>
  <c r="K1045" i="1"/>
  <c r="L1045" i="1" s="1"/>
  <c r="K992" i="1"/>
  <c r="L992" i="1" s="1"/>
  <c r="K873" i="1"/>
  <c r="L873" i="1" s="1"/>
  <c r="K857" i="1"/>
  <c r="L857" i="1" s="1"/>
  <c r="K832" i="1"/>
  <c r="L832" i="1" s="1"/>
  <c r="K709" i="1"/>
  <c r="L709" i="1" s="1"/>
  <c r="K553" i="1"/>
  <c r="L553" i="1" s="1"/>
  <c r="K440" i="1"/>
  <c r="L440" i="1" s="1"/>
  <c r="K368" i="1"/>
  <c r="L368" i="1" s="1"/>
  <c r="K190" i="1"/>
  <c r="L190" i="1" s="1"/>
  <c r="K158" i="1"/>
  <c r="L158" i="1" s="1"/>
  <c r="K130" i="1"/>
  <c r="L130" i="1" s="1"/>
  <c r="K94" i="1"/>
  <c r="L94" i="1" s="1"/>
  <c r="K60" i="1"/>
  <c r="L60" i="1" s="1"/>
  <c r="K1703" i="1"/>
  <c r="L1703" i="1" s="1"/>
  <c r="K1679" i="1"/>
  <c r="L1679" i="1" s="1"/>
  <c r="K1636" i="1"/>
  <c r="L1636" i="1" s="1"/>
  <c r="K1600" i="1"/>
  <c r="L1600" i="1" s="1"/>
  <c r="K1547" i="1"/>
  <c r="L1547" i="1" s="1"/>
  <c r="K1387" i="1"/>
  <c r="L1387" i="1" s="1"/>
  <c r="K1323" i="1"/>
  <c r="L1323" i="1" s="1"/>
  <c r="K1296" i="1"/>
  <c r="L1296" i="1" s="1"/>
  <c r="K1232" i="1"/>
  <c r="L1232" i="1" s="1"/>
  <c r="K1167" i="1"/>
  <c r="L1167" i="1" s="1"/>
  <c r="K1128" i="1"/>
  <c r="L1128" i="1" s="1"/>
  <c r="K981" i="1"/>
  <c r="L981" i="1" s="1"/>
  <c r="K821" i="1"/>
  <c r="L821" i="1" s="1"/>
  <c r="K697" i="1"/>
  <c r="L697" i="1" s="1"/>
  <c r="K640" i="1"/>
  <c r="L640" i="1" s="1"/>
  <c r="K596" i="1"/>
  <c r="L596" i="1" s="1"/>
  <c r="K517" i="1"/>
  <c r="L517" i="1" s="1"/>
  <c r="K494" i="1"/>
  <c r="L494" i="1" s="1"/>
  <c r="K421" i="1"/>
  <c r="L421" i="1" s="1"/>
  <c r="K385" i="1"/>
  <c r="L385" i="1" s="1"/>
  <c r="K325" i="1"/>
  <c r="L325" i="1" s="1"/>
  <c r="K293" i="1"/>
  <c r="L293" i="1" s="1"/>
  <c r="K196" i="1"/>
  <c r="L196" i="1" s="1"/>
  <c r="K172" i="1"/>
  <c r="L172" i="1" s="1"/>
  <c r="K108" i="1"/>
  <c r="L108" i="1" s="1"/>
  <c r="K2236" i="1"/>
  <c r="L2236" i="1" s="1"/>
  <c r="K2215" i="1"/>
  <c r="L2215" i="1" s="1"/>
  <c r="K2187" i="1"/>
  <c r="L2187" i="1" s="1"/>
  <c r="K2172" i="1"/>
  <c r="L2172" i="1" s="1"/>
  <c r="K2144" i="1"/>
  <c r="L2144" i="1" s="1"/>
  <c r="K2123" i="1"/>
  <c r="L2123" i="1" s="1"/>
  <c r="K2108" i="1"/>
  <c r="L2108" i="1" s="1"/>
  <c r="K2087" i="1"/>
  <c r="L2087" i="1" s="1"/>
  <c r="K2052" i="1"/>
  <c r="L2052" i="1" s="1"/>
  <c r="K2031" i="1"/>
  <c r="L2031" i="1" s="1"/>
  <c r="K2016" i="1"/>
  <c r="L2016" i="1" s="1"/>
  <c r="K1995" i="1"/>
  <c r="L1995" i="1" s="1"/>
  <c r="K1980" i="1"/>
  <c r="L1980" i="1" s="1"/>
  <c r="K1932" i="1"/>
  <c r="L1932" i="1" s="1"/>
  <c r="K1908" i="1"/>
  <c r="L1908" i="1" s="1"/>
  <c r="K1847" i="1"/>
  <c r="L1847" i="1" s="1"/>
  <c r="K1804" i="1"/>
  <c r="L1804" i="1" s="1"/>
  <c r="K1771" i="1"/>
  <c r="L1771" i="1" s="1"/>
  <c r="K1719" i="1"/>
  <c r="L1719" i="1" s="1"/>
  <c r="K1695" i="1"/>
  <c r="L1695" i="1" s="1"/>
  <c r="K1643" i="1"/>
  <c r="L1643" i="1" s="1"/>
  <c r="K1568" i="1"/>
  <c r="L1568" i="1" s="1"/>
  <c r="K1524" i="1"/>
  <c r="L1524" i="1" s="1"/>
  <c r="K1455" i="1"/>
  <c r="L1455" i="1" s="1"/>
  <c r="K1332" i="1"/>
  <c r="L1332" i="1" s="1"/>
  <c r="K1203" i="1"/>
  <c r="L1203" i="1" s="1"/>
  <c r="K1152" i="1"/>
  <c r="L1152" i="1" s="1"/>
  <c r="K1033" i="1"/>
  <c r="L1033" i="1" s="1"/>
  <c r="K948" i="1"/>
  <c r="L948" i="1" s="1"/>
  <c r="K837" i="1"/>
  <c r="L837" i="1" s="1"/>
  <c r="K757" i="1"/>
  <c r="L757" i="1" s="1"/>
  <c r="K633" i="1"/>
  <c r="L633" i="1" s="1"/>
  <c r="K576" i="1"/>
  <c r="L576" i="1" s="1"/>
  <c r="K472" i="1"/>
  <c r="L472" i="1" s="1"/>
  <c r="K409" i="1"/>
  <c r="L409" i="1" s="1"/>
  <c r="K254" i="1"/>
  <c r="L254" i="1" s="1"/>
  <c r="K1964" i="1"/>
  <c r="L1964" i="1" s="1"/>
  <c r="K1915" i="1"/>
  <c r="L1915" i="1" s="1"/>
  <c r="K1863" i="1"/>
  <c r="L1863" i="1" s="1"/>
  <c r="K1839" i="1"/>
  <c r="L1839" i="1" s="1"/>
  <c r="K1787" i="1"/>
  <c r="L1787" i="1" s="1"/>
  <c r="K1735" i="1"/>
  <c r="L1735" i="1" s="1"/>
  <c r="K1711" i="1"/>
  <c r="L1711" i="1" s="1"/>
  <c r="K1668" i="1"/>
  <c r="L1668" i="1" s="1"/>
  <c r="K1607" i="1"/>
  <c r="L1607" i="1" s="1"/>
  <c r="K1588" i="1"/>
  <c r="L1588" i="1" s="1"/>
  <c r="K1488" i="1"/>
  <c r="L1488" i="1" s="1"/>
  <c r="K1419" i="1"/>
  <c r="L1419" i="1" s="1"/>
  <c r="K1252" i="1"/>
  <c r="L1252" i="1" s="1"/>
  <c r="K1123" i="1"/>
  <c r="L1123" i="1" s="1"/>
  <c r="K1065" i="1"/>
  <c r="L1065" i="1" s="1"/>
  <c r="K980" i="1"/>
  <c r="L980" i="1" s="1"/>
  <c r="K516" i="1"/>
  <c r="L516" i="1" s="1"/>
  <c r="K380" i="1"/>
  <c r="L380" i="1" s="1"/>
  <c r="K348" i="1"/>
  <c r="L348" i="1" s="1"/>
  <c r="K253" i="1"/>
  <c r="L253" i="1" s="1"/>
  <c r="K74" i="1"/>
  <c r="L74" i="1" s="1"/>
  <c r="K1963" i="1"/>
  <c r="L1963" i="1" s="1"/>
  <c r="K1947" i="1"/>
  <c r="L1947" i="1" s="1"/>
  <c r="K1904" i="1"/>
  <c r="L1904" i="1" s="1"/>
  <c r="K1895" i="1"/>
  <c r="L1895" i="1" s="1"/>
  <c r="K1871" i="1"/>
  <c r="L1871" i="1" s="1"/>
  <c r="K1852" i="1"/>
  <c r="L1852" i="1" s="1"/>
  <c r="K1828" i="1"/>
  <c r="L1828" i="1" s="1"/>
  <c r="K1819" i="1"/>
  <c r="L1819" i="1" s="1"/>
  <c r="K1776" i="1"/>
  <c r="L1776" i="1" s="1"/>
  <c r="K1767" i="1"/>
  <c r="L1767" i="1" s="1"/>
  <c r="K1743" i="1"/>
  <c r="L1743" i="1" s="1"/>
  <c r="K1724" i="1"/>
  <c r="L1724" i="1" s="1"/>
  <c r="K1700" i="1"/>
  <c r="L1700" i="1" s="1"/>
  <c r="K1691" i="1"/>
  <c r="L1691" i="1" s="1"/>
  <c r="K1648" i="1"/>
  <c r="L1648" i="1" s="1"/>
  <c r="K1639" i="1"/>
  <c r="L1639" i="1" s="1"/>
  <c r="K1615" i="1"/>
  <c r="L1615" i="1" s="1"/>
  <c r="K1595" i="1"/>
  <c r="L1595" i="1" s="1"/>
  <c r="K1575" i="1"/>
  <c r="L1575" i="1" s="1"/>
  <c r="K1531" i="1"/>
  <c r="L1531" i="1" s="1"/>
  <c r="K1519" i="1"/>
  <c r="L1519" i="1" s="1"/>
  <c r="K1404" i="1"/>
  <c r="L1404" i="1" s="1"/>
  <c r="K1380" i="1"/>
  <c r="L1380" i="1" s="1"/>
  <c r="K1367" i="1"/>
  <c r="L1367" i="1" s="1"/>
  <c r="K1355" i="1"/>
  <c r="L1355" i="1" s="1"/>
  <c r="K1315" i="1"/>
  <c r="L1315" i="1" s="1"/>
  <c r="K1276" i="1"/>
  <c r="L1276" i="1" s="1"/>
  <c r="K1264" i="1"/>
  <c r="L1264" i="1" s="1"/>
  <c r="K1251" i="1"/>
  <c r="L1251" i="1" s="1"/>
  <c r="K1199" i="1"/>
  <c r="L1199" i="1" s="1"/>
  <c r="K1160" i="1"/>
  <c r="L1160" i="1" s="1"/>
  <c r="K1135" i="1"/>
  <c r="L1135" i="1" s="1"/>
  <c r="K1095" i="1"/>
  <c r="L1095" i="1" s="1"/>
  <c r="K1024" i="1"/>
  <c r="L1024" i="1" s="1"/>
  <c r="K1012" i="1"/>
  <c r="L1012" i="1" s="1"/>
  <c r="K976" i="1"/>
  <c r="L976" i="1" s="1"/>
  <c r="K793" i="1"/>
  <c r="L793" i="1" s="1"/>
  <c r="K772" i="1"/>
  <c r="L772" i="1" s="1"/>
  <c r="K486" i="1"/>
  <c r="L486" i="1" s="1"/>
  <c r="K462" i="1"/>
  <c r="L462" i="1" s="1"/>
  <c r="K428" i="1"/>
  <c r="L428" i="1" s="1"/>
  <c r="K405" i="1"/>
  <c r="L405" i="1" s="1"/>
  <c r="K342" i="1"/>
  <c r="L342" i="1" s="1"/>
  <c r="K309" i="1"/>
  <c r="L309" i="1" s="1"/>
  <c r="K93" i="1"/>
  <c r="L93" i="1" s="1"/>
  <c r="K20" i="1"/>
  <c r="L20" i="1" s="1"/>
  <c r="K1591" i="1"/>
  <c r="L1591" i="1" s="1"/>
  <c r="K1572" i="1"/>
  <c r="L1572" i="1" s="1"/>
  <c r="K1551" i="1"/>
  <c r="L1551" i="1" s="1"/>
  <c r="K1543" i="1"/>
  <c r="L1543" i="1" s="1"/>
  <c r="K1500" i="1"/>
  <c r="L1500" i="1" s="1"/>
  <c r="K1487" i="1"/>
  <c r="L1487" i="1" s="1"/>
  <c r="K1472" i="1"/>
  <c r="L1472" i="1" s="1"/>
  <c r="K1451" i="1"/>
  <c r="L1451" i="1" s="1"/>
  <c r="K1436" i="1"/>
  <c r="L1436" i="1" s="1"/>
  <c r="K1415" i="1"/>
  <c r="L1415" i="1" s="1"/>
  <c r="K1344" i="1"/>
  <c r="L1344" i="1" s="1"/>
  <c r="K1312" i="1"/>
  <c r="L1312" i="1" s="1"/>
  <c r="K1280" i="1"/>
  <c r="L1280" i="1" s="1"/>
  <c r="K1247" i="1"/>
  <c r="L1247" i="1" s="1"/>
  <c r="K1215" i="1"/>
  <c r="L1215" i="1" s="1"/>
  <c r="K1183" i="1"/>
  <c r="L1183" i="1" s="1"/>
  <c r="K1029" i="1"/>
  <c r="L1029" i="1" s="1"/>
  <c r="K997" i="1"/>
  <c r="L997" i="1" s="1"/>
  <c r="K900" i="1"/>
  <c r="L900" i="1" s="1"/>
  <c r="K454" i="1"/>
  <c r="L454" i="1" s="1"/>
  <c r="K398" i="1"/>
  <c r="L398" i="1" s="1"/>
  <c r="K341" i="1"/>
  <c r="L341" i="1" s="1"/>
  <c r="K222" i="1"/>
  <c r="L222" i="1" s="1"/>
  <c r="K204" i="1"/>
  <c r="L204" i="1" s="1"/>
  <c r="K148" i="1"/>
  <c r="L148" i="1" s="1"/>
  <c r="K70" i="1"/>
  <c r="L70" i="1" s="1"/>
  <c r="K2232" i="1"/>
  <c r="L2232" i="1" s="1"/>
  <c r="K2227" i="1"/>
  <c r="L2227" i="1" s="1"/>
  <c r="K2216" i="1"/>
  <c r="L2216" i="1" s="1"/>
  <c r="K2211" i="1"/>
  <c r="L2211" i="1" s="1"/>
  <c r="K2200" i="1"/>
  <c r="L2200" i="1" s="1"/>
  <c r="K2195" i="1"/>
  <c r="L2195" i="1" s="1"/>
  <c r="K2184" i="1"/>
  <c r="L2184" i="1" s="1"/>
  <c r="K2179" i="1"/>
  <c r="L2179" i="1" s="1"/>
  <c r="K2168" i="1"/>
  <c r="L2168" i="1" s="1"/>
  <c r="K2163" i="1"/>
  <c r="L2163" i="1" s="1"/>
  <c r="K2152" i="1"/>
  <c r="L2152" i="1" s="1"/>
  <c r="K2147" i="1"/>
  <c r="L2147" i="1" s="1"/>
  <c r="K2136" i="1"/>
  <c r="L2136" i="1" s="1"/>
  <c r="K2131" i="1"/>
  <c r="L2131" i="1" s="1"/>
  <c r="K2120" i="1"/>
  <c r="L2120" i="1" s="1"/>
  <c r="K2115" i="1"/>
  <c r="L2115" i="1" s="1"/>
  <c r="K2104" i="1"/>
  <c r="L2104" i="1" s="1"/>
  <c r="K2099" i="1"/>
  <c r="L2099" i="1" s="1"/>
  <c r="K2088" i="1"/>
  <c r="L2088" i="1" s="1"/>
  <c r="K2083" i="1"/>
  <c r="L2083" i="1" s="1"/>
  <c r="K2072" i="1"/>
  <c r="L2072" i="1" s="1"/>
  <c r="K2067" i="1"/>
  <c r="L2067" i="1" s="1"/>
  <c r="K2056" i="1"/>
  <c r="L2056" i="1" s="1"/>
  <c r="K2051" i="1"/>
  <c r="L2051" i="1" s="1"/>
  <c r="K2040" i="1"/>
  <c r="L2040" i="1" s="1"/>
  <c r="K2035" i="1"/>
  <c r="L2035" i="1" s="1"/>
  <c r="K2024" i="1"/>
  <c r="L2024" i="1" s="1"/>
  <c r="K2019" i="1"/>
  <c r="L2019" i="1" s="1"/>
  <c r="K2008" i="1"/>
  <c r="L2008" i="1" s="1"/>
  <c r="K2003" i="1"/>
  <c r="L2003" i="1" s="1"/>
  <c r="K1992" i="1"/>
  <c r="L1992" i="1" s="1"/>
  <c r="K1987" i="1"/>
  <c r="L1987" i="1" s="1"/>
  <c r="K1976" i="1"/>
  <c r="L1976" i="1" s="1"/>
  <c r="K1971" i="1"/>
  <c r="L1971" i="1" s="1"/>
  <c r="K1960" i="1"/>
  <c r="L1960" i="1" s="1"/>
  <c r="K1955" i="1"/>
  <c r="L1955" i="1" s="1"/>
  <c r="K1944" i="1"/>
  <c r="L1944" i="1" s="1"/>
  <c r="K1939" i="1"/>
  <c r="L1939" i="1" s="1"/>
  <c r="K1928" i="1"/>
  <c r="L1928" i="1" s="1"/>
  <c r="K1923" i="1"/>
  <c r="L1923" i="1" s="1"/>
  <c r="K1912" i="1"/>
  <c r="L1912" i="1" s="1"/>
  <c r="K1907" i="1"/>
  <c r="L1907" i="1" s="1"/>
  <c r="K1896" i="1"/>
  <c r="L1896" i="1" s="1"/>
  <c r="K1891" i="1"/>
  <c r="L1891" i="1" s="1"/>
  <c r="K1880" i="1"/>
  <c r="L1880" i="1" s="1"/>
  <c r="K1875" i="1"/>
  <c r="L1875" i="1" s="1"/>
  <c r="K1864" i="1"/>
  <c r="L1864" i="1" s="1"/>
  <c r="K1859" i="1"/>
  <c r="L1859" i="1" s="1"/>
  <c r="K1848" i="1"/>
  <c r="L1848" i="1" s="1"/>
  <c r="K1843" i="1"/>
  <c r="L1843" i="1" s="1"/>
  <c r="K1832" i="1"/>
  <c r="L1832" i="1" s="1"/>
  <c r="K1827" i="1"/>
  <c r="L1827" i="1" s="1"/>
  <c r="K1816" i="1"/>
  <c r="L1816" i="1" s="1"/>
  <c r="K1811" i="1"/>
  <c r="L1811" i="1" s="1"/>
  <c r="K1800" i="1"/>
  <c r="L1800" i="1" s="1"/>
  <c r="K1795" i="1"/>
  <c r="L1795" i="1" s="1"/>
  <c r="K1784" i="1"/>
  <c r="L1784" i="1" s="1"/>
  <c r="K1779" i="1"/>
  <c r="L1779" i="1" s="1"/>
  <c r="K1768" i="1"/>
  <c r="L1768" i="1" s="1"/>
  <c r="K1763" i="1"/>
  <c r="L1763" i="1" s="1"/>
  <c r="K1752" i="1"/>
  <c r="L1752" i="1" s="1"/>
  <c r="K1747" i="1"/>
  <c r="L1747" i="1" s="1"/>
  <c r="K1736" i="1"/>
  <c r="L1736" i="1" s="1"/>
  <c r="K1731" i="1"/>
  <c r="L1731" i="1" s="1"/>
  <c r="K1720" i="1"/>
  <c r="L1720" i="1" s="1"/>
  <c r="K1715" i="1"/>
  <c r="L1715" i="1" s="1"/>
  <c r="K1704" i="1"/>
  <c r="L1704" i="1" s="1"/>
  <c r="K1699" i="1"/>
  <c r="L1699" i="1" s="1"/>
  <c r="K1688" i="1"/>
  <c r="L1688" i="1" s="1"/>
  <c r="K1683" i="1"/>
  <c r="L1683" i="1" s="1"/>
  <c r="K1672" i="1"/>
  <c r="L1672" i="1" s="1"/>
  <c r="K1667" i="1"/>
  <c r="L1667" i="1" s="1"/>
  <c r="K1656" i="1"/>
  <c r="L1656" i="1" s="1"/>
  <c r="K1651" i="1"/>
  <c r="L1651" i="1" s="1"/>
  <c r="K1640" i="1"/>
  <c r="L1640" i="1" s="1"/>
  <c r="K1635" i="1"/>
  <c r="L1635" i="1" s="1"/>
  <c r="K1624" i="1"/>
  <c r="L1624" i="1" s="1"/>
  <c r="K1619" i="1"/>
  <c r="L1619" i="1" s="1"/>
  <c r="K1608" i="1"/>
  <c r="L1608" i="1" s="1"/>
  <c r="K1596" i="1"/>
  <c r="L1596" i="1" s="1"/>
  <c r="K1584" i="1"/>
  <c r="L1584" i="1" s="1"/>
  <c r="K1392" i="1"/>
  <c r="L1392" i="1" s="1"/>
  <c r="K1368" i="1"/>
  <c r="L1368" i="1" s="1"/>
  <c r="K1360" i="1"/>
  <c r="L1360" i="1" s="1"/>
  <c r="K1336" i="1"/>
  <c r="L1336" i="1" s="1"/>
  <c r="K1327" i="1"/>
  <c r="L1327" i="1" s="1"/>
  <c r="K1303" i="1"/>
  <c r="L1303" i="1" s="1"/>
  <c r="K1295" i="1"/>
  <c r="L1295" i="1" s="1"/>
  <c r="K1271" i="1"/>
  <c r="L1271" i="1" s="1"/>
  <c r="K1263" i="1"/>
  <c r="L1263" i="1" s="1"/>
  <c r="K1239" i="1"/>
  <c r="L1239" i="1" s="1"/>
  <c r="K1156" i="1"/>
  <c r="L1156" i="1" s="1"/>
  <c r="K1132" i="1"/>
  <c r="L1132" i="1" s="1"/>
  <c r="K1124" i="1"/>
  <c r="L1124" i="1" s="1"/>
  <c r="K1100" i="1"/>
  <c r="L1100" i="1" s="1"/>
  <c r="K1092" i="1"/>
  <c r="L1092" i="1" s="1"/>
  <c r="K1081" i="1"/>
  <c r="L1081" i="1" s="1"/>
  <c r="K1061" i="1"/>
  <c r="L1061" i="1" s="1"/>
  <c r="K1049" i="1"/>
  <c r="L1049" i="1" s="1"/>
  <c r="K996" i="1"/>
  <c r="L996" i="1" s="1"/>
  <c r="K964" i="1"/>
  <c r="L964" i="1" s="1"/>
  <c r="K852" i="1"/>
  <c r="L852" i="1" s="1"/>
  <c r="K789" i="1"/>
  <c r="L789" i="1" s="1"/>
  <c r="K752" i="1"/>
  <c r="L752" i="1" s="1"/>
  <c r="K725" i="1"/>
  <c r="L725" i="1" s="1"/>
  <c r="K688" i="1"/>
  <c r="L688" i="1" s="1"/>
  <c r="K676" i="1"/>
  <c r="L676" i="1" s="1"/>
  <c r="K661" i="1"/>
  <c r="L661" i="1" s="1"/>
  <c r="K624" i="1"/>
  <c r="L624" i="1" s="1"/>
  <c r="K612" i="1"/>
  <c r="L612" i="1" s="1"/>
  <c r="K601" i="1"/>
  <c r="L601" i="1" s="1"/>
  <c r="K548" i="1"/>
  <c r="L548" i="1" s="1"/>
  <c r="K537" i="1"/>
  <c r="L537" i="1" s="1"/>
  <c r="K496" i="1"/>
  <c r="L496" i="1" s="1"/>
  <c r="K468" i="1"/>
  <c r="L468" i="1" s="1"/>
  <c r="K453" i="1"/>
  <c r="L453" i="1" s="1"/>
  <c r="K412" i="1"/>
  <c r="L412" i="1" s="1"/>
  <c r="K396" i="1"/>
  <c r="L396" i="1" s="1"/>
  <c r="K336" i="1"/>
  <c r="L336" i="1" s="1"/>
  <c r="K261" i="1"/>
  <c r="L261" i="1" s="1"/>
  <c r="K181" i="1"/>
  <c r="L181" i="1" s="1"/>
  <c r="K106" i="1"/>
  <c r="L106" i="1" s="1"/>
  <c r="K62" i="1"/>
  <c r="L62" i="1" s="1"/>
  <c r="K1603" i="1"/>
  <c r="L1603" i="1" s="1"/>
  <c r="K1579" i="1"/>
  <c r="L1579" i="1" s="1"/>
  <c r="K1564" i="1"/>
  <c r="L1564" i="1" s="1"/>
  <c r="K1536" i="1"/>
  <c r="L1536" i="1" s="1"/>
  <c r="K1515" i="1"/>
  <c r="L1515" i="1" s="1"/>
  <c r="K1508" i="1"/>
  <c r="L1508" i="1" s="1"/>
  <c r="K1479" i="1"/>
  <c r="L1479" i="1" s="1"/>
  <c r="K1444" i="1"/>
  <c r="L1444" i="1" s="1"/>
  <c r="K1423" i="1"/>
  <c r="L1423" i="1" s="1"/>
  <c r="K1408" i="1"/>
  <c r="L1408" i="1" s="1"/>
  <c r="K1320" i="1"/>
  <c r="L1320" i="1" s="1"/>
  <c r="K1288" i="1"/>
  <c r="L1288" i="1" s="1"/>
  <c r="K1256" i="1"/>
  <c r="L1256" i="1" s="1"/>
  <c r="K1223" i="1"/>
  <c r="L1223" i="1" s="1"/>
  <c r="K1191" i="1"/>
  <c r="L1191" i="1" s="1"/>
  <c r="K1159" i="1"/>
  <c r="L1159" i="1" s="1"/>
  <c r="K1072" i="1"/>
  <c r="L1072" i="1" s="1"/>
  <c r="K1040" i="1"/>
  <c r="L1040" i="1" s="1"/>
  <c r="K932" i="1"/>
  <c r="L932" i="1" s="1"/>
  <c r="K889" i="1"/>
  <c r="L889" i="1" s="1"/>
  <c r="K302" i="1"/>
  <c r="L302" i="1" s="1"/>
  <c r="K245" i="1"/>
  <c r="L245" i="1" s="1"/>
  <c r="K189" i="1"/>
  <c r="L189" i="1" s="1"/>
  <c r="K166" i="1"/>
  <c r="L166" i="1" s="1"/>
  <c r="K92" i="1"/>
  <c r="L92" i="1" s="1"/>
  <c r="K44" i="1"/>
  <c r="L44" i="1" s="1"/>
  <c r="K1563" i="1"/>
  <c r="L1563" i="1" s="1"/>
  <c r="K1556" i="1"/>
  <c r="L1556" i="1" s="1"/>
  <c r="K1548" i="1"/>
  <c r="L1548" i="1" s="1"/>
  <c r="K1535" i="1"/>
  <c r="L1535" i="1" s="1"/>
  <c r="K1527" i="1"/>
  <c r="L1527" i="1" s="1"/>
  <c r="K1520" i="1"/>
  <c r="L1520" i="1" s="1"/>
  <c r="K1499" i="1"/>
  <c r="L1499" i="1" s="1"/>
  <c r="K1492" i="1"/>
  <c r="L1492" i="1" s="1"/>
  <c r="K1484" i="1"/>
  <c r="L1484" i="1" s="1"/>
  <c r="K1471" i="1"/>
  <c r="L1471" i="1" s="1"/>
  <c r="K1463" i="1"/>
  <c r="L1463" i="1" s="1"/>
  <c r="K1456" i="1"/>
  <c r="L1456" i="1" s="1"/>
  <c r="K1435" i="1"/>
  <c r="L1435" i="1" s="1"/>
  <c r="K1428" i="1"/>
  <c r="L1428" i="1" s="1"/>
  <c r="K1420" i="1"/>
  <c r="L1420" i="1" s="1"/>
  <c r="K1407" i="1"/>
  <c r="L1407" i="1" s="1"/>
  <c r="K1399" i="1"/>
  <c r="L1399" i="1" s="1"/>
  <c r="K1384" i="1"/>
  <c r="L1384" i="1" s="1"/>
  <c r="K1375" i="1"/>
  <c r="L1375" i="1" s="1"/>
  <c r="K1351" i="1"/>
  <c r="L1351" i="1" s="1"/>
  <c r="K1343" i="1"/>
  <c r="L1343" i="1" s="1"/>
  <c r="K1319" i="1"/>
  <c r="L1319" i="1" s="1"/>
  <c r="K1311" i="1"/>
  <c r="L1311" i="1" s="1"/>
  <c r="K1287" i="1"/>
  <c r="L1287" i="1" s="1"/>
  <c r="K1204" i="1"/>
  <c r="L1204" i="1" s="1"/>
  <c r="K1180" i="1"/>
  <c r="L1180" i="1" s="1"/>
  <c r="K1172" i="1"/>
  <c r="L1172" i="1" s="1"/>
  <c r="K1148" i="1"/>
  <c r="L1148" i="1" s="1"/>
  <c r="K1140" i="1"/>
  <c r="L1140" i="1" s="1"/>
  <c r="K1131" i="1"/>
  <c r="L1131" i="1" s="1"/>
  <c r="K1116" i="1"/>
  <c r="L1116" i="1" s="1"/>
  <c r="K1107" i="1"/>
  <c r="L1107" i="1" s="1"/>
  <c r="K1099" i="1"/>
  <c r="L1099" i="1" s="1"/>
  <c r="K1060" i="1"/>
  <c r="L1060" i="1" s="1"/>
  <c r="K1028" i="1"/>
  <c r="L1028" i="1" s="1"/>
  <c r="K917" i="1"/>
  <c r="L917" i="1" s="1"/>
  <c r="K885" i="1"/>
  <c r="L885" i="1" s="1"/>
  <c r="K482" i="1"/>
  <c r="L482" i="1" s="1"/>
  <c r="K318" i="1"/>
  <c r="L318" i="1" s="1"/>
  <c r="K277" i="1"/>
  <c r="L277" i="1" s="1"/>
  <c r="K238" i="1"/>
  <c r="L238" i="1" s="1"/>
  <c r="K221" i="1"/>
  <c r="L221" i="1" s="1"/>
  <c r="K180" i="1"/>
  <c r="L180" i="1" s="1"/>
  <c r="K124" i="1"/>
  <c r="L124" i="1" s="1"/>
  <c r="K85" i="1"/>
  <c r="L85" i="1" s="1"/>
  <c r="K61" i="1"/>
  <c r="L61" i="1" s="1"/>
  <c r="K1371" i="1"/>
  <c r="L1371" i="1" s="1"/>
  <c r="K1359" i="1"/>
  <c r="L1359" i="1" s="1"/>
  <c r="K1347" i="1"/>
  <c r="L1347" i="1" s="1"/>
  <c r="K1335" i="1"/>
  <c r="L1335" i="1" s="1"/>
  <c r="K1328" i="1"/>
  <c r="L1328" i="1" s="1"/>
  <c r="K1316" i="1"/>
  <c r="L1316" i="1" s="1"/>
  <c r="K1304" i="1"/>
  <c r="L1304" i="1" s="1"/>
  <c r="K1292" i="1"/>
  <c r="L1292" i="1" s="1"/>
  <c r="K1243" i="1"/>
  <c r="L1243" i="1" s="1"/>
  <c r="K1231" i="1"/>
  <c r="L1231" i="1" s="1"/>
  <c r="K1219" i="1"/>
  <c r="L1219" i="1" s="1"/>
  <c r="K1207" i="1"/>
  <c r="L1207" i="1" s="1"/>
  <c r="K1200" i="1"/>
  <c r="L1200" i="1" s="1"/>
  <c r="K1188" i="1"/>
  <c r="L1188" i="1" s="1"/>
  <c r="K1176" i="1"/>
  <c r="L1176" i="1" s="1"/>
  <c r="K1164" i="1"/>
  <c r="L1164" i="1" s="1"/>
  <c r="K1115" i="1"/>
  <c r="L1115" i="1" s="1"/>
  <c r="K1103" i="1"/>
  <c r="L1103" i="1" s="1"/>
  <c r="K1091" i="1"/>
  <c r="L1091" i="1" s="1"/>
  <c r="K1076" i="1"/>
  <c r="L1076" i="1" s="1"/>
  <c r="K953" i="1"/>
  <c r="L953" i="1" s="1"/>
  <c r="K937" i="1"/>
  <c r="L937" i="1" s="1"/>
  <c r="K921" i="1"/>
  <c r="L921" i="1" s="1"/>
  <c r="K905" i="1"/>
  <c r="L905" i="1" s="1"/>
  <c r="K896" i="1"/>
  <c r="L896" i="1" s="1"/>
  <c r="K880" i="1"/>
  <c r="L880" i="1" s="1"/>
  <c r="K864" i="1"/>
  <c r="L864" i="1" s="1"/>
  <c r="K853" i="1"/>
  <c r="L853" i="1" s="1"/>
  <c r="K836" i="1"/>
  <c r="L836" i="1" s="1"/>
  <c r="K825" i="1"/>
  <c r="L825" i="1" s="1"/>
  <c r="K816" i="1"/>
  <c r="L816" i="1" s="1"/>
  <c r="K788" i="1"/>
  <c r="L788" i="1" s="1"/>
  <c r="K768" i="1"/>
  <c r="L768" i="1" s="1"/>
  <c r="K740" i="1"/>
  <c r="L740" i="1" s="1"/>
  <c r="K693" i="1"/>
  <c r="L693" i="1" s="1"/>
  <c r="K665" i="1"/>
  <c r="L665" i="1" s="1"/>
  <c r="K645" i="1"/>
  <c r="L645" i="1" s="1"/>
  <c r="K617" i="1"/>
  <c r="L617" i="1" s="1"/>
  <c r="K608" i="1"/>
  <c r="L608" i="1" s="1"/>
  <c r="K597" i="1"/>
  <c r="L597" i="1" s="1"/>
  <c r="K580" i="1"/>
  <c r="L580" i="1" s="1"/>
  <c r="K569" i="1"/>
  <c r="L569" i="1" s="1"/>
  <c r="K560" i="1"/>
  <c r="L560" i="1" s="1"/>
  <c r="K532" i="1"/>
  <c r="L532" i="1" s="1"/>
  <c r="K512" i="1"/>
  <c r="L512" i="1" s="1"/>
  <c r="K445" i="1"/>
  <c r="L445" i="1" s="1"/>
  <c r="K417" i="1"/>
  <c r="L417" i="1" s="1"/>
  <c r="K374" i="1"/>
  <c r="L374" i="1" s="1"/>
  <c r="K358" i="1"/>
  <c r="L358" i="1" s="1"/>
  <c r="K344" i="1"/>
  <c r="L344" i="1" s="1"/>
  <c r="K301" i="1"/>
  <c r="L301" i="1" s="1"/>
  <c r="K228" i="1"/>
  <c r="L228" i="1" s="1"/>
  <c r="K214" i="1"/>
  <c r="L214" i="1" s="1"/>
  <c r="K157" i="1"/>
  <c r="L157" i="1" s="1"/>
  <c r="K141" i="1"/>
  <c r="L141" i="1" s="1"/>
  <c r="K98" i="1"/>
  <c r="L98" i="1" s="1"/>
  <c r="K84" i="1"/>
  <c r="L84" i="1" s="1"/>
  <c r="K69" i="1"/>
  <c r="L69" i="1" s="1"/>
  <c r="K12" i="1"/>
  <c r="L12" i="1" s="1"/>
  <c r="K1576" i="1"/>
  <c r="L1576" i="1" s="1"/>
  <c r="K1571" i="1"/>
  <c r="L1571" i="1" s="1"/>
  <c r="K1560" i="1"/>
  <c r="L1560" i="1" s="1"/>
  <c r="K1555" i="1"/>
  <c r="L1555" i="1" s="1"/>
  <c r="K1544" i="1"/>
  <c r="L1544" i="1" s="1"/>
  <c r="K1539" i="1"/>
  <c r="L1539" i="1" s="1"/>
  <c r="K1528" i="1"/>
  <c r="L1528" i="1" s="1"/>
  <c r="K1523" i="1"/>
  <c r="L1523" i="1" s="1"/>
  <c r="K1512" i="1"/>
  <c r="L1512" i="1" s="1"/>
  <c r="K1507" i="1"/>
  <c r="L1507" i="1" s="1"/>
  <c r="K1496" i="1"/>
  <c r="L1496" i="1" s="1"/>
  <c r="K1491" i="1"/>
  <c r="L1491" i="1" s="1"/>
  <c r="K1480" i="1"/>
  <c r="L1480" i="1" s="1"/>
  <c r="K1475" i="1"/>
  <c r="L1475" i="1" s="1"/>
  <c r="K1464" i="1"/>
  <c r="L1464" i="1" s="1"/>
  <c r="K1459" i="1"/>
  <c r="L1459" i="1" s="1"/>
  <c r="K1448" i="1"/>
  <c r="L1448" i="1" s="1"/>
  <c r="K1443" i="1"/>
  <c r="L1443" i="1" s="1"/>
  <c r="K1432" i="1"/>
  <c r="L1432" i="1" s="1"/>
  <c r="K1427" i="1"/>
  <c r="L1427" i="1" s="1"/>
  <c r="K1416" i="1"/>
  <c r="L1416" i="1" s="1"/>
  <c r="K1411" i="1"/>
  <c r="L1411" i="1" s="1"/>
  <c r="K1400" i="1"/>
  <c r="L1400" i="1" s="1"/>
  <c r="K1395" i="1"/>
  <c r="L1395" i="1" s="1"/>
  <c r="K1383" i="1"/>
  <c r="L1383" i="1" s="1"/>
  <c r="K1376" i="1"/>
  <c r="L1376" i="1" s="1"/>
  <c r="K1364" i="1"/>
  <c r="L1364" i="1" s="1"/>
  <c r="K1352" i="1"/>
  <c r="L1352" i="1" s="1"/>
  <c r="K1340" i="1"/>
  <c r="L1340" i="1" s="1"/>
  <c r="K1291" i="1"/>
  <c r="L1291" i="1" s="1"/>
  <c r="K1279" i="1"/>
  <c r="L1279" i="1" s="1"/>
  <c r="K1267" i="1"/>
  <c r="L1267" i="1" s="1"/>
  <c r="K1255" i="1"/>
  <c r="L1255" i="1" s="1"/>
  <c r="K1248" i="1"/>
  <c r="L1248" i="1" s="1"/>
  <c r="K1236" i="1"/>
  <c r="L1236" i="1" s="1"/>
  <c r="K1224" i="1"/>
  <c r="L1224" i="1" s="1"/>
  <c r="K1212" i="1"/>
  <c r="L1212" i="1" s="1"/>
  <c r="K1163" i="1"/>
  <c r="L1163" i="1" s="1"/>
  <c r="K1151" i="1"/>
  <c r="L1151" i="1" s="1"/>
  <c r="K1139" i="1"/>
  <c r="L1139" i="1" s="1"/>
  <c r="K1127" i="1"/>
  <c r="L1127" i="1" s="1"/>
  <c r="K1120" i="1"/>
  <c r="L1120" i="1" s="1"/>
  <c r="K1108" i="1"/>
  <c r="L1108" i="1" s="1"/>
  <c r="K1096" i="1"/>
  <c r="L1096" i="1" s="1"/>
  <c r="K1017" i="1"/>
  <c r="L1017" i="1" s="1"/>
  <c r="K1001" i="1"/>
  <c r="L1001" i="1" s="1"/>
  <c r="K985" i="1"/>
  <c r="L985" i="1" s="1"/>
  <c r="K969" i="1"/>
  <c r="L969" i="1" s="1"/>
  <c r="K960" i="1"/>
  <c r="L960" i="1" s="1"/>
  <c r="K944" i="1"/>
  <c r="L944" i="1" s="1"/>
  <c r="K928" i="1"/>
  <c r="L928" i="1" s="1"/>
  <c r="K912" i="1"/>
  <c r="L912" i="1" s="1"/>
  <c r="K480" i="1"/>
  <c r="L480" i="1" s="1"/>
  <c r="K458" i="1"/>
  <c r="L458" i="1" s="1"/>
  <c r="K430" i="1"/>
  <c r="L430" i="1" s="1"/>
  <c r="K373" i="1"/>
  <c r="L373" i="1" s="1"/>
  <c r="K357" i="1"/>
  <c r="L357" i="1" s="1"/>
  <c r="K300" i="1"/>
  <c r="L300" i="1" s="1"/>
  <c r="K286" i="1"/>
  <c r="L286" i="1" s="1"/>
  <c r="K270" i="1"/>
  <c r="L270" i="1" s="1"/>
  <c r="K244" i="1"/>
  <c r="L244" i="1" s="1"/>
  <c r="K213" i="1"/>
  <c r="L213" i="1" s="1"/>
  <c r="K198" i="1"/>
  <c r="L198" i="1" s="1"/>
  <c r="K156" i="1"/>
  <c r="L156" i="1" s="1"/>
  <c r="K140" i="1"/>
  <c r="L140" i="1" s="1"/>
  <c r="K125" i="1"/>
  <c r="L125" i="1" s="1"/>
  <c r="K68" i="1"/>
  <c r="L68" i="1" s="1"/>
  <c r="K33" i="1"/>
  <c r="L33" i="1" s="1"/>
  <c r="K848" i="1"/>
  <c r="L848" i="1" s="1"/>
  <c r="K841" i="1"/>
  <c r="L841" i="1" s="1"/>
  <c r="K820" i="1"/>
  <c r="L820" i="1" s="1"/>
  <c r="K805" i="1"/>
  <c r="L805" i="1" s="1"/>
  <c r="K784" i="1"/>
  <c r="L784" i="1" s="1"/>
  <c r="K777" i="1"/>
  <c r="L777" i="1" s="1"/>
  <c r="K756" i="1"/>
  <c r="L756" i="1" s="1"/>
  <c r="K741" i="1"/>
  <c r="L741" i="1" s="1"/>
  <c r="K720" i="1"/>
  <c r="L720" i="1" s="1"/>
  <c r="K713" i="1"/>
  <c r="L713" i="1" s="1"/>
  <c r="K692" i="1"/>
  <c r="L692" i="1" s="1"/>
  <c r="K677" i="1"/>
  <c r="L677" i="1" s="1"/>
  <c r="K656" i="1"/>
  <c r="L656" i="1" s="1"/>
  <c r="K649" i="1"/>
  <c r="L649" i="1" s="1"/>
  <c r="K628" i="1"/>
  <c r="L628" i="1" s="1"/>
  <c r="K613" i="1"/>
  <c r="L613" i="1" s="1"/>
  <c r="K592" i="1"/>
  <c r="L592" i="1" s="1"/>
  <c r="K585" i="1"/>
  <c r="L585" i="1" s="1"/>
  <c r="K564" i="1"/>
  <c r="L564" i="1" s="1"/>
  <c r="K549" i="1"/>
  <c r="L549" i="1" s="1"/>
  <c r="K528" i="1"/>
  <c r="L528" i="1" s="1"/>
  <c r="K521" i="1"/>
  <c r="L521" i="1" s="1"/>
  <c r="K506" i="1"/>
  <c r="L506" i="1" s="1"/>
  <c r="K490" i="1"/>
  <c r="L490" i="1" s="1"/>
  <c r="K474" i="1"/>
  <c r="L474" i="1" s="1"/>
  <c r="K466" i="1"/>
  <c r="L466" i="1" s="1"/>
  <c r="K436" i="1"/>
  <c r="L436" i="1" s="1"/>
  <c r="K404" i="1"/>
  <c r="L404" i="1" s="1"/>
  <c r="K382" i="1"/>
  <c r="L382" i="1" s="1"/>
  <c r="K372" i="1"/>
  <c r="L372" i="1" s="1"/>
  <c r="K285" i="1"/>
  <c r="L285" i="1" s="1"/>
  <c r="K230" i="1"/>
  <c r="L230" i="1" s="1"/>
  <c r="K188" i="1"/>
  <c r="L188" i="1" s="1"/>
  <c r="K133" i="1"/>
  <c r="L133" i="1" s="1"/>
  <c r="K100" i="1"/>
  <c r="L100" i="1" s="1"/>
  <c r="K52" i="1"/>
  <c r="L52" i="1" s="1"/>
  <c r="K505" i="1"/>
  <c r="L505" i="1" s="1"/>
  <c r="K498" i="1"/>
  <c r="L498" i="1" s="1"/>
  <c r="K489" i="1"/>
  <c r="L489" i="1" s="1"/>
  <c r="K481" i="1"/>
  <c r="L481" i="1" s="1"/>
  <c r="K473" i="1"/>
  <c r="L473" i="1" s="1"/>
  <c r="K464" i="1"/>
  <c r="L464" i="1" s="1"/>
  <c r="K457" i="1"/>
  <c r="L457" i="1" s="1"/>
  <c r="K446" i="1"/>
  <c r="L446" i="1" s="1"/>
  <c r="K414" i="1"/>
  <c r="L414" i="1" s="1"/>
  <c r="K381" i="1"/>
  <c r="L381" i="1" s="1"/>
  <c r="K349" i="1"/>
  <c r="L349" i="1" s="1"/>
  <c r="K326" i="1"/>
  <c r="L326" i="1" s="1"/>
  <c r="K317" i="1"/>
  <c r="L317" i="1" s="1"/>
  <c r="K294" i="1"/>
  <c r="L294" i="1" s="1"/>
  <c r="K284" i="1"/>
  <c r="L284" i="1" s="1"/>
  <c r="K262" i="1"/>
  <c r="L262" i="1" s="1"/>
  <c r="K252" i="1"/>
  <c r="L252" i="1" s="1"/>
  <c r="K229" i="1"/>
  <c r="L229" i="1" s="1"/>
  <c r="K220" i="1"/>
  <c r="L220" i="1" s="1"/>
  <c r="K197" i="1"/>
  <c r="L197" i="1" s="1"/>
  <c r="K174" i="1"/>
  <c r="L174" i="1" s="1"/>
  <c r="K165" i="1"/>
  <c r="L165" i="1" s="1"/>
  <c r="K142" i="1"/>
  <c r="L142" i="1" s="1"/>
  <c r="K110" i="1"/>
  <c r="L110" i="1" s="1"/>
  <c r="K76" i="1"/>
  <c r="L76" i="1" s="1"/>
  <c r="K38" i="1"/>
  <c r="L38" i="1" s="1"/>
  <c r="K25" i="1"/>
  <c r="L25" i="1" s="1"/>
  <c r="K2234" i="1"/>
  <c r="L2234" i="1" s="1"/>
  <c r="K2230" i="1"/>
  <c r="L2230" i="1" s="1"/>
  <c r="K2226" i="1"/>
  <c r="L2226" i="1" s="1"/>
  <c r="K2222" i="1"/>
  <c r="L2222" i="1" s="1"/>
  <c r="K2218" i="1"/>
  <c r="L2218" i="1" s="1"/>
  <c r="K2214" i="1"/>
  <c r="L2214" i="1" s="1"/>
  <c r="K2210" i="1"/>
  <c r="L2210" i="1" s="1"/>
  <c r="K2206" i="1"/>
  <c r="L2206" i="1" s="1"/>
  <c r="K2202" i="1"/>
  <c r="L2202" i="1" s="1"/>
  <c r="K2198" i="1"/>
  <c r="L2198" i="1" s="1"/>
  <c r="K2194" i="1"/>
  <c r="L2194" i="1" s="1"/>
  <c r="K2190" i="1"/>
  <c r="L2190" i="1" s="1"/>
  <c r="K2186" i="1"/>
  <c r="L2186" i="1" s="1"/>
  <c r="K2182" i="1"/>
  <c r="L2182" i="1" s="1"/>
  <c r="K2178" i="1"/>
  <c r="L2178" i="1" s="1"/>
  <c r="K2174" i="1"/>
  <c r="L2174" i="1" s="1"/>
  <c r="K2170" i="1"/>
  <c r="L2170" i="1" s="1"/>
  <c r="K2166" i="1"/>
  <c r="L2166" i="1" s="1"/>
  <c r="K2162" i="1"/>
  <c r="L2162" i="1" s="1"/>
  <c r="K2158" i="1"/>
  <c r="L2158" i="1" s="1"/>
  <c r="K2154" i="1"/>
  <c r="L2154" i="1" s="1"/>
  <c r="K2150" i="1"/>
  <c r="L2150" i="1" s="1"/>
  <c r="K2146" i="1"/>
  <c r="L2146" i="1" s="1"/>
  <c r="K2142" i="1"/>
  <c r="L2142" i="1" s="1"/>
  <c r="K2138" i="1"/>
  <c r="L2138" i="1" s="1"/>
  <c r="K2134" i="1"/>
  <c r="L2134" i="1" s="1"/>
  <c r="K2130" i="1"/>
  <c r="L2130" i="1" s="1"/>
  <c r="K2126" i="1"/>
  <c r="L2126" i="1" s="1"/>
  <c r="K2122" i="1"/>
  <c r="L2122" i="1" s="1"/>
  <c r="K2118" i="1"/>
  <c r="L2118" i="1" s="1"/>
  <c r="K2114" i="1"/>
  <c r="L2114" i="1" s="1"/>
  <c r="K2110" i="1"/>
  <c r="L2110" i="1" s="1"/>
  <c r="K2106" i="1"/>
  <c r="L2106" i="1" s="1"/>
  <c r="K2102" i="1"/>
  <c r="L2102" i="1" s="1"/>
  <c r="K2098" i="1"/>
  <c r="L2098" i="1" s="1"/>
  <c r="K2094" i="1"/>
  <c r="L2094" i="1" s="1"/>
  <c r="K2090" i="1"/>
  <c r="L2090" i="1" s="1"/>
  <c r="K2086" i="1"/>
  <c r="L2086" i="1" s="1"/>
  <c r="K2082" i="1"/>
  <c r="L2082" i="1" s="1"/>
  <c r="K2078" i="1"/>
  <c r="L2078" i="1" s="1"/>
  <c r="K2074" i="1"/>
  <c r="L2074" i="1" s="1"/>
  <c r="K2070" i="1"/>
  <c r="L2070" i="1" s="1"/>
  <c r="K2066" i="1"/>
  <c r="L2066" i="1" s="1"/>
  <c r="K2062" i="1"/>
  <c r="L2062" i="1" s="1"/>
  <c r="K2058" i="1"/>
  <c r="L2058" i="1" s="1"/>
  <c r="K2054" i="1"/>
  <c r="L2054" i="1" s="1"/>
  <c r="K2050" i="1"/>
  <c r="L2050" i="1" s="1"/>
  <c r="K2046" i="1"/>
  <c r="L2046" i="1" s="1"/>
  <c r="K2042" i="1"/>
  <c r="L2042" i="1" s="1"/>
  <c r="K2038" i="1"/>
  <c r="L2038" i="1" s="1"/>
  <c r="K2034" i="1"/>
  <c r="L2034" i="1" s="1"/>
  <c r="K2030" i="1"/>
  <c r="L2030" i="1" s="1"/>
  <c r="K2026" i="1"/>
  <c r="L2026" i="1" s="1"/>
  <c r="K2022" i="1"/>
  <c r="L2022" i="1" s="1"/>
  <c r="K2018" i="1"/>
  <c r="L2018" i="1" s="1"/>
  <c r="K2014" i="1"/>
  <c r="L2014" i="1" s="1"/>
  <c r="K2010" i="1"/>
  <c r="L2010" i="1" s="1"/>
  <c r="K2006" i="1"/>
  <c r="L2006" i="1" s="1"/>
  <c r="K2002" i="1"/>
  <c r="L2002" i="1" s="1"/>
  <c r="K1998" i="1"/>
  <c r="L1998" i="1" s="1"/>
  <c r="K1994" i="1"/>
  <c r="L1994" i="1" s="1"/>
  <c r="K1990" i="1"/>
  <c r="L1990" i="1" s="1"/>
  <c r="K1986" i="1"/>
  <c r="L1986" i="1" s="1"/>
  <c r="K1982" i="1"/>
  <c r="L1982" i="1" s="1"/>
  <c r="K1978" i="1"/>
  <c r="L1978" i="1" s="1"/>
  <c r="K1974" i="1"/>
  <c r="L1974" i="1" s="1"/>
  <c r="K1970" i="1"/>
  <c r="L1970" i="1" s="1"/>
  <c r="K1966" i="1"/>
  <c r="L1966" i="1" s="1"/>
  <c r="K1962" i="1"/>
  <c r="L1962" i="1" s="1"/>
  <c r="K1958" i="1"/>
  <c r="L1958" i="1" s="1"/>
  <c r="K1954" i="1"/>
  <c r="L1954" i="1" s="1"/>
  <c r="K1950" i="1"/>
  <c r="L1950" i="1" s="1"/>
  <c r="K1946" i="1"/>
  <c r="L1946" i="1" s="1"/>
  <c r="K1942" i="1"/>
  <c r="L1942" i="1" s="1"/>
  <c r="K1938" i="1"/>
  <c r="L1938" i="1" s="1"/>
  <c r="K1934" i="1"/>
  <c r="L1934" i="1" s="1"/>
  <c r="K1930" i="1"/>
  <c r="L1930" i="1" s="1"/>
  <c r="K1926" i="1"/>
  <c r="L1926" i="1" s="1"/>
  <c r="K1922" i="1"/>
  <c r="L1922" i="1" s="1"/>
  <c r="K1918" i="1"/>
  <c r="L1918" i="1" s="1"/>
  <c r="K1914" i="1"/>
  <c r="L1914" i="1" s="1"/>
  <c r="K1910" i="1"/>
  <c r="L1910" i="1" s="1"/>
  <c r="K1906" i="1"/>
  <c r="L1906" i="1" s="1"/>
  <c r="K1902" i="1"/>
  <c r="L1902" i="1" s="1"/>
  <c r="K1898" i="1"/>
  <c r="L1898" i="1" s="1"/>
  <c r="K1894" i="1"/>
  <c r="L1894" i="1" s="1"/>
  <c r="K1890" i="1"/>
  <c r="L1890" i="1" s="1"/>
  <c r="K1886" i="1"/>
  <c r="L1886" i="1" s="1"/>
  <c r="K1882" i="1"/>
  <c r="L1882" i="1" s="1"/>
  <c r="K1878" i="1"/>
  <c r="L1878" i="1" s="1"/>
  <c r="K1874" i="1"/>
  <c r="L1874" i="1" s="1"/>
  <c r="K1870" i="1"/>
  <c r="L1870" i="1" s="1"/>
  <c r="K1866" i="1"/>
  <c r="L1866" i="1" s="1"/>
  <c r="K1862" i="1"/>
  <c r="L1862" i="1" s="1"/>
  <c r="K1858" i="1"/>
  <c r="L1858" i="1" s="1"/>
  <c r="K1854" i="1"/>
  <c r="L1854" i="1" s="1"/>
  <c r="K1850" i="1"/>
  <c r="L1850" i="1" s="1"/>
  <c r="K1846" i="1"/>
  <c r="L1846" i="1" s="1"/>
  <c r="K1842" i="1"/>
  <c r="L1842" i="1" s="1"/>
  <c r="K1838" i="1"/>
  <c r="L1838" i="1" s="1"/>
  <c r="K1834" i="1"/>
  <c r="L1834" i="1" s="1"/>
  <c r="K1830" i="1"/>
  <c r="L1830" i="1" s="1"/>
  <c r="K1826" i="1"/>
  <c r="L1826" i="1" s="1"/>
  <c r="K1822" i="1"/>
  <c r="L1822" i="1" s="1"/>
  <c r="K1818" i="1"/>
  <c r="L1818" i="1" s="1"/>
  <c r="K1814" i="1"/>
  <c r="L1814" i="1" s="1"/>
  <c r="K1810" i="1"/>
  <c r="L1810" i="1" s="1"/>
  <c r="K1806" i="1"/>
  <c r="L1806" i="1" s="1"/>
  <c r="K1802" i="1"/>
  <c r="L1802" i="1" s="1"/>
  <c r="K1798" i="1"/>
  <c r="L1798" i="1" s="1"/>
  <c r="K1794" i="1"/>
  <c r="L1794" i="1" s="1"/>
  <c r="K1790" i="1"/>
  <c r="L1790" i="1" s="1"/>
  <c r="K1786" i="1"/>
  <c r="L1786" i="1" s="1"/>
  <c r="K1782" i="1"/>
  <c r="L1782" i="1" s="1"/>
  <c r="K1778" i="1"/>
  <c r="L1778" i="1" s="1"/>
  <c r="K1774" i="1"/>
  <c r="L1774" i="1" s="1"/>
  <c r="K1770" i="1"/>
  <c r="L1770" i="1" s="1"/>
  <c r="K1766" i="1"/>
  <c r="L1766" i="1" s="1"/>
  <c r="K1762" i="1"/>
  <c r="L1762" i="1" s="1"/>
  <c r="K1758" i="1"/>
  <c r="L1758" i="1" s="1"/>
  <c r="K1754" i="1"/>
  <c r="L1754" i="1" s="1"/>
  <c r="K1750" i="1"/>
  <c r="L1750" i="1" s="1"/>
  <c r="K1746" i="1"/>
  <c r="L1746" i="1" s="1"/>
  <c r="K1742" i="1"/>
  <c r="L1742" i="1" s="1"/>
  <c r="K1738" i="1"/>
  <c r="L1738" i="1" s="1"/>
  <c r="K1734" i="1"/>
  <c r="L1734" i="1" s="1"/>
  <c r="K1730" i="1"/>
  <c r="L1730" i="1" s="1"/>
  <c r="K1726" i="1"/>
  <c r="L1726" i="1" s="1"/>
  <c r="K1722" i="1"/>
  <c r="L1722" i="1" s="1"/>
  <c r="K1718" i="1"/>
  <c r="L1718" i="1" s="1"/>
  <c r="K1714" i="1"/>
  <c r="L1714" i="1" s="1"/>
  <c r="K1710" i="1"/>
  <c r="L1710" i="1" s="1"/>
  <c r="K1706" i="1"/>
  <c r="L1706" i="1" s="1"/>
  <c r="K1702" i="1"/>
  <c r="L1702" i="1" s="1"/>
  <c r="K1698" i="1"/>
  <c r="L1698" i="1" s="1"/>
  <c r="K1694" i="1"/>
  <c r="L1694" i="1" s="1"/>
  <c r="K1690" i="1"/>
  <c r="L1690" i="1" s="1"/>
  <c r="K1686" i="1"/>
  <c r="L1686" i="1" s="1"/>
  <c r="K1682" i="1"/>
  <c r="L1682" i="1" s="1"/>
  <c r="K1678" i="1"/>
  <c r="L1678" i="1" s="1"/>
  <c r="K1674" i="1"/>
  <c r="L1674" i="1" s="1"/>
  <c r="K1670" i="1"/>
  <c r="L1670" i="1" s="1"/>
  <c r="K1666" i="1"/>
  <c r="L1666" i="1" s="1"/>
  <c r="K1662" i="1"/>
  <c r="L1662" i="1" s="1"/>
  <c r="K1658" i="1"/>
  <c r="L1658" i="1" s="1"/>
  <c r="K1654" i="1"/>
  <c r="L1654" i="1" s="1"/>
  <c r="K1650" i="1"/>
  <c r="L1650" i="1" s="1"/>
  <c r="K1646" i="1"/>
  <c r="L1646" i="1" s="1"/>
  <c r="K1642" i="1"/>
  <c r="L1642" i="1" s="1"/>
  <c r="K1638" i="1"/>
  <c r="L1638" i="1" s="1"/>
  <c r="K1634" i="1"/>
  <c r="L1634" i="1" s="1"/>
  <c r="K1630" i="1"/>
  <c r="L1630" i="1" s="1"/>
  <c r="K1626" i="1"/>
  <c r="L1626" i="1" s="1"/>
  <c r="K1622" i="1"/>
  <c r="L1622" i="1" s="1"/>
  <c r="K1618" i="1"/>
  <c r="L1618" i="1" s="1"/>
  <c r="K1614" i="1"/>
  <c r="L1614" i="1" s="1"/>
  <c r="K1610" i="1"/>
  <c r="L1610" i="1" s="1"/>
  <c r="K1606" i="1"/>
  <c r="L1606" i="1" s="1"/>
  <c r="K1602" i="1"/>
  <c r="L1602" i="1" s="1"/>
  <c r="K1598" i="1"/>
  <c r="L1598" i="1" s="1"/>
  <c r="K1594" i="1"/>
  <c r="L1594" i="1" s="1"/>
  <c r="K1590" i="1"/>
  <c r="L1590" i="1" s="1"/>
  <c r="K1586" i="1"/>
  <c r="L1586" i="1" s="1"/>
  <c r="K1582" i="1"/>
  <c r="L1582" i="1" s="1"/>
  <c r="K1578" i="1"/>
  <c r="L1578" i="1" s="1"/>
  <c r="K1574" i="1"/>
  <c r="L1574" i="1" s="1"/>
  <c r="K1570" i="1"/>
  <c r="L1570" i="1" s="1"/>
  <c r="K1566" i="1"/>
  <c r="L1566" i="1" s="1"/>
  <c r="K1562" i="1"/>
  <c r="L1562" i="1" s="1"/>
  <c r="K1558" i="1"/>
  <c r="L1558" i="1" s="1"/>
  <c r="K1554" i="1"/>
  <c r="L1554" i="1" s="1"/>
  <c r="K1550" i="1"/>
  <c r="L1550" i="1" s="1"/>
  <c r="K1546" i="1"/>
  <c r="L1546" i="1" s="1"/>
  <c r="K1542" i="1"/>
  <c r="L1542" i="1" s="1"/>
  <c r="K1538" i="1"/>
  <c r="L1538" i="1" s="1"/>
  <c r="K1534" i="1"/>
  <c r="L1534" i="1" s="1"/>
  <c r="K1530" i="1"/>
  <c r="L1530" i="1" s="1"/>
  <c r="K1526" i="1"/>
  <c r="L1526" i="1" s="1"/>
  <c r="K1522" i="1"/>
  <c r="L1522" i="1" s="1"/>
  <c r="K1518" i="1"/>
  <c r="L1518" i="1" s="1"/>
  <c r="K1514" i="1"/>
  <c r="L1514" i="1" s="1"/>
  <c r="K1510" i="1"/>
  <c r="L1510" i="1" s="1"/>
  <c r="K1506" i="1"/>
  <c r="L1506" i="1" s="1"/>
  <c r="K1502" i="1"/>
  <c r="L1502" i="1" s="1"/>
  <c r="K1498" i="1"/>
  <c r="L1498" i="1" s="1"/>
  <c r="K1494" i="1"/>
  <c r="L1494" i="1" s="1"/>
  <c r="K1490" i="1"/>
  <c r="L1490" i="1" s="1"/>
  <c r="K1486" i="1"/>
  <c r="L1486" i="1" s="1"/>
  <c r="K1482" i="1"/>
  <c r="L1482" i="1" s="1"/>
  <c r="K1478" i="1"/>
  <c r="L1478" i="1" s="1"/>
  <c r="K1474" i="1"/>
  <c r="L1474" i="1" s="1"/>
  <c r="K1470" i="1"/>
  <c r="L1470" i="1" s="1"/>
  <c r="K1466" i="1"/>
  <c r="L1466" i="1" s="1"/>
  <c r="K1462" i="1"/>
  <c r="L1462" i="1" s="1"/>
  <c r="K1458" i="1"/>
  <c r="L1458" i="1" s="1"/>
  <c r="K1454" i="1"/>
  <c r="L1454" i="1" s="1"/>
  <c r="K1450" i="1"/>
  <c r="L1450" i="1" s="1"/>
  <c r="K1446" i="1"/>
  <c r="L1446" i="1" s="1"/>
  <c r="K1442" i="1"/>
  <c r="L1442" i="1" s="1"/>
  <c r="K1438" i="1"/>
  <c r="L1438" i="1" s="1"/>
  <c r="K1434" i="1"/>
  <c r="L1434" i="1" s="1"/>
  <c r="K1430" i="1"/>
  <c r="L1430" i="1" s="1"/>
  <c r="K1426" i="1"/>
  <c r="L1426" i="1" s="1"/>
  <c r="K1422" i="1"/>
  <c r="L1422" i="1" s="1"/>
  <c r="K1418" i="1"/>
  <c r="L1418" i="1" s="1"/>
  <c r="K1414" i="1"/>
  <c r="L1414" i="1" s="1"/>
  <c r="K1410" i="1"/>
  <c r="L1410" i="1" s="1"/>
  <c r="K1406" i="1"/>
  <c r="L1406" i="1" s="1"/>
  <c r="K1402" i="1"/>
  <c r="L1402" i="1" s="1"/>
  <c r="K1398" i="1"/>
  <c r="L1398" i="1" s="1"/>
  <c r="K1394" i="1"/>
  <c r="L1394" i="1" s="1"/>
  <c r="K1390" i="1"/>
  <c r="L1390" i="1" s="1"/>
  <c r="K1386" i="1"/>
  <c r="L1386" i="1" s="1"/>
  <c r="K1382" i="1"/>
  <c r="L1382" i="1" s="1"/>
  <c r="K1378" i="1"/>
  <c r="L1378" i="1" s="1"/>
  <c r="K1374" i="1"/>
  <c r="L1374" i="1" s="1"/>
  <c r="K1370" i="1"/>
  <c r="L1370" i="1" s="1"/>
  <c r="K1366" i="1"/>
  <c r="L1366" i="1" s="1"/>
  <c r="K1362" i="1"/>
  <c r="L1362" i="1" s="1"/>
  <c r="K1358" i="1"/>
  <c r="L1358" i="1" s="1"/>
  <c r="K1354" i="1"/>
  <c r="L1354" i="1" s="1"/>
  <c r="K1350" i="1"/>
  <c r="L1350" i="1" s="1"/>
  <c r="K1346" i="1"/>
  <c r="L1346" i="1" s="1"/>
  <c r="K1342" i="1"/>
  <c r="L1342" i="1" s="1"/>
  <c r="K1338" i="1"/>
  <c r="L1338" i="1" s="1"/>
  <c r="K1334" i="1"/>
  <c r="L1334" i="1" s="1"/>
  <c r="K1330" i="1"/>
  <c r="L1330" i="1" s="1"/>
  <c r="K1326" i="1"/>
  <c r="L1326" i="1" s="1"/>
  <c r="K1322" i="1"/>
  <c r="L1322" i="1" s="1"/>
  <c r="K1318" i="1"/>
  <c r="L1318" i="1" s="1"/>
  <c r="K1314" i="1"/>
  <c r="L1314" i="1" s="1"/>
  <c r="K1310" i="1"/>
  <c r="L1310" i="1" s="1"/>
  <c r="K1306" i="1"/>
  <c r="L1306" i="1" s="1"/>
  <c r="K1302" i="1"/>
  <c r="L1302" i="1" s="1"/>
  <c r="K1298" i="1"/>
  <c r="L1298" i="1" s="1"/>
  <c r="K1294" i="1"/>
  <c r="L1294" i="1" s="1"/>
  <c r="K1290" i="1"/>
  <c r="L1290" i="1" s="1"/>
  <c r="K1286" i="1"/>
  <c r="L1286" i="1" s="1"/>
  <c r="K1282" i="1"/>
  <c r="L1282" i="1" s="1"/>
  <c r="K1278" i="1"/>
  <c r="L1278" i="1" s="1"/>
  <c r="K1274" i="1"/>
  <c r="L1274" i="1" s="1"/>
  <c r="K1270" i="1"/>
  <c r="L1270" i="1" s="1"/>
  <c r="K1266" i="1"/>
  <c r="L1266" i="1" s="1"/>
  <c r="K1262" i="1"/>
  <c r="L1262" i="1" s="1"/>
  <c r="K1258" i="1"/>
  <c r="L1258" i="1" s="1"/>
  <c r="K1254" i="1"/>
  <c r="L1254" i="1" s="1"/>
  <c r="K1250" i="1"/>
  <c r="L1250" i="1" s="1"/>
  <c r="K1246" i="1"/>
  <c r="L1246" i="1" s="1"/>
  <c r="K1242" i="1"/>
  <c r="L1242" i="1" s="1"/>
  <c r="K1238" i="1"/>
  <c r="L1238" i="1" s="1"/>
  <c r="K1234" i="1"/>
  <c r="L1234" i="1" s="1"/>
  <c r="K1230" i="1"/>
  <c r="L1230" i="1" s="1"/>
  <c r="K1226" i="1"/>
  <c r="L1226" i="1" s="1"/>
  <c r="K1222" i="1"/>
  <c r="L1222" i="1" s="1"/>
  <c r="K1218" i="1"/>
  <c r="L1218" i="1" s="1"/>
  <c r="K1214" i="1"/>
  <c r="L1214" i="1" s="1"/>
  <c r="K1210" i="1"/>
  <c r="L1210" i="1" s="1"/>
  <c r="K1206" i="1"/>
  <c r="L1206" i="1" s="1"/>
  <c r="K1202" i="1"/>
  <c r="L1202" i="1" s="1"/>
  <c r="K1198" i="1"/>
  <c r="L1198" i="1" s="1"/>
  <c r="K1194" i="1"/>
  <c r="L1194" i="1" s="1"/>
  <c r="K1190" i="1"/>
  <c r="L1190" i="1" s="1"/>
  <c r="K1186" i="1"/>
  <c r="L1186" i="1" s="1"/>
  <c r="K1182" i="1"/>
  <c r="L1182" i="1" s="1"/>
  <c r="K1178" i="1"/>
  <c r="L1178" i="1" s="1"/>
  <c r="K1174" i="1"/>
  <c r="L1174" i="1" s="1"/>
  <c r="K1170" i="1"/>
  <c r="L1170" i="1" s="1"/>
  <c r="K1166" i="1"/>
  <c r="L1166" i="1" s="1"/>
  <c r="K1162" i="1"/>
  <c r="L1162" i="1" s="1"/>
  <c r="K1158" i="1"/>
  <c r="L1158" i="1" s="1"/>
  <c r="K1154" i="1"/>
  <c r="L1154" i="1" s="1"/>
  <c r="K1150" i="1"/>
  <c r="L1150" i="1" s="1"/>
  <c r="K1146" i="1"/>
  <c r="L1146" i="1" s="1"/>
  <c r="K1142" i="1"/>
  <c r="L1142" i="1" s="1"/>
  <c r="K1138" i="1"/>
  <c r="L1138" i="1" s="1"/>
  <c r="K1134" i="1"/>
  <c r="L1134" i="1" s="1"/>
  <c r="K1130" i="1"/>
  <c r="L1130" i="1" s="1"/>
  <c r="K1126" i="1"/>
  <c r="L1126" i="1" s="1"/>
  <c r="K1122" i="1"/>
  <c r="L1122" i="1" s="1"/>
  <c r="K1118" i="1"/>
  <c r="L1118" i="1" s="1"/>
  <c r="K1114" i="1"/>
  <c r="L1114" i="1" s="1"/>
  <c r="K1110" i="1"/>
  <c r="L1110" i="1" s="1"/>
  <c r="K1106" i="1"/>
  <c r="L1106" i="1" s="1"/>
  <c r="K1102" i="1"/>
  <c r="L1102" i="1" s="1"/>
  <c r="K1098" i="1"/>
  <c r="L1098" i="1" s="1"/>
  <c r="K1094" i="1"/>
  <c r="L1094" i="1" s="1"/>
  <c r="K1090" i="1"/>
  <c r="L1090" i="1" s="1"/>
  <c r="K1085" i="1"/>
  <c r="L1085" i="1" s="1"/>
  <c r="K1080" i="1"/>
  <c r="L1080" i="1" s="1"/>
  <c r="K1069" i="1"/>
  <c r="L1069" i="1" s="1"/>
  <c r="K1064" i="1"/>
  <c r="L1064" i="1" s="1"/>
  <c r="K1053" i="1"/>
  <c r="L1053" i="1" s="1"/>
  <c r="K1048" i="1"/>
  <c r="L1048" i="1" s="1"/>
  <c r="K1037" i="1"/>
  <c r="L1037" i="1" s="1"/>
  <c r="K1032" i="1"/>
  <c r="L1032" i="1" s="1"/>
  <c r="K1021" i="1"/>
  <c r="L1021" i="1" s="1"/>
  <c r="K1016" i="1"/>
  <c r="L1016" i="1" s="1"/>
  <c r="K1005" i="1"/>
  <c r="L1005" i="1" s="1"/>
  <c r="K1000" i="1"/>
  <c r="L1000" i="1" s="1"/>
  <c r="K989" i="1"/>
  <c r="L989" i="1" s="1"/>
  <c r="K984" i="1"/>
  <c r="L984" i="1" s="1"/>
  <c r="K973" i="1"/>
  <c r="L973" i="1" s="1"/>
  <c r="K968" i="1"/>
  <c r="L968" i="1" s="1"/>
  <c r="K957" i="1"/>
  <c r="L957" i="1" s="1"/>
  <c r="K952" i="1"/>
  <c r="L952" i="1" s="1"/>
  <c r="K941" i="1"/>
  <c r="L941" i="1" s="1"/>
  <c r="K936" i="1"/>
  <c r="L936" i="1" s="1"/>
  <c r="K925" i="1"/>
  <c r="L925" i="1" s="1"/>
  <c r="K920" i="1"/>
  <c r="L920" i="1" s="1"/>
  <c r="K909" i="1"/>
  <c r="L909" i="1" s="1"/>
  <c r="K904" i="1"/>
  <c r="L904" i="1" s="1"/>
  <c r="K893" i="1"/>
  <c r="L893" i="1" s="1"/>
  <c r="K888" i="1"/>
  <c r="L888" i="1" s="1"/>
  <c r="K877" i="1"/>
  <c r="L877" i="1" s="1"/>
  <c r="K872" i="1"/>
  <c r="L872" i="1" s="1"/>
  <c r="K861" i="1"/>
  <c r="L861" i="1" s="1"/>
  <c r="K856" i="1"/>
  <c r="L856" i="1" s="1"/>
  <c r="K845" i="1"/>
  <c r="L845" i="1" s="1"/>
  <c r="K840" i="1"/>
  <c r="L840" i="1" s="1"/>
  <c r="K829" i="1"/>
  <c r="L829" i="1" s="1"/>
  <c r="K824" i="1"/>
  <c r="L824" i="1" s="1"/>
  <c r="K813" i="1"/>
  <c r="L813" i="1" s="1"/>
  <c r="K808" i="1"/>
  <c r="L808" i="1" s="1"/>
  <c r="K797" i="1"/>
  <c r="L797" i="1" s="1"/>
  <c r="K792" i="1"/>
  <c r="L792" i="1" s="1"/>
  <c r="K781" i="1"/>
  <c r="L781" i="1" s="1"/>
  <c r="K776" i="1"/>
  <c r="L776" i="1" s="1"/>
  <c r="K765" i="1"/>
  <c r="L765" i="1" s="1"/>
  <c r="K760" i="1"/>
  <c r="L760" i="1" s="1"/>
  <c r="K749" i="1"/>
  <c r="L749" i="1" s="1"/>
  <c r="K744" i="1"/>
  <c r="L744" i="1" s="1"/>
  <c r="K733" i="1"/>
  <c r="L733" i="1" s="1"/>
  <c r="K728" i="1"/>
  <c r="L728" i="1" s="1"/>
  <c r="K717" i="1"/>
  <c r="L717" i="1" s="1"/>
  <c r="K712" i="1"/>
  <c r="L712" i="1" s="1"/>
  <c r="K701" i="1"/>
  <c r="L701" i="1" s="1"/>
  <c r="K696" i="1"/>
  <c r="L696" i="1" s="1"/>
  <c r="K685" i="1"/>
  <c r="L685" i="1" s="1"/>
  <c r="K680" i="1"/>
  <c r="L680" i="1" s="1"/>
  <c r="K669" i="1"/>
  <c r="L669" i="1" s="1"/>
  <c r="K664" i="1"/>
  <c r="L664" i="1" s="1"/>
  <c r="K653" i="1"/>
  <c r="L653" i="1" s="1"/>
  <c r="K648" i="1"/>
  <c r="L648" i="1" s="1"/>
  <c r="K637" i="1"/>
  <c r="L637" i="1" s="1"/>
  <c r="K632" i="1"/>
  <c r="L632" i="1" s="1"/>
  <c r="K621" i="1"/>
  <c r="L621" i="1" s="1"/>
  <c r="K616" i="1"/>
  <c r="L616" i="1" s="1"/>
  <c r="K605" i="1"/>
  <c r="L605" i="1" s="1"/>
  <c r="K600" i="1"/>
  <c r="L600" i="1" s="1"/>
  <c r="K589" i="1"/>
  <c r="L589" i="1" s="1"/>
  <c r="K584" i="1"/>
  <c r="L584" i="1" s="1"/>
  <c r="K573" i="1"/>
  <c r="L573" i="1" s="1"/>
  <c r="K568" i="1"/>
  <c r="L568" i="1" s="1"/>
  <c r="K557" i="1"/>
  <c r="L557" i="1" s="1"/>
  <c r="K552" i="1"/>
  <c r="L552" i="1" s="1"/>
  <c r="K541" i="1"/>
  <c r="L541" i="1" s="1"/>
  <c r="K536" i="1"/>
  <c r="L536" i="1" s="1"/>
  <c r="K525" i="1"/>
  <c r="L525" i="1" s="1"/>
  <c r="K520" i="1"/>
  <c r="L520" i="1" s="1"/>
  <c r="K509" i="1"/>
  <c r="L509" i="1" s="1"/>
  <c r="K497" i="1"/>
  <c r="L497" i="1" s="1"/>
  <c r="K485" i="1"/>
  <c r="L485" i="1" s="1"/>
  <c r="K437" i="1"/>
  <c r="L437" i="1" s="1"/>
  <c r="K429" i="1"/>
  <c r="L429" i="1" s="1"/>
  <c r="K413" i="1"/>
  <c r="L413" i="1" s="1"/>
  <c r="K397" i="1"/>
  <c r="L397" i="1" s="1"/>
  <c r="K389" i="1"/>
  <c r="L389" i="1" s="1"/>
  <c r="K364" i="1"/>
  <c r="L364" i="1" s="1"/>
  <c r="K356" i="1"/>
  <c r="L356" i="1" s="1"/>
  <c r="K340" i="1"/>
  <c r="L340" i="1" s="1"/>
  <c r="K324" i="1"/>
  <c r="L324" i="1" s="1"/>
  <c r="K316" i="1"/>
  <c r="L316" i="1" s="1"/>
  <c r="K258" i="1"/>
  <c r="L258" i="1" s="1"/>
  <c r="K234" i="1"/>
  <c r="L234" i="1" s="1"/>
  <c r="K226" i="1"/>
  <c r="L226" i="1" s="1"/>
  <c r="K202" i="1"/>
  <c r="L202" i="1" s="1"/>
  <c r="K185" i="1"/>
  <c r="L185" i="1" s="1"/>
  <c r="K161" i="1"/>
  <c r="L161" i="1" s="1"/>
  <c r="K153" i="1"/>
  <c r="L153" i="1" s="1"/>
  <c r="K129" i="1"/>
  <c r="L129" i="1" s="1"/>
  <c r="K112" i="1"/>
  <c r="L112" i="1" s="1"/>
  <c r="K88" i="1"/>
  <c r="L88" i="1" s="1"/>
  <c r="K80" i="1"/>
  <c r="L80" i="1" s="1"/>
  <c r="K56" i="1"/>
  <c r="L56" i="1" s="1"/>
  <c r="K30" i="1"/>
  <c r="L30" i="1" s="1"/>
  <c r="K21" i="1"/>
  <c r="L21" i="1" s="1"/>
  <c r="K14" i="1"/>
  <c r="L14" i="1" s="1"/>
  <c r="K6" i="1"/>
  <c r="L6" i="1" s="1"/>
  <c r="K2233" i="1"/>
  <c r="L2233" i="1" s="1"/>
  <c r="K2229" i="1"/>
  <c r="L2229" i="1" s="1"/>
  <c r="K2225" i="1"/>
  <c r="L2225" i="1" s="1"/>
  <c r="K2221" i="1"/>
  <c r="L2221" i="1" s="1"/>
  <c r="K2217" i="1"/>
  <c r="L2217" i="1" s="1"/>
  <c r="K2213" i="1"/>
  <c r="L2213" i="1" s="1"/>
  <c r="K2209" i="1"/>
  <c r="L2209" i="1" s="1"/>
  <c r="K2205" i="1"/>
  <c r="L2205" i="1" s="1"/>
  <c r="K2201" i="1"/>
  <c r="L2201" i="1" s="1"/>
  <c r="K2197" i="1"/>
  <c r="L2197" i="1" s="1"/>
  <c r="K2193" i="1"/>
  <c r="L2193" i="1" s="1"/>
  <c r="K2189" i="1"/>
  <c r="L2189" i="1" s="1"/>
  <c r="K2185" i="1"/>
  <c r="L2185" i="1" s="1"/>
  <c r="K2181" i="1"/>
  <c r="L2181" i="1" s="1"/>
  <c r="K2177" i="1"/>
  <c r="L2177" i="1" s="1"/>
  <c r="K2173" i="1"/>
  <c r="L2173" i="1" s="1"/>
  <c r="K2169" i="1"/>
  <c r="L2169" i="1" s="1"/>
  <c r="K2165" i="1"/>
  <c r="L2165" i="1" s="1"/>
  <c r="K2161" i="1"/>
  <c r="L2161" i="1" s="1"/>
  <c r="K2157" i="1"/>
  <c r="L2157" i="1" s="1"/>
  <c r="K2153" i="1"/>
  <c r="L2153" i="1" s="1"/>
  <c r="K2149" i="1"/>
  <c r="L2149" i="1" s="1"/>
  <c r="K2145" i="1"/>
  <c r="L2145" i="1" s="1"/>
  <c r="K2141" i="1"/>
  <c r="L2141" i="1" s="1"/>
  <c r="K2137" i="1"/>
  <c r="L2137" i="1" s="1"/>
  <c r="K2133" i="1"/>
  <c r="L2133" i="1" s="1"/>
  <c r="K2129" i="1"/>
  <c r="L2129" i="1" s="1"/>
  <c r="K2125" i="1"/>
  <c r="L2125" i="1" s="1"/>
  <c r="K2121" i="1"/>
  <c r="L2121" i="1" s="1"/>
  <c r="K2117" i="1"/>
  <c r="L2117" i="1" s="1"/>
  <c r="K2113" i="1"/>
  <c r="L2113" i="1" s="1"/>
  <c r="K2109" i="1"/>
  <c r="L2109" i="1" s="1"/>
  <c r="K2105" i="1"/>
  <c r="L2105" i="1" s="1"/>
  <c r="K2101" i="1"/>
  <c r="L2101" i="1" s="1"/>
  <c r="K2097" i="1"/>
  <c r="L2097" i="1" s="1"/>
  <c r="K2093" i="1"/>
  <c r="L2093" i="1" s="1"/>
  <c r="K2089" i="1"/>
  <c r="L2089" i="1" s="1"/>
  <c r="K2085" i="1"/>
  <c r="L2085" i="1" s="1"/>
  <c r="K2081" i="1"/>
  <c r="L2081" i="1" s="1"/>
  <c r="K2077" i="1"/>
  <c r="L2077" i="1" s="1"/>
  <c r="K2073" i="1"/>
  <c r="L2073" i="1" s="1"/>
  <c r="K2069" i="1"/>
  <c r="L2069" i="1" s="1"/>
  <c r="K2065" i="1"/>
  <c r="L2065" i="1" s="1"/>
  <c r="K2061" i="1"/>
  <c r="L2061" i="1" s="1"/>
  <c r="K2057" i="1"/>
  <c r="L2057" i="1" s="1"/>
  <c r="K2053" i="1"/>
  <c r="L2053" i="1" s="1"/>
  <c r="K2049" i="1"/>
  <c r="L2049" i="1" s="1"/>
  <c r="K2045" i="1"/>
  <c r="L2045" i="1" s="1"/>
  <c r="K2041" i="1"/>
  <c r="L2041" i="1" s="1"/>
  <c r="K2037" i="1"/>
  <c r="L2037" i="1" s="1"/>
  <c r="K2033" i="1"/>
  <c r="L2033" i="1" s="1"/>
  <c r="K2029" i="1"/>
  <c r="L2029" i="1" s="1"/>
  <c r="K2025" i="1"/>
  <c r="L2025" i="1" s="1"/>
  <c r="K2021" i="1"/>
  <c r="L2021" i="1" s="1"/>
  <c r="K2017" i="1"/>
  <c r="L2017" i="1" s="1"/>
  <c r="K2013" i="1"/>
  <c r="L2013" i="1" s="1"/>
  <c r="K2009" i="1"/>
  <c r="L2009" i="1" s="1"/>
  <c r="K2005" i="1"/>
  <c r="L2005" i="1" s="1"/>
  <c r="K2001" i="1"/>
  <c r="L2001" i="1" s="1"/>
  <c r="K1997" i="1"/>
  <c r="L1997" i="1" s="1"/>
  <c r="K1993" i="1"/>
  <c r="L1993" i="1" s="1"/>
  <c r="K1989" i="1"/>
  <c r="L1989" i="1" s="1"/>
  <c r="K1985" i="1"/>
  <c r="L1985" i="1" s="1"/>
  <c r="K1981" i="1"/>
  <c r="L1981" i="1" s="1"/>
  <c r="K1977" i="1"/>
  <c r="L1977" i="1" s="1"/>
  <c r="K1973" i="1"/>
  <c r="L1973" i="1" s="1"/>
  <c r="K1969" i="1"/>
  <c r="L1969" i="1" s="1"/>
  <c r="K1965" i="1"/>
  <c r="L1965" i="1" s="1"/>
  <c r="K1961" i="1"/>
  <c r="L1961" i="1" s="1"/>
  <c r="K1957" i="1"/>
  <c r="L1957" i="1" s="1"/>
  <c r="K1953" i="1"/>
  <c r="L1953" i="1" s="1"/>
  <c r="K1949" i="1"/>
  <c r="L1949" i="1" s="1"/>
  <c r="K1945" i="1"/>
  <c r="L1945" i="1" s="1"/>
  <c r="K1941" i="1"/>
  <c r="L1941" i="1" s="1"/>
  <c r="K1937" i="1"/>
  <c r="L1937" i="1" s="1"/>
  <c r="K1933" i="1"/>
  <c r="L1933" i="1" s="1"/>
  <c r="K1929" i="1"/>
  <c r="L1929" i="1" s="1"/>
  <c r="K1925" i="1"/>
  <c r="L1925" i="1" s="1"/>
  <c r="K1921" i="1"/>
  <c r="L1921" i="1" s="1"/>
  <c r="K1917" i="1"/>
  <c r="L1917" i="1" s="1"/>
  <c r="K1913" i="1"/>
  <c r="L1913" i="1" s="1"/>
  <c r="K1909" i="1"/>
  <c r="L1909" i="1" s="1"/>
  <c r="K1905" i="1"/>
  <c r="L1905" i="1" s="1"/>
  <c r="K1901" i="1"/>
  <c r="L1901" i="1" s="1"/>
  <c r="K1897" i="1"/>
  <c r="L1897" i="1" s="1"/>
  <c r="K1893" i="1"/>
  <c r="L1893" i="1" s="1"/>
  <c r="K1889" i="1"/>
  <c r="L1889" i="1" s="1"/>
  <c r="K1885" i="1"/>
  <c r="L1885" i="1" s="1"/>
  <c r="K1881" i="1"/>
  <c r="L1881" i="1" s="1"/>
  <c r="K1877" i="1"/>
  <c r="L1877" i="1" s="1"/>
  <c r="K1873" i="1"/>
  <c r="L1873" i="1" s="1"/>
  <c r="K1869" i="1"/>
  <c r="L1869" i="1" s="1"/>
  <c r="K1865" i="1"/>
  <c r="L1865" i="1" s="1"/>
  <c r="K1861" i="1"/>
  <c r="L1861" i="1" s="1"/>
  <c r="K1857" i="1"/>
  <c r="L1857" i="1" s="1"/>
  <c r="K1853" i="1"/>
  <c r="L1853" i="1" s="1"/>
  <c r="K1849" i="1"/>
  <c r="L1849" i="1" s="1"/>
  <c r="K1845" i="1"/>
  <c r="L1845" i="1" s="1"/>
  <c r="K1841" i="1"/>
  <c r="L1841" i="1" s="1"/>
  <c r="K1837" i="1"/>
  <c r="L1837" i="1" s="1"/>
  <c r="K1833" i="1"/>
  <c r="L1833" i="1" s="1"/>
  <c r="K1829" i="1"/>
  <c r="L1829" i="1" s="1"/>
  <c r="K1825" i="1"/>
  <c r="L1825" i="1" s="1"/>
  <c r="K1821" i="1"/>
  <c r="L1821" i="1" s="1"/>
  <c r="K1817" i="1"/>
  <c r="L1817" i="1" s="1"/>
  <c r="K1813" i="1"/>
  <c r="L1813" i="1" s="1"/>
  <c r="K1809" i="1"/>
  <c r="L1809" i="1" s="1"/>
  <c r="K1805" i="1"/>
  <c r="L1805" i="1" s="1"/>
  <c r="K1801" i="1"/>
  <c r="L1801" i="1" s="1"/>
  <c r="K1797" i="1"/>
  <c r="L1797" i="1" s="1"/>
  <c r="K1793" i="1"/>
  <c r="L1793" i="1" s="1"/>
  <c r="K1789" i="1"/>
  <c r="L1789" i="1" s="1"/>
  <c r="K1785" i="1"/>
  <c r="L1785" i="1" s="1"/>
  <c r="K1781" i="1"/>
  <c r="L1781" i="1" s="1"/>
  <c r="K1777" i="1"/>
  <c r="L1777" i="1" s="1"/>
  <c r="K1773" i="1"/>
  <c r="L1773" i="1" s="1"/>
  <c r="K1769" i="1"/>
  <c r="L1769" i="1" s="1"/>
  <c r="K1765" i="1"/>
  <c r="L1765" i="1" s="1"/>
  <c r="K1761" i="1"/>
  <c r="L1761" i="1" s="1"/>
  <c r="K1757" i="1"/>
  <c r="L1757" i="1" s="1"/>
  <c r="K1753" i="1"/>
  <c r="L1753" i="1" s="1"/>
  <c r="K1749" i="1"/>
  <c r="L1749" i="1" s="1"/>
  <c r="K1745" i="1"/>
  <c r="L1745" i="1" s="1"/>
  <c r="K1741" i="1"/>
  <c r="L1741" i="1" s="1"/>
  <c r="K1737" i="1"/>
  <c r="L1737" i="1" s="1"/>
  <c r="K1733" i="1"/>
  <c r="L1733" i="1" s="1"/>
  <c r="K1729" i="1"/>
  <c r="L1729" i="1" s="1"/>
  <c r="K1725" i="1"/>
  <c r="L1725" i="1" s="1"/>
  <c r="K1721" i="1"/>
  <c r="L1721" i="1" s="1"/>
  <c r="K1717" i="1"/>
  <c r="L1717" i="1" s="1"/>
  <c r="K1713" i="1"/>
  <c r="L1713" i="1" s="1"/>
  <c r="K1709" i="1"/>
  <c r="L1709" i="1" s="1"/>
  <c r="K1705" i="1"/>
  <c r="L1705" i="1" s="1"/>
  <c r="K1701" i="1"/>
  <c r="L1701" i="1" s="1"/>
  <c r="K1697" i="1"/>
  <c r="L1697" i="1" s="1"/>
  <c r="K1693" i="1"/>
  <c r="L1693" i="1" s="1"/>
  <c r="K1689" i="1"/>
  <c r="L1689" i="1" s="1"/>
  <c r="K1685" i="1"/>
  <c r="L1685" i="1" s="1"/>
  <c r="K1681" i="1"/>
  <c r="L1681" i="1" s="1"/>
  <c r="K1677" i="1"/>
  <c r="L1677" i="1" s="1"/>
  <c r="K1673" i="1"/>
  <c r="L1673" i="1" s="1"/>
  <c r="K1669" i="1"/>
  <c r="L1669" i="1" s="1"/>
  <c r="K1665" i="1"/>
  <c r="L1665" i="1" s="1"/>
  <c r="K1661" i="1"/>
  <c r="L1661" i="1" s="1"/>
  <c r="K1657" i="1"/>
  <c r="L1657" i="1" s="1"/>
  <c r="K1653" i="1"/>
  <c r="L1653" i="1" s="1"/>
  <c r="K1649" i="1"/>
  <c r="L1649" i="1" s="1"/>
  <c r="K1645" i="1"/>
  <c r="L1645" i="1" s="1"/>
  <c r="K1641" i="1"/>
  <c r="L1641" i="1" s="1"/>
  <c r="K1637" i="1"/>
  <c r="L1637" i="1" s="1"/>
  <c r="K1633" i="1"/>
  <c r="L1633" i="1" s="1"/>
  <c r="K1629" i="1"/>
  <c r="L1629" i="1" s="1"/>
  <c r="K1625" i="1"/>
  <c r="L1625" i="1" s="1"/>
  <c r="K1621" i="1"/>
  <c r="L1621" i="1" s="1"/>
  <c r="K1617" i="1"/>
  <c r="L1617" i="1" s="1"/>
  <c r="K1613" i="1"/>
  <c r="L1613" i="1" s="1"/>
  <c r="K1609" i="1"/>
  <c r="L1609" i="1" s="1"/>
  <c r="K1605" i="1"/>
  <c r="L1605" i="1" s="1"/>
  <c r="K1601" i="1"/>
  <c r="L1601" i="1" s="1"/>
  <c r="K1597" i="1"/>
  <c r="L1597" i="1" s="1"/>
  <c r="K1593" i="1"/>
  <c r="L1593" i="1" s="1"/>
  <c r="K1589" i="1"/>
  <c r="L1589" i="1" s="1"/>
  <c r="K1585" i="1"/>
  <c r="L1585" i="1" s="1"/>
  <c r="K1581" i="1"/>
  <c r="L1581" i="1" s="1"/>
  <c r="K1577" i="1"/>
  <c r="L1577" i="1" s="1"/>
  <c r="K1573" i="1"/>
  <c r="L1573" i="1" s="1"/>
  <c r="K1569" i="1"/>
  <c r="L1569" i="1" s="1"/>
  <c r="K1565" i="1"/>
  <c r="L1565" i="1" s="1"/>
  <c r="K1561" i="1"/>
  <c r="L1561" i="1" s="1"/>
  <c r="K1557" i="1"/>
  <c r="L1557" i="1" s="1"/>
  <c r="K1553" i="1"/>
  <c r="L1553" i="1" s="1"/>
  <c r="K1549" i="1"/>
  <c r="L1549" i="1" s="1"/>
  <c r="K1545" i="1"/>
  <c r="L1545" i="1" s="1"/>
  <c r="K1541" i="1"/>
  <c r="L1541" i="1" s="1"/>
  <c r="K1537" i="1"/>
  <c r="L1537" i="1" s="1"/>
  <c r="K1533" i="1"/>
  <c r="L1533" i="1" s="1"/>
  <c r="K1529" i="1"/>
  <c r="L1529" i="1" s="1"/>
  <c r="K1525" i="1"/>
  <c r="L1525" i="1" s="1"/>
  <c r="K1521" i="1"/>
  <c r="L1521" i="1" s="1"/>
  <c r="K1517" i="1"/>
  <c r="L1517" i="1" s="1"/>
  <c r="K1513" i="1"/>
  <c r="L1513" i="1" s="1"/>
  <c r="K1509" i="1"/>
  <c r="L1509" i="1" s="1"/>
  <c r="K1505" i="1"/>
  <c r="L1505" i="1" s="1"/>
  <c r="K1501" i="1"/>
  <c r="L1501" i="1" s="1"/>
  <c r="K1497" i="1"/>
  <c r="L1497" i="1" s="1"/>
  <c r="K1493" i="1"/>
  <c r="L1493" i="1" s="1"/>
  <c r="K1489" i="1"/>
  <c r="L1489" i="1" s="1"/>
  <c r="K1485" i="1"/>
  <c r="L1485" i="1" s="1"/>
  <c r="K1481" i="1"/>
  <c r="L1481" i="1" s="1"/>
  <c r="K1477" i="1"/>
  <c r="L1477" i="1" s="1"/>
  <c r="K1473" i="1"/>
  <c r="L1473" i="1" s="1"/>
  <c r="K1469" i="1"/>
  <c r="L1469" i="1" s="1"/>
  <c r="K1465" i="1"/>
  <c r="L1465" i="1" s="1"/>
  <c r="K1461" i="1"/>
  <c r="L1461" i="1" s="1"/>
  <c r="K1457" i="1"/>
  <c r="L1457" i="1" s="1"/>
  <c r="K1453" i="1"/>
  <c r="L1453" i="1" s="1"/>
  <c r="K1449" i="1"/>
  <c r="L1449" i="1" s="1"/>
  <c r="K1445" i="1"/>
  <c r="L1445" i="1" s="1"/>
  <c r="K1441" i="1"/>
  <c r="L1441" i="1" s="1"/>
  <c r="K1437" i="1"/>
  <c r="L1437" i="1" s="1"/>
  <c r="K1433" i="1"/>
  <c r="L1433" i="1" s="1"/>
  <c r="K1429" i="1"/>
  <c r="L1429" i="1" s="1"/>
  <c r="K1425" i="1"/>
  <c r="L1425" i="1" s="1"/>
  <c r="K1421" i="1"/>
  <c r="L1421" i="1" s="1"/>
  <c r="K1417" i="1"/>
  <c r="L1417" i="1" s="1"/>
  <c r="K1413" i="1"/>
  <c r="L1413" i="1" s="1"/>
  <c r="K1409" i="1"/>
  <c r="L1409" i="1" s="1"/>
  <c r="K1405" i="1"/>
  <c r="L1405" i="1" s="1"/>
  <c r="K1401" i="1"/>
  <c r="L1401" i="1" s="1"/>
  <c r="K1397" i="1"/>
  <c r="L1397" i="1" s="1"/>
  <c r="K1393" i="1"/>
  <c r="L1393" i="1" s="1"/>
  <c r="K1389" i="1"/>
  <c r="L1389" i="1" s="1"/>
  <c r="K1385" i="1"/>
  <c r="L1385" i="1" s="1"/>
  <c r="K1381" i="1"/>
  <c r="L1381" i="1" s="1"/>
  <c r="K1377" i="1"/>
  <c r="L1377" i="1" s="1"/>
  <c r="K1373" i="1"/>
  <c r="L1373" i="1" s="1"/>
  <c r="K1369" i="1"/>
  <c r="L1369" i="1" s="1"/>
  <c r="K1365" i="1"/>
  <c r="L1365" i="1" s="1"/>
  <c r="K1361" i="1"/>
  <c r="L1361" i="1" s="1"/>
  <c r="K1357" i="1"/>
  <c r="L1357" i="1" s="1"/>
  <c r="K1353" i="1"/>
  <c r="L1353" i="1" s="1"/>
  <c r="K1349" i="1"/>
  <c r="L1349" i="1" s="1"/>
  <c r="K1345" i="1"/>
  <c r="L1345" i="1" s="1"/>
  <c r="K1341" i="1"/>
  <c r="L1341" i="1" s="1"/>
  <c r="K1337" i="1"/>
  <c r="L1337" i="1" s="1"/>
  <c r="K1333" i="1"/>
  <c r="L1333" i="1" s="1"/>
  <c r="K1329" i="1"/>
  <c r="L1329" i="1" s="1"/>
  <c r="K1325" i="1"/>
  <c r="L1325" i="1" s="1"/>
  <c r="K1321" i="1"/>
  <c r="L1321" i="1" s="1"/>
  <c r="K1317" i="1"/>
  <c r="L1317" i="1" s="1"/>
  <c r="K1313" i="1"/>
  <c r="L1313" i="1" s="1"/>
  <c r="K1309" i="1"/>
  <c r="L1309" i="1" s="1"/>
  <c r="K1305" i="1"/>
  <c r="L1305" i="1" s="1"/>
  <c r="K1301" i="1"/>
  <c r="L1301" i="1" s="1"/>
  <c r="K1297" i="1"/>
  <c r="L1297" i="1" s="1"/>
  <c r="K1293" i="1"/>
  <c r="L1293" i="1" s="1"/>
  <c r="K1289" i="1"/>
  <c r="L1289" i="1" s="1"/>
  <c r="K1285" i="1"/>
  <c r="L1285" i="1" s="1"/>
  <c r="K1281" i="1"/>
  <c r="L1281" i="1" s="1"/>
  <c r="K1277" i="1"/>
  <c r="L1277" i="1" s="1"/>
  <c r="K1273" i="1"/>
  <c r="L1273" i="1" s="1"/>
  <c r="K1269" i="1"/>
  <c r="L1269" i="1" s="1"/>
  <c r="K1265" i="1"/>
  <c r="L1265" i="1" s="1"/>
  <c r="K1261" i="1"/>
  <c r="L1261" i="1" s="1"/>
  <c r="K1257" i="1"/>
  <c r="L1257" i="1" s="1"/>
  <c r="K1253" i="1"/>
  <c r="L1253" i="1" s="1"/>
  <c r="K1249" i="1"/>
  <c r="L1249" i="1" s="1"/>
  <c r="K1245" i="1"/>
  <c r="L1245" i="1" s="1"/>
  <c r="K1241" i="1"/>
  <c r="L1241" i="1" s="1"/>
  <c r="K1237" i="1"/>
  <c r="L1237" i="1" s="1"/>
  <c r="K1233" i="1"/>
  <c r="L1233" i="1" s="1"/>
  <c r="K1229" i="1"/>
  <c r="L1229" i="1" s="1"/>
  <c r="K1225" i="1"/>
  <c r="L1225" i="1" s="1"/>
  <c r="K1221" i="1"/>
  <c r="L1221" i="1" s="1"/>
  <c r="K1217" i="1"/>
  <c r="L1217" i="1" s="1"/>
  <c r="K1213" i="1"/>
  <c r="L1213" i="1" s="1"/>
  <c r="K1209" i="1"/>
  <c r="L1209" i="1" s="1"/>
  <c r="K1205" i="1"/>
  <c r="L1205" i="1" s="1"/>
  <c r="K1201" i="1"/>
  <c r="L1201" i="1" s="1"/>
  <c r="K1197" i="1"/>
  <c r="L1197" i="1" s="1"/>
  <c r="K1193" i="1"/>
  <c r="L1193" i="1" s="1"/>
  <c r="K1189" i="1"/>
  <c r="L1189" i="1" s="1"/>
  <c r="K1185" i="1"/>
  <c r="L1185" i="1" s="1"/>
  <c r="K1181" i="1"/>
  <c r="L1181" i="1" s="1"/>
  <c r="K1177" i="1"/>
  <c r="L1177" i="1" s="1"/>
  <c r="K1173" i="1"/>
  <c r="L1173" i="1" s="1"/>
  <c r="K1169" i="1"/>
  <c r="L1169" i="1" s="1"/>
  <c r="K1165" i="1"/>
  <c r="L1165" i="1" s="1"/>
  <c r="K1161" i="1"/>
  <c r="L1161" i="1" s="1"/>
  <c r="K1157" i="1"/>
  <c r="L1157" i="1" s="1"/>
  <c r="K1153" i="1"/>
  <c r="L1153" i="1" s="1"/>
  <c r="K1149" i="1"/>
  <c r="L1149" i="1" s="1"/>
  <c r="K1145" i="1"/>
  <c r="L1145" i="1" s="1"/>
  <c r="K1141" i="1"/>
  <c r="L1141" i="1" s="1"/>
  <c r="K1137" i="1"/>
  <c r="L1137" i="1" s="1"/>
  <c r="K1133" i="1"/>
  <c r="L1133" i="1" s="1"/>
  <c r="K1129" i="1"/>
  <c r="L1129" i="1" s="1"/>
  <c r="K1125" i="1"/>
  <c r="L1125" i="1" s="1"/>
  <c r="K1121" i="1"/>
  <c r="L1121" i="1" s="1"/>
  <c r="K1117" i="1"/>
  <c r="L1117" i="1" s="1"/>
  <c r="K1113" i="1"/>
  <c r="L1113" i="1" s="1"/>
  <c r="K1109" i="1"/>
  <c r="L1109" i="1" s="1"/>
  <c r="K1105" i="1"/>
  <c r="L1105" i="1" s="1"/>
  <c r="K1101" i="1"/>
  <c r="L1101" i="1" s="1"/>
  <c r="K1097" i="1"/>
  <c r="L1097" i="1" s="1"/>
  <c r="K1093" i="1"/>
  <c r="L1093" i="1" s="1"/>
  <c r="K1089" i="1"/>
  <c r="L1089" i="1" s="1"/>
  <c r="K1084" i="1"/>
  <c r="L1084" i="1" s="1"/>
  <c r="K1073" i="1"/>
  <c r="L1073" i="1" s="1"/>
  <c r="K1068" i="1"/>
  <c r="L1068" i="1" s="1"/>
  <c r="K1057" i="1"/>
  <c r="L1057" i="1" s="1"/>
  <c r="K1052" i="1"/>
  <c r="L1052" i="1" s="1"/>
  <c r="K1041" i="1"/>
  <c r="L1041" i="1" s="1"/>
  <c r="K1036" i="1"/>
  <c r="L1036" i="1" s="1"/>
  <c r="K1025" i="1"/>
  <c r="L1025" i="1" s="1"/>
  <c r="K1020" i="1"/>
  <c r="L1020" i="1" s="1"/>
  <c r="K1009" i="1"/>
  <c r="L1009" i="1" s="1"/>
  <c r="K1004" i="1"/>
  <c r="L1004" i="1" s="1"/>
  <c r="K993" i="1"/>
  <c r="L993" i="1" s="1"/>
  <c r="K988" i="1"/>
  <c r="L988" i="1" s="1"/>
  <c r="K977" i="1"/>
  <c r="L977" i="1" s="1"/>
  <c r="K972" i="1"/>
  <c r="L972" i="1" s="1"/>
  <c r="K961" i="1"/>
  <c r="L961" i="1" s="1"/>
  <c r="K956" i="1"/>
  <c r="L956" i="1" s="1"/>
  <c r="K945" i="1"/>
  <c r="L945" i="1" s="1"/>
  <c r="K940" i="1"/>
  <c r="L940" i="1" s="1"/>
  <c r="K929" i="1"/>
  <c r="L929" i="1" s="1"/>
  <c r="K924" i="1"/>
  <c r="L924" i="1" s="1"/>
  <c r="K913" i="1"/>
  <c r="L913" i="1" s="1"/>
  <c r="K908" i="1"/>
  <c r="L908" i="1" s="1"/>
  <c r="K897" i="1"/>
  <c r="L897" i="1" s="1"/>
  <c r="K892" i="1"/>
  <c r="L892" i="1" s="1"/>
  <c r="K881" i="1"/>
  <c r="L881" i="1" s="1"/>
  <c r="K876" i="1"/>
  <c r="L876" i="1" s="1"/>
  <c r="K865" i="1"/>
  <c r="L865" i="1" s="1"/>
  <c r="K860" i="1"/>
  <c r="L860" i="1" s="1"/>
  <c r="K849" i="1"/>
  <c r="L849" i="1" s="1"/>
  <c r="K844" i="1"/>
  <c r="L844" i="1" s="1"/>
  <c r="K833" i="1"/>
  <c r="L833" i="1" s="1"/>
  <c r="K828" i="1"/>
  <c r="L828" i="1" s="1"/>
  <c r="K817" i="1"/>
  <c r="L817" i="1" s="1"/>
  <c r="K812" i="1"/>
  <c r="L812" i="1" s="1"/>
  <c r="K801" i="1"/>
  <c r="L801" i="1" s="1"/>
  <c r="K796" i="1"/>
  <c r="L796" i="1" s="1"/>
  <c r="K785" i="1"/>
  <c r="L785" i="1" s="1"/>
  <c r="K780" i="1"/>
  <c r="L780" i="1" s="1"/>
  <c r="K769" i="1"/>
  <c r="L769" i="1" s="1"/>
  <c r="K764" i="1"/>
  <c r="L764" i="1" s="1"/>
  <c r="K753" i="1"/>
  <c r="L753" i="1" s="1"/>
  <c r="K748" i="1"/>
  <c r="L748" i="1" s="1"/>
  <c r="K737" i="1"/>
  <c r="L737" i="1" s="1"/>
  <c r="K732" i="1"/>
  <c r="L732" i="1" s="1"/>
  <c r="K721" i="1"/>
  <c r="L721" i="1" s="1"/>
  <c r="K716" i="1"/>
  <c r="L716" i="1" s="1"/>
  <c r="K705" i="1"/>
  <c r="L705" i="1" s="1"/>
  <c r="K700" i="1"/>
  <c r="L700" i="1" s="1"/>
  <c r="K689" i="1"/>
  <c r="L689" i="1" s="1"/>
  <c r="K684" i="1"/>
  <c r="L684" i="1" s="1"/>
  <c r="K673" i="1"/>
  <c r="L673" i="1" s="1"/>
  <c r="K668" i="1"/>
  <c r="L668" i="1" s="1"/>
  <c r="K657" i="1"/>
  <c r="L657" i="1" s="1"/>
  <c r="K652" i="1"/>
  <c r="L652" i="1" s="1"/>
  <c r="K641" i="1"/>
  <c r="L641" i="1" s="1"/>
  <c r="K636" i="1"/>
  <c r="L636" i="1" s="1"/>
  <c r="K625" i="1"/>
  <c r="L625" i="1" s="1"/>
  <c r="K620" i="1"/>
  <c r="L620" i="1" s="1"/>
  <c r="K609" i="1"/>
  <c r="L609" i="1" s="1"/>
  <c r="K604" i="1"/>
  <c r="L604" i="1" s="1"/>
  <c r="K593" i="1"/>
  <c r="L593" i="1" s="1"/>
  <c r="K588" i="1"/>
  <c r="L588" i="1" s="1"/>
  <c r="K577" i="1"/>
  <c r="L577" i="1" s="1"/>
  <c r="K572" i="1"/>
  <c r="L572" i="1" s="1"/>
  <c r="K561" i="1"/>
  <c r="L561" i="1" s="1"/>
  <c r="K556" i="1"/>
  <c r="L556" i="1" s="1"/>
  <c r="K545" i="1"/>
  <c r="L545" i="1" s="1"/>
  <c r="K540" i="1"/>
  <c r="L540" i="1" s="1"/>
  <c r="K529" i="1"/>
  <c r="L529" i="1" s="1"/>
  <c r="K524" i="1"/>
  <c r="L524" i="1" s="1"/>
  <c r="K513" i="1"/>
  <c r="L513" i="1" s="1"/>
  <c r="K508" i="1"/>
  <c r="L508" i="1" s="1"/>
  <c r="K477" i="1"/>
  <c r="L477" i="1" s="1"/>
  <c r="K465" i="1"/>
  <c r="L465" i="1" s="1"/>
  <c r="K452" i="1"/>
  <c r="L452" i="1" s="1"/>
  <c r="K444" i="1"/>
  <c r="L444" i="1" s="1"/>
  <c r="K386" i="1"/>
  <c r="L386" i="1" s="1"/>
  <c r="K362" i="1"/>
  <c r="L362" i="1" s="1"/>
  <c r="K354" i="1"/>
  <c r="L354" i="1" s="1"/>
  <c r="K330" i="1"/>
  <c r="L330" i="1" s="1"/>
  <c r="K313" i="1"/>
  <c r="L313" i="1" s="1"/>
  <c r="K289" i="1"/>
  <c r="L289" i="1" s="1"/>
  <c r="K281" i="1"/>
  <c r="L281" i="1" s="1"/>
  <c r="K257" i="1"/>
  <c r="L257" i="1" s="1"/>
  <c r="K240" i="1"/>
  <c r="L240" i="1" s="1"/>
  <c r="K216" i="1"/>
  <c r="L216" i="1" s="1"/>
  <c r="K208" i="1"/>
  <c r="L208" i="1" s="1"/>
  <c r="K184" i="1"/>
  <c r="L184" i="1" s="1"/>
  <c r="K126" i="1"/>
  <c r="L126" i="1" s="1"/>
  <c r="K118" i="1"/>
  <c r="L118" i="1" s="1"/>
  <c r="K102" i="1"/>
  <c r="L102" i="1" s="1"/>
  <c r="K86" i="1"/>
  <c r="L86" i="1" s="1"/>
  <c r="K78" i="1"/>
  <c r="L78" i="1" s="1"/>
  <c r="K53" i="1"/>
  <c r="L53" i="1" s="1"/>
  <c r="K45" i="1"/>
  <c r="L45" i="1" s="1"/>
  <c r="K29" i="1"/>
  <c r="L29" i="1" s="1"/>
  <c r="K13" i="1"/>
  <c r="L13" i="1" s="1"/>
  <c r="K5" i="1"/>
  <c r="L5" i="1" s="1"/>
  <c r="K1087" i="1"/>
  <c r="L1087" i="1" s="1"/>
  <c r="K1083" i="1"/>
  <c r="L1083" i="1" s="1"/>
  <c r="K1079" i="1"/>
  <c r="L1079" i="1" s="1"/>
  <c r="K1075" i="1"/>
  <c r="L1075" i="1" s="1"/>
  <c r="K1071" i="1"/>
  <c r="L1071" i="1" s="1"/>
  <c r="K1067" i="1"/>
  <c r="L1067" i="1" s="1"/>
  <c r="K1063" i="1"/>
  <c r="L1063" i="1" s="1"/>
  <c r="K1059" i="1"/>
  <c r="L1059" i="1" s="1"/>
  <c r="K1055" i="1"/>
  <c r="L1055" i="1" s="1"/>
  <c r="K1051" i="1"/>
  <c r="L1051" i="1" s="1"/>
  <c r="K1047" i="1"/>
  <c r="L1047" i="1" s="1"/>
  <c r="K1043" i="1"/>
  <c r="L1043" i="1" s="1"/>
  <c r="K1039" i="1"/>
  <c r="L1039" i="1" s="1"/>
  <c r="K1035" i="1"/>
  <c r="L1035" i="1" s="1"/>
  <c r="K1031" i="1"/>
  <c r="L1031" i="1" s="1"/>
  <c r="K1027" i="1"/>
  <c r="L1027" i="1" s="1"/>
  <c r="K1023" i="1"/>
  <c r="L1023" i="1" s="1"/>
  <c r="K1019" i="1"/>
  <c r="L1019" i="1" s="1"/>
  <c r="K1015" i="1"/>
  <c r="L1015" i="1" s="1"/>
  <c r="K1011" i="1"/>
  <c r="L1011" i="1" s="1"/>
  <c r="K1007" i="1"/>
  <c r="L1007" i="1" s="1"/>
  <c r="K1003" i="1"/>
  <c r="L1003" i="1" s="1"/>
  <c r="K999" i="1"/>
  <c r="L999" i="1" s="1"/>
  <c r="K995" i="1"/>
  <c r="L995" i="1" s="1"/>
  <c r="K991" i="1"/>
  <c r="L991" i="1" s="1"/>
  <c r="K987" i="1"/>
  <c r="L987" i="1" s="1"/>
  <c r="K983" i="1"/>
  <c r="L983" i="1" s="1"/>
  <c r="K979" i="1"/>
  <c r="L979" i="1" s="1"/>
  <c r="K975" i="1"/>
  <c r="L975" i="1" s="1"/>
  <c r="K971" i="1"/>
  <c r="L971" i="1" s="1"/>
  <c r="K967" i="1"/>
  <c r="L967" i="1" s="1"/>
  <c r="K963" i="1"/>
  <c r="L963" i="1" s="1"/>
  <c r="K959" i="1"/>
  <c r="L959" i="1" s="1"/>
  <c r="K955" i="1"/>
  <c r="L955" i="1" s="1"/>
  <c r="K951" i="1"/>
  <c r="L951" i="1" s="1"/>
  <c r="K947" i="1"/>
  <c r="L947" i="1" s="1"/>
  <c r="K943" i="1"/>
  <c r="L943" i="1" s="1"/>
  <c r="K939" i="1"/>
  <c r="L939" i="1" s="1"/>
  <c r="K935" i="1"/>
  <c r="L935" i="1" s="1"/>
  <c r="K931" i="1"/>
  <c r="L931" i="1" s="1"/>
  <c r="K927" i="1"/>
  <c r="L927" i="1" s="1"/>
  <c r="K923" i="1"/>
  <c r="L923" i="1" s="1"/>
  <c r="K919" i="1"/>
  <c r="L919" i="1" s="1"/>
  <c r="K915" i="1"/>
  <c r="L915" i="1" s="1"/>
  <c r="K911" i="1"/>
  <c r="L911" i="1" s="1"/>
  <c r="K907" i="1"/>
  <c r="L907" i="1" s="1"/>
  <c r="K903" i="1"/>
  <c r="L903" i="1" s="1"/>
  <c r="K899" i="1"/>
  <c r="L899" i="1" s="1"/>
  <c r="K895" i="1"/>
  <c r="L895" i="1" s="1"/>
  <c r="K891" i="1"/>
  <c r="L891" i="1" s="1"/>
  <c r="K887" i="1"/>
  <c r="L887" i="1" s="1"/>
  <c r="K883" i="1"/>
  <c r="L883" i="1" s="1"/>
  <c r="K879" i="1"/>
  <c r="L879" i="1" s="1"/>
  <c r="K875" i="1"/>
  <c r="L875" i="1" s="1"/>
  <c r="K871" i="1"/>
  <c r="L871" i="1" s="1"/>
  <c r="K867" i="1"/>
  <c r="L867" i="1" s="1"/>
  <c r="K863" i="1"/>
  <c r="L863" i="1" s="1"/>
  <c r="K859" i="1"/>
  <c r="L859" i="1" s="1"/>
  <c r="K855" i="1"/>
  <c r="L855" i="1" s="1"/>
  <c r="K851" i="1"/>
  <c r="L851" i="1" s="1"/>
  <c r="K847" i="1"/>
  <c r="L847" i="1" s="1"/>
  <c r="K843" i="1"/>
  <c r="L843" i="1" s="1"/>
  <c r="K839" i="1"/>
  <c r="L839" i="1" s="1"/>
  <c r="K835" i="1"/>
  <c r="L835" i="1" s="1"/>
  <c r="K831" i="1"/>
  <c r="L831" i="1" s="1"/>
  <c r="K827" i="1"/>
  <c r="L827" i="1" s="1"/>
  <c r="K823" i="1"/>
  <c r="L823" i="1" s="1"/>
  <c r="K819" i="1"/>
  <c r="L819" i="1" s="1"/>
  <c r="K815" i="1"/>
  <c r="L815" i="1" s="1"/>
  <c r="K811" i="1"/>
  <c r="L811" i="1" s="1"/>
  <c r="K807" i="1"/>
  <c r="L807" i="1" s="1"/>
  <c r="K803" i="1"/>
  <c r="L803" i="1" s="1"/>
  <c r="K799" i="1"/>
  <c r="L799" i="1" s="1"/>
  <c r="K795" i="1"/>
  <c r="L795" i="1" s="1"/>
  <c r="K791" i="1"/>
  <c r="L791" i="1" s="1"/>
  <c r="K787" i="1"/>
  <c r="L787" i="1" s="1"/>
  <c r="K783" i="1"/>
  <c r="L783" i="1" s="1"/>
  <c r="K779" i="1"/>
  <c r="L779" i="1" s="1"/>
  <c r="K775" i="1"/>
  <c r="L775" i="1" s="1"/>
  <c r="K771" i="1"/>
  <c r="L771" i="1" s="1"/>
  <c r="K767" i="1"/>
  <c r="L767" i="1" s="1"/>
  <c r="K763" i="1"/>
  <c r="L763" i="1" s="1"/>
  <c r="K759" i="1"/>
  <c r="L759" i="1" s="1"/>
  <c r="K755" i="1"/>
  <c r="L755" i="1" s="1"/>
  <c r="K751" i="1"/>
  <c r="L751" i="1" s="1"/>
  <c r="K747" i="1"/>
  <c r="L747" i="1" s="1"/>
  <c r="K743" i="1"/>
  <c r="L743" i="1" s="1"/>
  <c r="K739" i="1"/>
  <c r="L739" i="1" s="1"/>
  <c r="K735" i="1"/>
  <c r="L735" i="1" s="1"/>
  <c r="K731" i="1"/>
  <c r="L731" i="1" s="1"/>
  <c r="K727" i="1"/>
  <c r="L727" i="1" s="1"/>
  <c r="K723" i="1"/>
  <c r="L723" i="1" s="1"/>
  <c r="K719" i="1"/>
  <c r="L719" i="1" s="1"/>
  <c r="K715" i="1"/>
  <c r="L715" i="1" s="1"/>
  <c r="K711" i="1"/>
  <c r="L711" i="1" s="1"/>
  <c r="K707" i="1"/>
  <c r="L707" i="1" s="1"/>
  <c r="K703" i="1"/>
  <c r="L703" i="1" s="1"/>
  <c r="K699" i="1"/>
  <c r="L699" i="1" s="1"/>
  <c r="K695" i="1"/>
  <c r="L695" i="1" s="1"/>
  <c r="K691" i="1"/>
  <c r="L691" i="1" s="1"/>
  <c r="K687" i="1"/>
  <c r="L687" i="1" s="1"/>
  <c r="K683" i="1"/>
  <c r="L683" i="1" s="1"/>
  <c r="K679" i="1"/>
  <c r="L679" i="1" s="1"/>
  <c r="K675" i="1"/>
  <c r="L675" i="1" s="1"/>
  <c r="K671" i="1"/>
  <c r="L671" i="1" s="1"/>
  <c r="K667" i="1"/>
  <c r="L667" i="1" s="1"/>
  <c r="K663" i="1"/>
  <c r="L663" i="1" s="1"/>
  <c r="K659" i="1"/>
  <c r="L659" i="1" s="1"/>
  <c r="K655" i="1"/>
  <c r="L655" i="1" s="1"/>
  <c r="K651" i="1"/>
  <c r="L651" i="1" s="1"/>
  <c r="K647" i="1"/>
  <c r="L647" i="1" s="1"/>
  <c r="K643" i="1"/>
  <c r="L643" i="1" s="1"/>
  <c r="K639" i="1"/>
  <c r="L639" i="1" s="1"/>
  <c r="K635" i="1"/>
  <c r="L635" i="1" s="1"/>
  <c r="K631" i="1"/>
  <c r="L631" i="1" s="1"/>
  <c r="K627" i="1"/>
  <c r="L627" i="1" s="1"/>
  <c r="K623" i="1"/>
  <c r="L623" i="1" s="1"/>
  <c r="K619" i="1"/>
  <c r="L619" i="1" s="1"/>
  <c r="K615" i="1"/>
  <c r="L615" i="1" s="1"/>
  <c r="K611" i="1"/>
  <c r="L611" i="1" s="1"/>
  <c r="K607" i="1"/>
  <c r="L607" i="1" s="1"/>
  <c r="K603" i="1"/>
  <c r="L603" i="1" s="1"/>
  <c r="K599" i="1"/>
  <c r="L599" i="1" s="1"/>
  <c r="K595" i="1"/>
  <c r="L595" i="1" s="1"/>
  <c r="K591" i="1"/>
  <c r="L591" i="1" s="1"/>
  <c r="K587" i="1"/>
  <c r="L587" i="1" s="1"/>
  <c r="K583" i="1"/>
  <c r="L583" i="1" s="1"/>
  <c r="K579" i="1"/>
  <c r="L579" i="1" s="1"/>
  <c r="K575" i="1"/>
  <c r="L575" i="1" s="1"/>
  <c r="K571" i="1"/>
  <c r="L571" i="1" s="1"/>
  <c r="K567" i="1"/>
  <c r="L567" i="1" s="1"/>
  <c r="K563" i="1"/>
  <c r="L563" i="1" s="1"/>
  <c r="K559" i="1"/>
  <c r="L559" i="1" s="1"/>
  <c r="K555" i="1"/>
  <c r="L555" i="1" s="1"/>
  <c r="K551" i="1"/>
  <c r="L551" i="1" s="1"/>
  <c r="K547" i="1"/>
  <c r="L547" i="1" s="1"/>
  <c r="K543" i="1"/>
  <c r="L543" i="1" s="1"/>
  <c r="K539" i="1"/>
  <c r="L539" i="1" s="1"/>
  <c r="K535" i="1"/>
  <c r="L535" i="1" s="1"/>
  <c r="K531" i="1"/>
  <c r="L531" i="1" s="1"/>
  <c r="K527" i="1"/>
  <c r="L527" i="1" s="1"/>
  <c r="K523" i="1"/>
  <c r="L523" i="1" s="1"/>
  <c r="K519" i="1"/>
  <c r="L519" i="1" s="1"/>
  <c r="K515" i="1"/>
  <c r="L515" i="1" s="1"/>
  <c r="K511" i="1"/>
  <c r="L511" i="1" s="1"/>
  <c r="K502" i="1"/>
  <c r="L502" i="1" s="1"/>
  <c r="K493" i="1"/>
  <c r="L493" i="1" s="1"/>
  <c r="K484" i="1"/>
  <c r="L484" i="1" s="1"/>
  <c r="K470" i="1"/>
  <c r="L470" i="1" s="1"/>
  <c r="K461" i="1"/>
  <c r="L461" i="1" s="1"/>
  <c r="K450" i="1"/>
  <c r="L450" i="1" s="1"/>
  <c r="K438" i="1"/>
  <c r="L438" i="1" s="1"/>
  <c r="K432" i="1"/>
  <c r="L432" i="1" s="1"/>
  <c r="K426" i="1"/>
  <c r="L426" i="1" s="1"/>
  <c r="K420" i="1"/>
  <c r="L420" i="1" s="1"/>
  <c r="K408" i="1"/>
  <c r="L408" i="1" s="1"/>
  <c r="K377" i="1"/>
  <c r="L377" i="1" s="1"/>
  <c r="K365" i="1"/>
  <c r="L365" i="1" s="1"/>
  <c r="K353" i="1"/>
  <c r="L353" i="1" s="1"/>
  <c r="K322" i="1"/>
  <c r="L322" i="1" s="1"/>
  <c r="K310" i="1"/>
  <c r="L310" i="1" s="1"/>
  <c r="K304" i="1"/>
  <c r="L304" i="1" s="1"/>
  <c r="K298" i="1"/>
  <c r="L298" i="1" s="1"/>
  <c r="K292" i="1"/>
  <c r="L292" i="1" s="1"/>
  <c r="K280" i="1"/>
  <c r="L280" i="1" s="1"/>
  <c r="K249" i="1"/>
  <c r="L249" i="1" s="1"/>
  <c r="K237" i="1"/>
  <c r="L237" i="1" s="1"/>
  <c r="K225" i="1"/>
  <c r="L225" i="1" s="1"/>
  <c r="K194" i="1"/>
  <c r="L194" i="1" s="1"/>
  <c r="K182" i="1"/>
  <c r="L182" i="1" s="1"/>
  <c r="K176" i="1"/>
  <c r="L176" i="1" s="1"/>
  <c r="K170" i="1"/>
  <c r="L170" i="1" s="1"/>
  <c r="K164" i="1"/>
  <c r="L164" i="1" s="1"/>
  <c r="K152" i="1"/>
  <c r="L152" i="1" s="1"/>
  <c r="K121" i="1"/>
  <c r="L121" i="1" s="1"/>
  <c r="K109" i="1"/>
  <c r="L109" i="1" s="1"/>
  <c r="K97" i="1"/>
  <c r="L97" i="1" s="1"/>
  <c r="K66" i="1"/>
  <c r="L66" i="1" s="1"/>
  <c r="K54" i="1"/>
  <c r="L54" i="1" s="1"/>
  <c r="K48" i="1"/>
  <c r="L48" i="1" s="1"/>
  <c r="K42" i="1"/>
  <c r="L42" i="1" s="1"/>
  <c r="K36" i="1"/>
  <c r="L36" i="1" s="1"/>
  <c r="K24" i="1"/>
  <c r="L24" i="1" s="1"/>
  <c r="K1086" i="1"/>
  <c r="L1086" i="1" s="1"/>
  <c r="K1082" i="1"/>
  <c r="L1082" i="1" s="1"/>
  <c r="K1078" i="1"/>
  <c r="L1078" i="1" s="1"/>
  <c r="K1074" i="1"/>
  <c r="L1074" i="1" s="1"/>
  <c r="K1070" i="1"/>
  <c r="L1070" i="1" s="1"/>
  <c r="K1066" i="1"/>
  <c r="L1066" i="1" s="1"/>
  <c r="K1062" i="1"/>
  <c r="L1062" i="1" s="1"/>
  <c r="K1058" i="1"/>
  <c r="L1058" i="1" s="1"/>
  <c r="K1054" i="1"/>
  <c r="L1054" i="1" s="1"/>
  <c r="K1050" i="1"/>
  <c r="L1050" i="1" s="1"/>
  <c r="K1046" i="1"/>
  <c r="L1046" i="1" s="1"/>
  <c r="K1042" i="1"/>
  <c r="L1042" i="1" s="1"/>
  <c r="K1038" i="1"/>
  <c r="L1038" i="1" s="1"/>
  <c r="K1034" i="1"/>
  <c r="L1034" i="1" s="1"/>
  <c r="K1030" i="1"/>
  <c r="L1030" i="1" s="1"/>
  <c r="K1026" i="1"/>
  <c r="L1026" i="1" s="1"/>
  <c r="K1022" i="1"/>
  <c r="L1022" i="1" s="1"/>
  <c r="K1018" i="1"/>
  <c r="L1018" i="1" s="1"/>
  <c r="K1014" i="1"/>
  <c r="L1014" i="1" s="1"/>
  <c r="K1010" i="1"/>
  <c r="L1010" i="1" s="1"/>
  <c r="K1006" i="1"/>
  <c r="L1006" i="1" s="1"/>
  <c r="K1002" i="1"/>
  <c r="L1002" i="1" s="1"/>
  <c r="K998" i="1"/>
  <c r="L998" i="1" s="1"/>
  <c r="K994" i="1"/>
  <c r="L994" i="1" s="1"/>
  <c r="K990" i="1"/>
  <c r="L990" i="1" s="1"/>
  <c r="K986" i="1"/>
  <c r="L986" i="1" s="1"/>
  <c r="K982" i="1"/>
  <c r="L982" i="1" s="1"/>
  <c r="K978" i="1"/>
  <c r="L978" i="1" s="1"/>
  <c r="K974" i="1"/>
  <c r="L974" i="1" s="1"/>
  <c r="K970" i="1"/>
  <c r="L970" i="1" s="1"/>
  <c r="K966" i="1"/>
  <c r="L966" i="1" s="1"/>
  <c r="K962" i="1"/>
  <c r="L962" i="1" s="1"/>
  <c r="K958" i="1"/>
  <c r="L958" i="1" s="1"/>
  <c r="K954" i="1"/>
  <c r="L954" i="1" s="1"/>
  <c r="K950" i="1"/>
  <c r="L950" i="1" s="1"/>
  <c r="K946" i="1"/>
  <c r="L946" i="1" s="1"/>
  <c r="K942" i="1"/>
  <c r="L942" i="1" s="1"/>
  <c r="K938" i="1"/>
  <c r="L938" i="1" s="1"/>
  <c r="K934" i="1"/>
  <c r="L934" i="1" s="1"/>
  <c r="K930" i="1"/>
  <c r="L930" i="1" s="1"/>
  <c r="K926" i="1"/>
  <c r="L926" i="1" s="1"/>
  <c r="K922" i="1"/>
  <c r="L922" i="1" s="1"/>
  <c r="K918" i="1"/>
  <c r="L918" i="1" s="1"/>
  <c r="K914" i="1"/>
  <c r="L914" i="1" s="1"/>
  <c r="K910" i="1"/>
  <c r="L910" i="1" s="1"/>
  <c r="K906" i="1"/>
  <c r="L906" i="1" s="1"/>
  <c r="K902" i="1"/>
  <c r="L902" i="1" s="1"/>
  <c r="K898" i="1"/>
  <c r="L898" i="1" s="1"/>
  <c r="K894" i="1"/>
  <c r="L894" i="1" s="1"/>
  <c r="K890" i="1"/>
  <c r="L890" i="1" s="1"/>
  <c r="K886" i="1"/>
  <c r="L886" i="1" s="1"/>
  <c r="K882" i="1"/>
  <c r="L882" i="1" s="1"/>
  <c r="K878" i="1"/>
  <c r="L878" i="1" s="1"/>
  <c r="K874" i="1"/>
  <c r="L874" i="1" s="1"/>
  <c r="K870" i="1"/>
  <c r="L870" i="1" s="1"/>
  <c r="K866" i="1"/>
  <c r="L866" i="1" s="1"/>
  <c r="K862" i="1"/>
  <c r="L862" i="1" s="1"/>
  <c r="K858" i="1"/>
  <c r="L858" i="1" s="1"/>
  <c r="K854" i="1"/>
  <c r="L854" i="1" s="1"/>
  <c r="K850" i="1"/>
  <c r="L850" i="1" s="1"/>
  <c r="K846" i="1"/>
  <c r="L846" i="1" s="1"/>
  <c r="K842" i="1"/>
  <c r="L842" i="1" s="1"/>
  <c r="K838" i="1"/>
  <c r="L838" i="1" s="1"/>
  <c r="K834" i="1"/>
  <c r="L834" i="1" s="1"/>
  <c r="K830" i="1"/>
  <c r="L830" i="1" s="1"/>
  <c r="K826" i="1"/>
  <c r="L826" i="1" s="1"/>
  <c r="K822" i="1"/>
  <c r="L822" i="1" s="1"/>
  <c r="K818" i="1"/>
  <c r="L818" i="1" s="1"/>
  <c r="K814" i="1"/>
  <c r="L814" i="1" s="1"/>
  <c r="K810" i="1"/>
  <c r="L810" i="1" s="1"/>
  <c r="K806" i="1"/>
  <c r="L806" i="1" s="1"/>
  <c r="K802" i="1"/>
  <c r="L802" i="1" s="1"/>
  <c r="K798" i="1"/>
  <c r="L798" i="1" s="1"/>
  <c r="K794" i="1"/>
  <c r="L794" i="1" s="1"/>
  <c r="K790" i="1"/>
  <c r="L790" i="1" s="1"/>
  <c r="K786" i="1"/>
  <c r="L786" i="1" s="1"/>
  <c r="K782" i="1"/>
  <c r="L782" i="1" s="1"/>
  <c r="K778" i="1"/>
  <c r="L778" i="1" s="1"/>
  <c r="K774" i="1"/>
  <c r="L774" i="1" s="1"/>
  <c r="K770" i="1"/>
  <c r="L770" i="1" s="1"/>
  <c r="K766" i="1"/>
  <c r="L766" i="1" s="1"/>
  <c r="K762" i="1"/>
  <c r="L762" i="1" s="1"/>
  <c r="K758" i="1"/>
  <c r="L758" i="1" s="1"/>
  <c r="K754" i="1"/>
  <c r="L754" i="1" s="1"/>
  <c r="K750" i="1"/>
  <c r="L750" i="1" s="1"/>
  <c r="K746" i="1"/>
  <c r="L746" i="1" s="1"/>
  <c r="K742" i="1"/>
  <c r="L742" i="1" s="1"/>
  <c r="K738" i="1"/>
  <c r="L738" i="1" s="1"/>
  <c r="K734" i="1"/>
  <c r="L734" i="1" s="1"/>
  <c r="K730" i="1"/>
  <c r="L730" i="1" s="1"/>
  <c r="K726" i="1"/>
  <c r="L726" i="1" s="1"/>
  <c r="K722" i="1"/>
  <c r="L722" i="1" s="1"/>
  <c r="K718" i="1"/>
  <c r="L718" i="1" s="1"/>
  <c r="K714" i="1"/>
  <c r="L714" i="1" s="1"/>
  <c r="K710" i="1"/>
  <c r="L710" i="1" s="1"/>
  <c r="K706" i="1"/>
  <c r="L706" i="1" s="1"/>
  <c r="K702" i="1"/>
  <c r="L702" i="1" s="1"/>
  <c r="K698" i="1"/>
  <c r="L698" i="1" s="1"/>
  <c r="K694" i="1"/>
  <c r="L694" i="1" s="1"/>
  <c r="K690" i="1"/>
  <c r="L690" i="1" s="1"/>
  <c r="K686" i="1"/>
  <c r="L686" i="1" s="1"/>
  <c r="K682" i="1"/>
  <c r="L682" i="1" s="1"/>
  <c r="K678" i="1"/>
  <c r="L678" i="1" s="1"/>
  <c r="K674" i="1"/>
  <c r="L674" i="1" s="1"/>
  <c r="K670" i="1"/>
  <c r="L670" i="1" s="1"/>
  <c r="K666" i="1"/>
  <c r="L666" i="1" s="1"/>
  <c r="K662" i="1"/>
  <c r="L662" i="1" s="1"/>
  <c r="K658" i="1"/>
  <c r="L658" i="1" s="1"/>
  <c r="K654" i="1"/>
  <c r="L654" i="1" s="1"/>
  <c r="K650" i="1"/>
  <c r="L650" i="1" s="1"/>
  <c r="K646" i="1"/>
  <c r="L646" i="1" s="1"/>
  <c r="K642" i="1"/>
  <c r="L642" i="1" s="1"/>
  <c r="K638" i="1"/>
  <c r="L638" i="1" s="1"/>
  <c r="K634" i="1"/>
  <c r="L634" i="1" s="1"/>
  <c r="K630" i="1"/>
  <c r="L630" i="1" s="1"/>
  <c r="K626" i="1"/>
  <c r="L626" i="1" s="1"/>
  <c r="K622" i="1"/>
  <c r="L622" i="1" s="1"/>
  <c r="K618" i="1"/>
  <c r="L618" i="1" s="1"/>
  <c r="K614" i="1"/>
  <c r="L614" i="1" s="1"/>
  <c r="K610" i="1"/>
  <c r="L610" i="1" s="1"/>
  <c r="K606" i="1"/>
  <c r="L606" i="1" s="1"/>
  <c r="K602" i="1"/>
  <c r="L602" i="1" s="1"/>
  <c r="K598" i="1"/>
  <c r="L598" i="1" s="1"/>
  <c r="K594" i="1"/>
  <c r="L594" i="1" s="1"/>
  <c r="K590" i="1"/>
  <c r="L590" i="1" s="1"/>
  <c r="K586" i="1"/>
  <c r="L586" i="1" s="1"/>
  <c r="K582" i="1"/>
  <c r="L582" i="1" s="1"/>
  <c r="K578" i="1"/>
  <c r="L578" i="1" s="1"/>
  <c r="K574" i="1"/>
  <c r="L574" i="1" s="1"/>
  <c r="K570" i="1"/>
  <c r="L570" i="1" s="1"/>
  <c r="K566" i="1"/>
  <c r="L566" i="1" s="1"/>
  <c r="K562" i="1"/>
  <c r="L562" i="1" s="1"/>
  <c r="K558" i="1"/>
  <c r="L558" i="1" s="1"/>
  <c r="K554" i="1"/>
  <c r="L554" i="1" s="1"/>
  <c r="K550" i="1"/>
  <c r="L550" i="1" s="1"/>
  <c r="K546" i="1"/>
  <c r="L546" i="1" s="1"/>
  <c r="K542" i="1"/>
  <c r="L542" i="1" s="1"/>
  <c r="K538" i="1"/>
  <c r="L538" i="1" s="1"/>
  <c r="K534" i="1"/>
  <c r="L534" i="1" s="1"/>
  <c r="K530" i="1"/>
  <c r="L530" i="1" s="1"/>
  <c r="K526" i="1"/>
  <c r="L526" i="1" s="1"/>
  <c r="K522" i="1"/>
  <c r="L522" i="1" s="1"/>
  <c r="K518" i="1"/>
  <c r="L518" i="1" s="1"/>
  <c r="K514" i="1"/>
  <c r="L514" i="1" s="1"/>
  <c r="K510" i="1"/>
  <c r="L510" i="1" s="1"/>
  <c r="K501" i="1"/>
  <c r="L501" i="1" s="1"/>
  <c r="K492" i="1"/>
  <c r="L492" i="1" s="1"/>
  <c r="K478" i="1"/>
  <c r="L478" i="1" s="1"/>
  <c r="K469" i="1"/>
  <c r="L469" i="1" s="1"/>
  <c r="K460" i="1"/>
  <c r="L460" i="1" s="1"/>
  <c r="K449" i="1"/>
  <c r="L449" i="1" s="1"/>
  <c r="K418" i="1"/>
  <c r="L418" i="1" s="1"/>
  <c r="K406" i="1"/>
  <c r="L406" i="1" s="1"/>
  <c r="K400" i="1"/>
  <c r="L400" i="1" s="1"/>
  <c r="K394" i="1"/>
  <c r="L394" i="1" s="1"/>
  <c r="K388" i="1"/>
  <c r="L388" i="1" s="1"/>
  <c r="K376" i="1"/>
  <c r="L376" i="1" s="1"/>
  <c r="K345" i="1"/>
  <c r="L345" i="1" s="1"/>
  <c r="K333" i="1"/>
  <c r="L333" i="1" s="1"/>
  <c r="K321" i="1"/>
  <c r="L321" i="1" s="1"/>
  <c r="K290" i="1"/>
  <c r="L290" i="1" s="1"/>
  <c r="K278" i="1"/>
  <c r="L278" i="1" s="1"/>
  <c r="K272" i="1"/>
  <c r="L272" i="1" s="1"/>
  <c r="K266" i="1"/>
  <c r="L266" i="1" s="1"/>
  <c r="K260" i="1"/>
  <c r="L260" i="1" s="1"/>
  <c r="K248" i="1"/>
  <c r="L248" i="1" s="1"/>
  <c r="K217" i="1"/>
  <c r="L217" i="1" s="1"/>
  <c r="K205" i="1"/>
  <c r="L205" i="1" s="1"/>
  <c r="K193" i="1"/>
  <c r="L193" i="1" s="1"/>
  <c r="K162" i="1"/>
  <c r="L162" i="1" s="1"/>
  <c r="K150" i="1"/>
  <c r="L150" i="1" s="1"/>
  <c r="K144" i="1"/>
  <c r="L144" i="1" s="1"/>
  <c r="K138" i="1"/>
  <c r="L138" i="1" s="1"/>
  <c r="K132" i="1"/>
  <c r="L132" i="1" s="1"/>
  <c r="K120" i="1"/>
  <c r="L120" i="1" s="1"/>
  <c r="K89" i="1"/>
  <c r="L89" i="1" s="1"/>
  <c r="K77" i="1"/>
  <c r="L77" i="1" s="1"/>
  <c r="K65" i="1"/>
  <c r="L65" i="1" s="1"/>
  <c r="K34" i="1"/>
  <c r="L34" i="1" s="1"/>
  <c r="K22" i="1"/>
  <c r="L22" i="1" s="1"/>
  <c r="K16" i="1"/>
  <c r="L16" i="1" s="1"/>
  <c r="K10" i="1"/>
  <c r="L10" i="1" s="1"/>
  <c r="K4" i="1"/>
  <c r="L4" i="1" s="1"/>
  <c r="K448" i="1"/>
  <c r="L448" i="1" s="1"/>
  <c r="K434" i="1"/>
  <c r="L434" i="1" s="1"/>
  <c r="K425" i="1"/>
  <c r="L425" i="1" s="1"/>
  <c r="K416" i="1"/>
  <c r="L416" i="1" s="1"/>
  <c r="K402" i="1"/>
  <c r="L402" i="1" s="1"/>
  <c r="K393" i="1"/>
  <c r="L393" i="1" s="1"/>
  <c r="K384" i="1"/>
  <c r="L384" i="1" s="1"/>
  <c r="K370" i="1"/>
  <c r="L370" i="1" s="1"/>
  <c r="K361" i="1"/>
  <c r="L361" i="1" s="1"/>
  <c r="K352" i="1"/>
  <c r="L352" i="1" s="1"/>
  <c r="K338" i="1"/>
  <c r="L338" i="1" s="1"/>
  <c r="K329" i="1"/>
  <c r="L329" i="1" s="1"/>
  <c r="K320" i="1"/>
  <c r="L320" i="1" s="1"/>
  <c r="K306" i="1"/>
  <c r="L306" i="1" s="1"/>
  <c r="K297" i="1"/>
  <c r="L297" i="1" s="1"/>
  <c r="K288" i="1"/>
  <c r="L288" i="1" s="1"/>
  <c r="K274" i="1"/>
  <c r="L274" i="1" s="1"/>
  <c r="K265" i="1"/>
  <c r="L265" i="1" s="1"/>
  <c r="K256" i="1"/>
  <c r="L256" i="1" s="1"/>
  <c r="K242" i="1"/>
  <c r="L242" i="1" s="1"/>
  <c r="K233" i="1"/>
  <c r="L233" i="1" s="1"/>
  <c r="K224" i="1"/>
  <c r="L224" i="1" s="1"/>
  <c r="K210" i="1"/>
  <c r="L210" i="1" s="1"/>
  <c r="K201" i="1"/>
  <c r="L201" i="1" s="1"/>
  <c r="K192" i="1"/>
  <c r="L192" i="1" s="1"/>
  <c r="K178" i="1"/>
  <c r="L178" i="1" s="1"/>
  <c r="K169" i="1"/>
  <c r="L169" i="1" s="1"/>
  <c r="K160" i="1"/>
  <c r="L160" i="1" s="1"/>
  <c r="K146" i="1"/>
  <c r="L146" i="1" s="1"/>
  <c r="K137" i="1"/>
  <c r="L137" i="1" s="1"/>
  <c r="K128" i="1"/>
  <c r="L128" i="1" s="1"/>
  <c r="K114" i="1"/>
  <c r="L114" i="1" s="1"/>
  <c r="K105" i="1"/>
  <c r="L105" i="1" s="1"/>
  <c r="K96" i="1"/>
  <c r="L96" i="1" s="1"/>
  <c r="K82" i="1"/>
  <c r="L82" i="1" s="1"/>
  <c r="K73" i="1"/>
  <c r="L73" i="1" s="1"/>
  <c r="K64" i="1"/>
  <c r="L64" i="1" s="1"/>
  <c r="K50" i="1"/>
  <c r="L50" i="1" s="1"/>
  <c r="K41" i="1"/>
  <c r="L41" i="1" s="1"/>
  <c r="K32" i="1"/>
  <c r="L32" i="1" s="1"/>
  <c r="K18" i="1"/>
  <c r="L18" i="1" s="1"/>
  <c r="K9" i="1"/>
  <c r="L9" i="1" s="1"/>
  <c r="K456" i="1"/>
  <c r="L456" i="1" s="1"/>
  <c r="K442" i="1"/>
  <c r="L442" i="1" s="1"/>
  <c r="K433" i="1"/>
  <c r="L433" i="1" s="1"/>
  <c r="K424" i="1"/>
  <c r="L424" i="1" s="1"/>
  <c r="K410" i="1"/>
  <c r="L410" i="1" s="1"/>
  <c r="K401" i="1"/>
  <c r="L401" i="1" s="1"/>
  <c r="K392" i="1"/>
  <c r="L392" i="1" s="1"/>
  <c r="K378" i="1"/>
  <c r="L378" i="1" s="1"/>
  <c r="K369" i="1"/>
  <c r="L369" i="1" s="1"/>
  <c r="K360" i="1"/>
  <c r="L360" i="1" s="1"/>
  <c r="K346" i="1"/>
  <c r="L346" i="1" s="1"/>
  <c r="K337" i="1"/>
  <c r="L337" i="1" s="1"/>
  <c r="K328" i="1"/>
  <c r="L328" i="1" s="1"/>
  <c r="K314" i="1"/>
  <c r="L314" i="1" s="1"/>
  <c r="K305" i="1"/>
  <c r="L305" i="1" s="1"/>
  <c r="K296" i="1"/>
  <c r="L296" i="1" s="1"/>
  <c r="K282" i="1"/>
  <c r="L282" i="1" s="1"/>
  <c r="K273" i="1"/>
  <c r="L273" i="1" s="1"/>
  <c r="K264" i="1"/>
  <c r="L264" i="1" s="1"/>
  <c r="K250" i="1"/>
  <c r="L250" i="1" s="1"/>
  <c r="K241" i="1"/>
  <c r="L241" i="1" s="1"/>
  <c r="K232" i="1"/>
  <c r="L232" i="1" s="1"/>
  <c r="K218" i="1"/>
  <c r="L218" i="1" s="1"/>
  <c r="K209" i="1"/>
  <c r="L209" i="1" s="1"/>
  <c r="K200" i="1"/>
  <c r="L200" i="1" s="1"/>
  <c r="K186" i="1"/>
  <c r="L186" i="1" s="1"/>
  <c r="K177" i="1"/>
  <c r="L177" i="1" s="1"/>
  <c r="K168" i="1"/>
  <c r="L168" i="1" s="1"/>
  <c r="K154" i="1"/>
  <c r="L154" i="1" s="1"/>
  <c r="K145" i="1"/>
  <c r="L145" i="1" s="1"/>
  <c r="K136" i="1"/>
  <c r="L136" i="1" s="1"/>
  <c r="K122" i="1"/>
  <c r="L122" i="1" s="1"/>
  <c r="K113" i="1"/>
  <c r="L113" i="1" s="1"/>
  <c r="K104" i="1"/>
  <c r="L104" i="1" s="1"/>
  <c r="K90" i="1"/>
  <c r="L90" i="1" s="1"/>
  <c r="K81" i="1"/>
  <c r="L81" i="1" s="1"/>
  <c r="K72" i="1"/>
  <c r="L72" i="1" s="1"/>
  <c r="K58" i="1"/>
  <c r="L58" i="1" s="1"/>
  <c r="K49" i="1"/>
  <c r="L49" i="1" s="1"/>
  <c r="K40" i="1"/>
  <c r="L40" i="1" s="1"/>
  <c r="K26" i="1"/>
  <c r="L26" i="1" s="1"/>
  <c r="K17" i="1"/>
  <c r="L17" i="1" s="1"/>
  <c r="K8" i="1"/>
  <c r="L8" i="1" s="1"/>
  <c r="K507" i="1"/>
  <c r="L507" i="1" s="1"/>
  <c r="K503" i="1"/>
  <c r="L503" i="1" s="1"/>
  <c r="K499" i="1"/>
  <c r="L499" i="1" s="1"/>
  <c r="K495" i="1"/>
  <c r="L495" i="1" s="1"/>
  <c r="K491" i="1"/>
  <c r="L491" i="1" s="1"/>
  <c r="K487" i="1"/>
  <c r="L487" i="1" s="1"/>
  <c r="K483" i="1"/>
  <c r="L483" i="1" s="1"/>
  <c r="K479" i="1"/>
  <c r="L479" i="1" s="1"/>
  <c r="K475" i="1"/>
  <c r="L475" i="1" s="1"/>
  <c r="K471" i="1"/>
  <c r="L471" i="1" s="1"/>
  <c r="K467" i="1"/>
  <c r="L467" i="1" s="1"/>
  <c r="K463" i="1"/>
  <c r="L463" i="1" s="1"/>
  <c r="K459" i="1"/>
  <c r="L459" i="1" s="1"/>
  <c r="K455" i="1"/>
  <c r="L455" i="1" s="1"/>
  <c r="K451" i="1"/>
  <c r="L451" i="1" s="1"/>
  <c r="K447" i="1"/>
  <c r="L447" i="1" s="1"/>
  <c r="K443" i="1"/>
  <c r="L443" i="1" s="1"/>
  <c r="K439" i="1"/>
  <c r="L439" i="1" s="1"/>
  <c r="K435" i="1"/>
  <c r="L435" i="1" s="1"/>
  <c r="K431" i="1"/>
  <c r="L431" i="1" s="1"/>
  <c r="K427" i="1"/>
  <c r="L427" i="1" s="1"/>
  <c r="K423" i="1"/>
  <c r="L423" i="1" s="1"/>
  <c r="K419" i="1"/>
  <c r="L419" i="1" s="1"/>
  <c r="K415" i="1"/>
  <c r="L415" i="1" s="1"/>
  <c r="K411" i="1"/>
  <c r="L411" i="1" s="1"/>
  <c r="K407" i="1"/>
  <c r="L407" i="1" s="1"/>
  <c r="K403" i="1"/>
  <c r="L403" i="1" s="1"/>
  <c r="K399" i="1"/>
  <c r="L399" i="1" s="1"/>
  <c r="K395" i="1"/>
  <c r="L395" i="1" s="1"/>
  <c r="K391" i="1"/>
  <c r="L391" i="1" s="1"/>
  <c r="K387" i="1"/>
  <c r="L387" i="1" s="1"/>
  <c r="K383" i="1"/>
  <c r="L383" i="1" s="1"/>
  <c r="K379" i="1"/>
  <c r="L379" i="1" s="1"/>
  <c r="K375" i="1"/>
  <c r="L375" i="1" s="1"/>
  <c r="K371" i="1"/>
  <c r="L371" i="1" s="1"/>
  <c r="K367" i="1"/>
  <c r="L367" i="1" s="1"/>
  <c r="K363" i="1"/>
  <c r="L363" i="1" s="1"/>
  <c r="K359" i="1"/>
  <c r="L359" i="1" s="1"/>
  <c r="K355" i="1"/>
  <c r="L355" i="1" s="1"/>
  <c r="K351" i="1"/>
  <c r="L351" i="1" s="1"/>
  <c r="K347" i="1"/>
  <c r="L347" i="1" s="1"/>
  <c r="K343" i="1"/>
  <c r="L343" i="1" s="1"/>
  <c r="K339" i="1"/>
  <c r="L339" i="1" s="1"/>
  <c r="K335" i="1"/>
  <c r="L335" i="1" s="1"/>
  <c r="K331" i="1"/>
  <c r="L331" i="1" s="1"/>
  <c r="K327" i="1"/>
  <c r="L327" i="1" s="1"/>
  <c r="K323" i="1"/>
  <c r="L323" i="1" s="1"/>
  <c r="K319" i="1"/>
  <c r="L319" i="1" s="1"/>
  <c r="K315" i="1"/>
  <c r="L315" i="1" s="1"/>
  <c r="K311" i="1"/>
  <c r="L311" i="1" s="1"/>
  <c r="K307" i="1"/>
  <c r="L307" i="1" s="1"/>
  <c r="K303" i="1"/>
  <c r="L303" i="1" s="1"/>
  <c r="K299" i="1"/>
  <c r="L299" i="1" s="1"/>
  <c r="K295" i="1"/>
  <c r="L295" i="1" s="1"/>
  <c r="K291" i="1"/>
  <c r="L291" i="1" s="1"/>
  <c r="K287" i="1"/>
  <c r="L287" i="1" s="1"/>
  <c r="K283" i="1"/>
  <c r="L283" i="1" s="1"/>
  <c r="K279" i="1"/>
  <c r="L279" i="1" s="1"/>
  <c r="K275" i="1"/>
  <c r="L275" i="1" s="1"/>
  <c r="K271" i="1"/>
  <c r="L271" i="1" s="1"/>
  <c r="K267" i="1"/>
  <c r="L267" i="1" s="1"/>
  <c r="K263" i="1"/>
  <c r="L263" i="1" s="1"/>
  <c r="K259" i="1"/>
  <c r="L259" i="1" s="1"/>
  <c r="K255" i="1"/>
  <c r="L255" i="1" s="1"/>
  <c r="K251" i="1"/>
  <c r="L251" i="1" s="1"/>
  <c r="K247" i="1"/>
  <c r="L247" i="1" s="1"/>
  <c r="K243" i="1"/>
  <c r="L243" i="1" s="1"/>
  <c r="K239" i="1"/>
  <c r="L239" i="1" s="1"/>
  <c r="K235" i="1"/>
  <c r="L235" i="1" s="1"/>
  <c r="K231" i="1"/>
  <c r="L231" i="1" s="1"/>
  <c r="K227" i="1"/>
  <c r="L227" i="1" s="1"/>
  <c r="K223" i="1"/>
  <c r="L223" i="1" s="1"/>
  <c r="K219" i="1"/>
  <c r="L219" i="1" s="1"/>
  <c r="K215" i="1"/>
  <c r="L215" i="1" s="1"/>
  <c r="K211" i="1"/>
  <c r="L211" i="1" s="1"/>
  <c r="K207" i="1"/>
  <c r="L207" i="1" s="1"/>
  <c r="K203" i="1"/>
  <c r="L203" i="1" s="1"/>
  <c r="K199" i="1"/>
  <c r="L199" i="1" s="1"/>
  <c r="K195" i="1"/>
  <c r="L195" i="1" s="1"/>
  <c r="K191" i="1"/>
  <c r="L191" i="1" s="1"/>
  <c r="K187" i="1"/>
  <c r="L187" i="1" s="1"/>
  <c r="K183" i="1"/>
  <c r="L183" i="1" s="1"/>
  <c r="K179" i="1"/>
  <c r="L179" i="1" s="1"/>
  <c r="K175" i="1"/>
  <c r="L175" i="1" s="1"/>
  <c r="K171" i="1"/>
  <c r="L171" i="1" s="1"/>
  <c r="K167" i="1"/>
  <c r="L167" i="1" s="1"/>
  <c r="K163" i="1"/>
  <c r="L163" i="1" s="1"/>
  <c r="K159" i="1"/>
  <c r="L159" i="1" s="1"/>
  <c r="K155" i="1"/>
  <c r="L155" i="1" s="1"/>
  <c r="K151" i="1"/>
  <c r="L151" i="1" s="1"/>
  <c r="K147" i="1"/>
  <c r="L147" i="1" s="1"/>
  <c r="K143" i="1"/>
  <c r="L143" i="1" s="1"/>
  <c r="K139" i="1"/>
  <c r="L139" i="1" s="1"/>
  <c r="K135" i="1"/>
  <c r="L135" i="1" s="1"/>
  <c r="K131" i="1"/>
  <c r="L131" i="1" s="1"/>
  <c r="K127" i="1"/>
  <c r="L127" i="1" s="1"/>
  <c r="K123" i="1"/>
  <c r="L123" i="1" s="1"/>
  <c r="K119" i="1"/>
  <c r="L119" i="1" s="1"/>
  <c r="K115" i="1"/>
  <c r="L115" i="1" s="1"/>
  <c r="K111" i="1"/>
  <c r="L111" i="1" s="1"/>
  <c r="K107" i="1"/>
  <c r="L107" i="1" s="1"/>
  <c r="K103" i="1"/>
  <c r="L103" i="1" s="1"/>
  <c r="K99" i="1"/>
  <c r="L99" i="1" s="1"/>
  <c r="K95" i="1"/>
  <c r="L95" i="1" s="1"/>
  <c r="K91" i="1"/>
  <c r="L91" i="1" s="1"/>
  <c r="K87" i="1"/>
  <c r="L87" i="1" s="1"/>
  <c r="K83" i="1"/>
  <c r="L83" i="1" s="1"/>
  <c r="K79" i="1"/>
  <c r="L79" i="1" s="1"/>
  <c r="K75" i="1"/>
  <c r="L75" i="1" s="1"/>
  <c r="K71" i="1"/>
  <c r="L71" i="1" s="1"/>
  <c r="K67" i="1"/>
  <c r="L67" i="1" s="1"/>
  <c r="K63" i="1"/>
  <c r="L63" i="1" s="1"/>
  <c r="K59" i="1"/>
  <c r="L59" i="1" s="1"/>
  <c r="K55" i="1"/>
  <c r="L55" i="1" s="1"/>
  <c r="K51" i="1"/>
  <c r="L51" i="1" s="1"/>
  <c r="K47" i="1"/>
  <c r="L47" i="1" s="1"/>
  <c r="K43" i="1"/>
  <c r="L43" i="1" s="1"/>
  <c r="K39" i="1"/>
  <c r="L39" i="1" s="1"/>
  <c r="K35" i="1"/>
  <c r="L35" i="1" s="1"/>
  <c r="K31" i="1"/>
  <c r="L31" i="1" s="1"/>
  <c r="K27" i="1"/>
  <c r="L27" i="1" s="1"/>
  <c r="K23" i="1"/>
  <c r="L23" i="1" s="1"/>
  <c r="K19" i="1"/>
  <c r="L19" i="1" s="1"/>
  <c r="K15" i="1"/>
  <c r="L15" i="1" s="1"/>
  <c r="K11" i="1"/>
  <c r="L11" i="1" s="1"/>
  <c r="K7" i="1"/>
  <c r="L7" i="1" s="1"/>
  <c r="K3" i="1"/>
  <c r="L3" i="1" s="1"/>
  <c r="K2" i="1"/>
  <c r="L2" i="1" s="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<sst xmlns="http://schemas.openxmlformats.org/spreadsheetml/2006/main" count="19073" uniqueCount="9058">
  <si>
    <t>Phone</t>
  </si>
  <si>
    <t>Cousine</t>
  </si>
  <si>
    <t>Restoran New Hollywood</t>
  </si>
  <si>
    <t>4.0Â </t>
  </si>
  <si>
    <t>38 Jalan Lee Kwee Foh Taman Canning, Ipoh 31400 Malaysia</t>
  </si>
  <si>
    <t>http://www.facebook.com/pages/New-Hollywood-Canning-Garden/161292600602071</t>
  </si>
  <si>
    <t>$</t>
  </si>
  <si>
    <t>$ChineseAsianMalaysian</t>
  </si>
  <si>
    <t>+60 12-290 8887</t>
  </si>
  <si>
    <t>Vegetarian Friendly, Vegan Options, Halal</t>
  </si>
  <si>
    <t>STG Tea House Cafe</t>
  </si>
  <si>
    <t>2 Jalan Taman Kinta Chateau Garden, Ipoh 30250 Malaysia</t>
  </si>
  <si>
    <t>http://www.facebook.com/pages/STG-Tea-House-Cafe/616039191740419</t>
  </si>
  <si>
    <t>$$ - $$$</t>
  </si>
  <si>
    <t>$$ - $$$SteakhouseFusionVegetarian Friendly</t>
  </si>
  <si>
    <t>+60 5-255 0188</t>
  </si>
  <si>
    <t>Vegetarian Friendly, Vegan Options, Halal, Gluten Free Options</t>
  </si>
  <si>
    <t>Lou Wong Bean Sprout Chicken</t>
  </si>
  <si>
    <t>3.5Â </t>
  </si>
  <si>
    <t>Dato Tahil Azar Road, Ipoh Malaysia</t>
  </si>
  <si>
    <t>http://www.facebook.com/RestoranLouWong</t>
  </si>
  <si>
    <t>$$ - $$$ChineseAsianMalaysian</t>
  </si>
  <si>
    <t>+60 5-254 4199</t>
  </si>
  <si>
    <t>Lunch, Dinner, After-hours</t>
  </si>
  <si>
    <t>Pakeeza Restaurant</t>
  </si>
  <si>
    <t>15-17 Jalan Dato Seri Ahmad Said, Ipoh 30450 Malaysia</t>
  </si>
  <si>
    <t>http://www.facebook.com/pages/Pakeeza-Restaurant/166165560085429</t>
  </si>
  <si>
    <t>$$ - $$$IndianAsianPakistani</t>
  </si>
  <si>
    <t>+60 5-241 4243</t>
  </si>
  <si>
    <t>Yum yum</t>
  </si>
  <si>
    <t>Persiaran Greenhill, Ipoh 30450 Malaysia</t>
  </si>
  <si>
    <t>http://www.facebook.com/restaurant.yumyum</t>
  </si>
  <si>
    <t>$$ - $$$AsianNonya/MalaysianMalaysian</t>
  </si>
  <si>
    <t>+60 5-253 7686</t>
  </si>
  <si>
    <t>Vegetarian Friendly</t>
  </si>
  <si>
    <t>Restoran Cowan Street Ayam Tauge &amp; Koitiau</t>
  </si>
  <si>
    <t>44 Jalan Raja Ekram, Ipoh 31450 Malaysia</t>
  </si>
  <si>
    <t>$$ - $$$ChineseAsian</t>
  </si>
  <si>
    <t>+60 12-520 3322</t>
  </si>
  <si>
    <t>Dinner</t>
  </si>
  <si>
    <t>Restoran SYW</t>
  </si>
  <si>
    <t>4.5Â </t>
  </si>
  <si>
    <t>No. 63, Jalan Mustapha Al-Bakri,, Ipoh 30300 Malaysia</t>
  </si>
  <si>
    <t>http://www.sunyeongwai.com/</t>
  </si>
  <si>
    <t>$$ - $$$ChineseAsianCantonese</t>
  </si>
  <si>
    <t>+60 5-241 3771</t>
  </si>
  <si>
    <t>Chinese, Asian, Malaysian</t>
  </si>
  <si>
    <t>Sin Hup Kee Restaurant</t>
  </si>
  <si>
    <t>17 Jalan Leong Sin Nam, Ipoh 30300 Malaysia</t>
  </si>
  <si>
    <t>http://www.facebook.com/SinHupKeeRestaurant/</t>
  </si>
  <si>
    <t>+60 5-242 3128</t>
  </si>
  <si>
    <t>Artisan Handmade Bread</t>
  </si>
  <si>
    <t>27 Jalan Market, Ipoh Malaysia</t>
  </si>
  <si>
    <t>https://www.facebook.com/artisanbreadipoh/</t>
  </si>
  <si>
    <t>$$ - $$$BakeriesCafeVegetarian Friendly</t>
  </si>
  <si>
    <t>+60 5-255 2727</t>
  </si>
  <si>
    <t>Vegetarian Friendly, Vegan Options</t>
  </si>
  <si>
    <t>Concubine Lane Tau Fu Fa</t>
  </si>
  <si>
    <t>8 Lorong Panglima 30000 Ipoh, Ipoh 30000 Malaysia</t>
  </si>
  <si>
    <t>http://www.facebook.com/concubinelanetff/</t>
  </si>
  <si>
    <t>$Quick BitesChineseAsian</t>
  </si>
  <si>
    <t>+60 12-527 1028</t>
  </si>
  <si>
    <t>Lunch</t>
  </si>
  <si>
    <t>Big Mom Beancurd</t>
  </si>
  <si>
    <t>22-24, Jalan Yang Kalsom, Taman Jubilee, Ipoh 30250 Malaysia</t>
  </si>
  <si>
    <t>https://big-mom-beancurd.business.site/</t>
  </si>
  <si>
    <t>$DessertChineseAsian</t>
  </si>
  <si>
    <t>+60 16-533 3210</t>
  </si>
  <si>
    <t>Sun Yeong Wai</t>
  </si>
  <si>
    <t>No. 17 &amp; 19, Bwh. Jalan Sri Ampang, Ipoh 31350 Malaysia</t>
  </si>
  <si>
    <t>+60 5-311 3600</t>
  </si>
  <si>
    <t>Asian, Chinese, Malaysian</t>
  </si>
  <si>
    <t>Nasi Vanggey</t>
  </si>
  <si>
    <t>2 Jalan Yang Kalsom Greentown Business Centre, Ipoh 30300 Malaysia</t>
  </si>
  <si>
    <t>http://www.facebook.com/nasivanggey/</t>
  </si>
  <si>
    <t>$IndianAsianMalaysian</t>
  </si>
  <si>
    <t>+60 5-254 4314</t>
  </si>
  <si>
    <t>Halal</t>
  </si>
  <si>
    <t>Girlie's Cafe</t>
  </si>
  <si>
    <t>5.0Â </t>
  </si>
  <si>
    <t>26 Jalan Market, Ipoh 30000 Malaysia</t>
  </si>
  <si>
    <t>http://www.facebook.com/GirliesCafe</t>
  </si>
  <si>
    <t>$$ - $$$CafeInternationalFusion</t>
  </si>
  <si>
    <t>+60 16-550 4451</t>
  </si>
  <si>
    <t>Cafe, International, Fusion</t>
  </si>
  <si>
    <t>Citrus Wine &amp; Dine</t>
  </si>
  <si>
    <t>No. 38-46 Laluan Ipoh Perdana, Ipoh 31400 Malaysia</t>
  </si>
  <si>
    <t>http://www.facebook.com/Citrus.Wine.and.Dine</t>
  </si>
  <si>
    <t>$$ - $$$ItalianFrenchEuropean</t>
  </si>
  <si>
    <t>+60 5-545 1010</t>
  </si>
  <si>
    <t>European, Italian, French</t>
  </si>
  <si>
    <t>J J Cakes and Swiss Rolls</t>
  </si>
  <si>
    <t>127 Jalan Bharu 30250 Ipoh, Ipoh 31650 Malaysia</t>
  </si>
  <si>
    <t>http://www.jj-cakes.com/</t>
  </si>
  <si>
    <t>$$ - $$$Bakeries</t>
  </si>
  <si>
    <t>+60 5-254 5796</t>
  </si>
  <si>
    <t>Foh San</t>
  </si>
  <si>
    <t>Ipoh, Malaysia 51 Jalan Leong Sin Nam, Ipoh 30300 Malaysia</t>
  </si>
  <si>
    <t>+60 5-254 0308</t>
  </si>
  <si>
    <t>Breakfast, Lunch, Brunch</t>
  </si>
  <si>
    <t>Canning Dim Sum</t>
  </si>
  <si>
    <t>1 Lebuh Cecil Rae Taman Canning, Ipoh 31400 Malaysia</t>
  </si>
  <si>
    <t>https://www.facebook.com/canningdimsumipoh/</t>
  </si>
  <si>
    <t>Kedai Minuman Woong Kee</t>
  </si>
  <si>
    <t>Jalan Ali Pitchay 32-38a, Ipoh 30250 Malaysia</t>
  </si>
  <si>
    <t>https://www.facebook.com/wkbeancurd/</t>
  </si>
  <si>
    <t>$DessertCafeFast food</t>
  </si>
  <si>
    <t>Takeout</t>
  </si>
  <si>
    <t>V Nam Kitchen</t>
  </si>
  <si>
    <t>32 Jalan Seenivasagam, Ipoh 31200 Malaysia</t>
  </si>
  <si>
    <t>http://www.facebook.com/vnamkitchen/</t>
  </si>
  <si>
    <t>$$ - $$$AsianVietnameseVegetarian Friendly</t>
  </si>
  <si>
    <t>+60 5-210 2522</t>
  </si>
  <si>
    <t>Chang Jiang White Coffee</t>
  </si>
  <si>
    <t>7 Jalan Winsor, Ipoh Malaysia</t>
  </si>
  <si>
    <t>https://www.facebook.com/ipohchangjiangwhitecoffee/?hc_ref=PAGES_TIMELINE</t>
  </si>
  <si>
    <t>$ChineseCafeAsian</t>
  </si>
  <si>
    <t>+60 5-253 8896</t>
  </si>
  <si>
    <t>Maiale Japanese Style Italian Restaurant</t>
  </si>
  <si>
    <t>5 Jalan Datuk Yeoh Cheng Lee, Ipoh 30300 Malaysia</t>
  </si>
  <si>
    <t>http://www.facebook.com/Maiale-Japanese-Style-Italian-Restaurant-436853349812401/</t>
  </si>
  <si>
    <t>$$ - $$$Italian</t>
  </si>
  <si>
    <t>+60 5-241 1405</t>
  </si>
  <si>
    <t>Italian</t>
  </si>
  <si>
    <t>Having's</t>
  </si>
  <si>
    <t>Pusat Perdagangan Canning No 8 Jalan Canning Estate, Ipoh 31400 Malaysia</t>
  </si>
  <si>
    <t>http://www.facebook.com/havingsipoh/</t>
  </si>
  <si>
    <t>$$ - $$$FrenchEuropean</t>
  </si>
  <si>
    <t>+60 17-453 9089</t>
  </si>
  <si>
    <t>French, European</t>
  </si>
  <si>
    <t>East Ocean Seafood Restaurant</t>
  </si>
  <si>
    <t>No 1-7 Hala Perusahaan Menglembu 17, Ipoh 31450 Malaysia</t>
  </si>
  <si>
    <t>https://www.facebook.com/pages/East-Ocean-Seafood-Restaurant-Menglembu-%E4%B8%9C%E6%B5%B7%E9%B1%BC%E7%BF%85%E9%85%92%E5%AE%B6%E4%B8%87%E9%87%8C%E6%9C%9B/150052651674409</t>
  </si>
  <si>
    <t>$$ - $$$ChineseSeafoodAsian</t>
  </si>
  <si>
    <t>+60 5-282 9457</t>
  </si>
  <si>
    <t>Dinner, Lunch</t>
  </si>
  <si>
    <t>Vegan Delights</t>
  </si>
  <si>
    <t>Jalan Kampar, Ipoh 30250 Malaysia</t>
  </si>
  <si>
    <t>https://www.facebook.com/VeganDelightsCafe/</t>
  </si>
  <si>
    <t>$$ - $$$ItalianChineseCafe</t>
  </si>
  <si>
    <t>+60 12-405 9672</t>
  </si>
  <si>
    <t>Indulgence Restaurant</t>
  </si>
  <si>
    <t>14 Jalan Raja Dihilir, Ipoh 30350 Malaysia</t>
  </si>
  <si>
    <t>http://www.facebook.com/Indulgence-Restaurant-Living-123354367728999/?ref=page_internal</t>
  </si>
  <si>
    <t>$$$$</t>
  </si>
  <si>
    <t>$$$$EuropeanContemporaryVegetarian Friendly</t>
  </si>
  <si>
    <t>+60 5-255 7051</t>
  </si>
  <si>
    <t>European, Contemporary</t>
  </si>
  <si>
    <t>Patisserie Boutique</t>
  </si>
  <si>
    <t>103 Jalan Sultan Yusuff, Ipoh 30000 Malaysia</t>
  </si>
  <si>
    <t>http://facebook.com/Patisserie.BoutiQue</t>
  </si>
  <si>
    <t>$$ - $$$DessertCafeFusion</t>
  </si>
  <si>
    <t>+60 5-241 1385</t>
  </si>
  <si>
    <t>Cafe, Fusion</t>
  </si>
  <si>
    <t>Restoran Assam House</t>
  </si>
  <si>
    <t>Greentown Business Center, 30450 Ipoh, Perak, Malaysia. No. 29 Persiaran Greentown 4 New town, Ipoh 30450 Malaysia</t>
  </si>
  <si>
    <t>http://assamhousegreentownipoh.simplesite.com/</t>
  </si>
  <si>
    <t>+60 5-243 7851</t>
  </si>
  <si>
    <t>Halal, Vegetarian Friendly</t>
  </si>
  <si>
    <t>Restoran Hong Kong Dim Sum BFB</t>
  </si>
  <si>
    <t>61 Persiaran Bandar Baru Tambun 16 Taman Ipoh Impish, Ipoh 31400 Malaysia</t>
  </si>
  <si>
    <t>$ChineseAsianCantonese</t>
  </si>
  <si>
    <t>+60 10-220 3812</t>
  </si>
  <si>
    <t>Breakfast, Lunch</t>
  </si>
  <si>
    <t>Restoran Mun Choong S/B</t>
  </si>
  <si>
    <t>Ipoh, Perak, Malaysia 511-517 Jalan Pasir Puteh, Ipoh 31650 Malaysia</t>
  </si>
  <si>
    <t>+60 5-321 2815</t>
  </si>
  <si>
    <t>Morel</t>
  </si>
  <si>
    <t>A-g-12a, Soho Ipoh Jalan Sultan Iskandar, Ipoh 30000 Malaysia</t>
  </si>
  <si>
    <t>http://www.facebook.com/MOREL-Restaurant-169214653815418</t>
  </si>
  <si>
    <t>$$ - $$$ItalianEuropeanFusion</t>
  </si>
  <si>
    <t>+60 10-928 7291</t>
  </si>
  <si>
    <t>Vintage Cafe</t>
  </si>
  <si>
    <t>21 Jalan Market, Ipoh 30000 Malaysia</t>
  </si>
  <si>
    <t>http://www.facebook.com/vintagecafeipoh</t>
  </si>
  <si>
    <t>$$ - $$$BarPizzaCafe</t>
  </si>
  <si>
    <t>+60 5-241 4955</t>
  </si>
  <si>
    <t>Cafe, Bar, Pizza, European, Diner</t>
  </si>
  <si>
    <t>Old Town White Coffee</t>
  </si>
  <si>
    <t>Jalan Greentown Suite 2 and 2A, Ipoh 30450 Malaysia</t>
  </si>
  <si>
    <t>http://www.oldtown.com.my/</t>
  </si>
  <si>
    <t>$$ - $$$CafeAsianMalaysian</t>
  </si>
  <si>
    <t>+60 5-253 9876</t>
  </si>
  <si>
    <t>Lunch, Dinner, Brunch</t>
  </si>
  <si>
    <t>Breda Cafe</t>
  </si>
  <si>
    <t>22, Jalan Medan Ipoh 9, Bandar Baru Medan (10,388.68 km), Ipoh 31400 Malaysia</t>
  </si>
  <si>
    <t>http://www.facebook.com/bredacafe</t>
  </si>
  <si>
    <t>$ItalianAmericanCafe</t>
  </si>
  <si>
    <t>+60 11-5622 3182</t>
  </si>
  <si>
    <t>Italian, Cafe, American, British, Soups</t>
  </si>
  <si>
    <t>Atapas Restaurant</t>
  </si>
  <si>
    <t>42A Lorong Cheah Cheang Lim 42a, Ipoh 30350 Malaysia</t>
  </si>
  <si>
    <t>http://web.facebook.com/atapastastings</t>
  </si>
  <si>
    <t>$$$$ItalianEuropeanAsian</t>
  </si>
  <si>
    <t>+60 17-558 8897</t>
  </si>
  <si>
    <t>Lunch, Dinner, Drinks</t>
  </si>
  <si>
    <t>Restoran Nasi Ayam Pak Kong</t>
  </si>
  <si>
    <t>27 Jalan Theatre, Ipoh 30300 Malaysia</t>
  </si>
  <si>
    <t>+60 12-588 6618</t>
  </si>
  <si>
    <t>Atas Speakeasy</t>
  </si>
  <si>
    <t>183A Jalan Sultan Idris Shah Taman Jubilee, Ipoh 30000 Malaysia</t>
  </si>
  <si>
    <t>+60 12-778 7365</t>
  </si>
  <si>
    <t>Drinks</t>
  </si>
  <si>
    <t>Cafe de Eight</t>
  </si>
  <si>
    <t>8 Jalan Koo Chong Kong, Ipoh 30000 Malaysia</t>
  </si>
  <si>
    <t>http://www.facebook.com/cafedeeight</t>
  </si>
  <si>
    <t>$$ - $$$DessertCafe</t>
  </si>
  <si>
    <t>+60 5-241 2758</t>
  </si>
  <si>
    <t>Cafe</t>
  </si>
  <si>
    <t>Sri Ananda Bhavan</t>
  </si>
  <si>
    <t>Restaurant Sri Ananda Bahwan, Ipoh 30000 Malaysia</t>
  </si>
  <si>
    <t>http://www.srianandabahwan.com.my/</t>
  </si>
  <si>
    <t>$IndianAsianVegetarian Friendly</t>
  </si>
  <si>
    <t>012-477-5981-05-253-9798</t>
  </si>
  <si>
    <t>Restoran SSF</t>
  </si>
  <si>
    <t>18 Hala Datoh 5 off Jalan Leong Boon Swee, Ipoh 30000 Malaysia</t>
  </si>
  <si>
    <t>http://www.facebook.com/pg/Restoran-SSF-%E6%80%A1%E4%BF%9D%E6%96%B0%E6%88%90%E5%8F%91-147025301980614/about/?ref=page_internal</t>
  </si>
  <si>
    <t>$ChineseAsian</t>
  </si>
  <si>
    <t>+60 12-507 3536</t>
  </si>
  <si>
    <t>Restoran M Salim</t>
  </si>
  <si>
    <t>cnr Jln Che Tak &amp; Jln Yang Kalsom New town, Ipoh Malaysia</t>
  </si>
  <si>
    <t>+60 5-255 5786</t>
  </si>
  <si>
    <t>Wing Zone Ipoh</t>
  </si>
  <si>
    <t>20 Persiaran Greentown 1 Greentown Business Center, Ipoh 30450 Malaysia</t>
  </si>
  <si>
    <t>https://wingzone.com.my/</t>
  </si>
  <si>
    <t>$$ - $$$American</t>
  </si>
  <si>
    <t>+605 246 0687</t>
  </si>
  <si>
    <t>Lunch, Dinner, Brunch, After-hours</t>
  </si>
  <si>
    <t>Tuck Kee Restaurant Sdn. Bhd.</t>
  </si>
  <si>
    <t>1 Persiaran Tokong Pasir Pinji,, Ipoh 31650 Malaysia</t>
  </si>
  <si>
    <t>http://www.j2kfm.com/tuck-kee-fried-noodles-wat-tan-hor-ipoh</t>
  </si>
  <si>
    <t>+60 5-254 1906</t>
  </si>
  <si>
    <t>Lunch, Dinner</t>
  </si>
  <si>
    <t>Pick A Pot Bak Kut Teh</t>
  </si>
  <si>
    <t>3 Jalan Centrepoint 2 Pinji Centrepoint, Ipoh 31650 Malaysia</t>
  </si>
  <si>
    <t>http://www.facebook.com/pickapot416</t>
  </si>
  <si>
    <t>$$ - $$$ChineseAsianContemporary</t>
  </si>
  <si>
    <t>+60 12-252 5488</t>
  </si>
  <si>
    <t>Chinese, Contemporary, Fusion, Malaysian, Asian, Soups</t>
  </si>
  <si>
    <t>Sun Kok Kee dim sum</t>
  </si>
  <si>
    <t>7-11 Persiaran Bercham timur 1 7-11, Persiaran Bercham Timur 1, Taman Bercham Baru, Ipoh, Kinta District, Perak, Ipoh 31400 Malaysia</t>
  </si>
  <si>
    <t>http://www.facebook.com/sunkokkee</t>
  </si>
  <si>
    <t>+60 10-880 5805</t>
  </si>
  <si>
    <t>Lunch, Brunch, Breakfast</t>
  </si>
  <si>
    <t>Restoran Moon De Moon</t>
  </si>
  <si>
    <t>148 Hala Wah Keong Taman Mirindi, Ipoh 31400 Malaysia</t>
  </si>
  <si>
    <t>$AsianMalaysian</t>
  </si>
  <si>
    <t>+60 12-516 0485</t>
  </si>
  <si>
    <t>Breakfast, Brunch</t>
  </si>
  <si>
    <t>Curry Keng</t>
  </si>
  <si>
    <t>15 &amp; 15A, Hala Pasar Baru, Ipoh 30300 Malaysia</t>
  </si>
  <si>
    <t>+60 12-528 3839</t>
  </si>
  <si>
    <t>The Limestone's Fine Dining</t>
  </si>
  <si>
    <t>131 Ground Floor Jalan Raja Ekram,, Ipoh 30450 Malaysia</t>
  </si>
  <si>
    <t>http://www.regalodge.com.my/thelimestones</t>
  </si>
  <si>
    <t>$$$$SeafoodEuropean</t>
  </si>
  <si>
    <t>+60 5-242 3241</t>
  </si>
  <si>
    <t>Seafood, European</t>
  </si>
  <si>
    <t>Fu Tien Vegetarian Restaurant</t>
  </si>
  <si>
    <t>Medan Ipoh Bistari (at opposite 34 Jalan Medan, Ipoh 30200 Malaysia</t>
  </si>
  <si>
    <t>$$ - $$$SushiAsianMalaysian</t>
  </si>
  <si>
    <t>Black Canyon Coffee Restaurant</t>
  </si>
  <si>
    <t>Lembah Kinta Lot G29, Ground Floor, AEON Mall Kinta City, Ipoh 31400 Malaysia</t>
  </si>
  <si>
    <t>http://blackcanyon.com.my/</t>
  </si>
  <si>
    <t>$$ - $$$CafeAsianThai</t>
  </si>
  <si>
    <t>+60 5-546 0329</t>
  </si>
  <si>
    <t>Vegetarian Friendly, Halal</t>
  </si>
  <si>
    <t>Kedai Makanan Rasa Lain</t>
  </si>
  <si>
    <t>69 Persiaran Medan Bercham 2 Pusat Bandar Baru Bercham, Ipoh 31400 Malaysia</t>
  </si>
  <si>
    <t>http://www.facebook.com/LondonFoodsousse/</t>
  </si>
  <si>
    <t>+60 12-512 8407</t>
  </si>
  <si>
    <t>Koh Samui</t>
  </si>
  <si>
    <t>83/85 Jalan Raja Ekram, Ipoh Malaysia</t>
  </si>
  <si>
    <t>$$ - $$$AsianThaiVegetarian Friendly</t>
  </si>
  <si>
    <t>Petit Mary Patisserie</t>
  </si>
  <si>
    <t>No. 83 Jalan Langsat Taman Teh Teng Seng, Ipoh 31400 Malaysia</t>
  </si>
  <si>
    <t>http://www.facebook.com/Petit-Mary-Patisserie-401512793359482/</t>
  </si>
  <si>
    <t>$$ - $$$BakeriesCafeEuropean</t>
  </si>
  <si>
    <t>60 5-547 1328</t>
  </si>
  <si>
    <t>Restoran Sin Lean Lee</t>
  </si>
  <si>
    <t>Jalan Bandar Timah 21 Jalan Panglima, Ipoh 30000 Malaysia</t>
  </si>
  <si>
    <t>http://www.facebook.com/pages/Sin-Lean-Lee-Restaurant/275522959245462</t>
  </si>
  <si>
    <t>+60 5-243 4402</t>
  </si>
  <si>
    <t>Restoran Chooi Yue Dim Sum</t>
  </si>
  <si>
    <t>2 Tingkat Taman Ipoh, Ipoh 31400 Malaysia</t>
  </si>
  <si>
    <t>https://www.facebook.com/ChooiYueDimSum</t>
  </si>
  <si>
    <t>+60 16-534 5965</t>
  </si>
  <si>
    <t>Breakfast, Brunch, Lunch</t>
  </si>
  <si>
    <t>Crabtain Hook Restaurant</t>
  </si>
  <si>
    <t>Lot 15,Jalan Lapangan Symphony,Symphony Business Park, Ipoh 31350 Malaysia</t>
  </si>
  <si>
    <t>http://www.facebook.com/CrabtainHook/</t>
  </si>
  <si>
    <t>$$ - $$$SeafoodThai</t>
  </si>
  <si>
    <t>+60 19-410 8257</t>
  </si>
  <si>
    <t>Seafood, Thai</t>
  </si>
  <si>
    <t>Chang Jiang White Coffee Cafe</t>
  </si>
  <si>
    <t>No. D2-19, Jalan Dutamas 2, Ipoh 30250 Malaysia</t>
  </si>
  <si>
    <t>http://www.cjcoffee.com/</t>
  </si>
  <si>
    <t>$$ - $$$Cafe</t>
  </si>
  <si>
    <t>Crazy Ice Cream &amp; Salad House</t>
  </si>
  <si>
    <t>No. 39 Persiaran Green Hill, Ipoh 30450 Malaysia</t>
  </si>
  <si>
    <t>https://www.facebook.com/CrazyIceCreamHouse/</t>
  </si>
  <si>
    <t>$$ - $$$DessertChineseSteakhouse</t>
  </si>
  <si>
    <t>+60 17-552 5338</t>
  </si>
  <si>
    <t>Asian, Healthy, Chinese, Steakhouse, Diner, Malaysian</t>
  </si>
  <si>
    <t>Briyani King</t>
  </si>
  <si>
    <t>No 57-59 Jalan Laxamana, Ipoh 30300 Malaysia</t>
  </si>
  <si>
    <t>http://briyaniking.com/</t>
  </si>
  <si>
    <t>+60 11-3330 1008</t>
  </si>
  <si>
    <t>Indian, Asian, Malaysian</t>
  </si>
  <si>
    <t>Euro House</t>
  </si>
  <si>
    <t>49-51 Jalan Hussein, Ipoh 30250 Malaysia</t>
  </si>
  <si>
    <t>$$ - $$$BarEuropeanPub</t>
  </si>
  <si>
    <t>60 5-255 5532</t>
  </si>
  <si>
    <t>Bar, European, Pub</t>
  </si>
  <si>
    <t>Nasi Ayam Stadium</t>
  </si>
  <si>
    <t>35 Jalan Pengkalan 1 Taman Pengkalan Utama, Ipoh 31650 Malaysia</t>
  </si>
  <si>
    <t>http://www.facebook.com/Nasi-Ayam-Stadium-Ipoh-Pengkalan-367868287025614/</t>
  </si>
  <si>
    <t>$AsianHealthyMalaysian</t>
  </si>
  <si>
    <t>+60 19-450 9478</t>
  </si>
  <si>
    <t>Asian, Malaysian, Healthy</t>
  </si>
  <si>
    <t>Lai Kee Soya</t>
  </si>
  <si>
    <t>57 Jalan Theatre, Ipoh 30300 Malaysia</t>
  </si>
  <si>
    <t>Dessert</t>
  </si>
  <si>
    <t>DessertChineseMalaysian</t>
  </si>
  <si>
    <t>+60 16-531 1118</t>
  </si>
  <si>
    <t>Konda Kondi Cafe And Bistro</t>
  </si>
  <si>
    <t>183 Jalan Sultan Idris Shah, Ipoh 30000 Malaysia</t>
  </si>
  <si>
    <t>$$ - $$$SouthwesternAsianMalaysian</t>
  </si>
  <si>
    <t>+60 14-308 2321</t>
  </si>
  <si>
    <t>Maria's Steak Cafe</t>
  </si>
  <si>
    <t>60 Persiaran Greentown Greentown Business Centre,, Ipoh 30450 Malaysia</t>
  </si>
  <si>
    <t>http://www.marias.com.my/</t>
  </si>
  <si>
    <t>$$ - $$$Steakhouse</t>
  </si>
  <si>
    <t>+60 5-242 4133</t>
  </si>
  <si>
    <t>Sun Lee How Fook</t>
  </si>
  <si>
    <t>No. 96 Jalan Kampar Malaysia., Ipoh Malaysia</t>
  </si>
  <si>
    <t>Restoran Choong Kee Pokok Besar</t>
  </si>
  <si>
    <t>1213 Jalan King, Ipoh 31650 Malaysia</t>
  </si>
  <si>
    <t>https://www.facebook.com/%E5%BF%A0%E8%AE%B0%E5%85%B5%E5%A6%82%E6%B8%AF%E5%8F%A3%E5%A4%A7%E6%A0%91%E5%A4%B4%E7%82%B8%E6%96%99%E7%B2%89%E7%BE%8E%E9%A3%9F%E8%BD%A9%E6%80%BB%E5%BA%97%E6%97%A7%E5%BA%97%E9%9A%94%E5%A3%81-768817799838993/</t>
  </si>
  <si>
    <t>+60 5-241 1993</t>
  </si>
  <si>
    <t>Brunch, Lunch</t>
  </si>
  <si>
    <t>Hoong Tho Restaurant</t>
  </si>
  <si>
    <t>20 Jalan Bandar Timah, Ipoh 30000 Malaysia</t>
  </si>
  <si>
    <t>http://www.facebook.com/ARASTA-CAFE-RESTORANT-2223570284431026/</t>
  </si>
  <si>
    <t>+60 5-254 9673</t>
  </si>
  <si>
    <t>La Formule Bistro</t>
  </si>
  <si>
    <t>17 &amp; 19 Lapangan Symphony Business Park Jala Raja Dr. Nazrin Shah, Ipoh 31350 Malaysia</t>
  </si>
  <si>
    <t>http://la-formule-bistro.business.site/</t>
  </si>
  <si>
    <t>$$ - $$$French</t>
  </si>
  <si>
    <t>+60 5-318 2298</t>
  </si>
  <si>
    <t>French</t>
  </si>
  <si>
    <t>Restoran Nam Chau</t>
  </si>
  <si>
    <t>54 Jalan Bandar Timah, Ipoh 30000 Malaysia</t>
  </si>
  <si>
    <t>https://www.facebook.com/namchauwhitecoffe/</t>
  </si>
  <si>
    <t>$Chinese</t>
  </si>
  <si>
    <t>+60 12-462 5223</t>
  </si>
  <si>
    <t>Tamaraâ€™s</t>
  </si>
  <si>
    <t>36 Persiaran Greenhill, Ipoh Malaysia</t>
  </si>
  <si>
    <t>https://www.facebook.com/tamarasipoh/</t>
  </si>
  <si>
    <t>$IndianAsianSri Lankan</t>
  </si>
  <si>
    <t>+60 12-642 8821</t>
  </si>
  <si>
    <t>Zakka Loft</t>
  </si>
  <si>
    <t>No. 2 Jalan Medan Ipoh 1C Medan Ipoh Bistari, Ipoh 31400 Malaysia</t>
  </si>
  <si>
    <t>http://www.facebook.com/zakkaloft</t>
  </si>
  <si>
    <t>+60 13-525 3591</t>
  </si>
  <si>
    <t>Lunch, Dinner, After-hours, Drinks</t>
  </si>
  <si>
    <t>Wong Koh Kee Restaurant</t>
  </si>
  <si>
    <t>No 3 Lorong Panglima, Ipoh 30000 Malaysia</t>
  </si>
  <si>
    <t>http://www.j2kfm.com/ipoh-old-town-wong-koh-kee-concubine-lane/</t>
  </si>
  <si>
    <t>+60 5-541 9474</t>
  </si>
  <si>
    <t>Genki Japanese Food</t>
  </si>
  <si>
    <t>9 Jalan Tun Sambanthan, Ipoh 30000 Malaysia</t>
  </si>
  <si>
    <t>https://www.facebook.com/genkijapanfood</t>
  </si>
  <si>
    <t>Japanese</t>
  </si>
  <si>
    <t>JapaneseSushiJapanese Fusion</t>
  </si>
  <si>
    <t>+60 5-210 8832</t>
  </si>
  <si>
    <t>Dinner, After-hours</t>
  </si>
  <si>
    <t>Zento Sushi</t>
  </si>
  <si>
    <t>Medan Ipoh Festival Walk, Ipoh Malaysia</t>
  </si>
  <si>
    <t>http://www.facebook.com/ZentoSushi</t>
  </si>
  <si>
    <t>$$ - $$$JapaneseSushiAsian</t>
  </si>
  <si>
    <t>Restoran Chef Fatt</t>
  </si>
  <si>
    <t>57-59 Jalan Raja Ekram, Ipoh 30450 Malaysia</t>
  </si>
  <si>
    <t>+60 12-508 9126</t>
  </si>
  <si>
    <t>Asow Eatery Station</t>
  </si>
  <si>
    <t>Jalan Tambun Baru, Kampung Ampang Baru New Village, PT 188913, Ipoh 31400 Malaysia</t>
  </si>
  <si>
    <t>+60 12-510 8399</t>
  </si>
  <si>
    <t>The Deck</t>
  </si>
  <si>
    <t>292 Jalan Sultan Idris Shah Weil Hotel, Ipoh 30000 Malaysia</t>
  </si>
  <si>
    <t>http://www.weilhotel.com/pages/view/dinning</t>
  </si>
  <si>
    <t>$$ - $$$BarPub</t>
  </si>
  <si>
    <t>+60 5-208 2228</t>
  </si>
  <si>
    <t>Mad Ramen Bar</t>
  </si>
  <si>
    <t>3 Jalan Panglima, Ipoh 30000 Malaysia</t>
  </si>
  <si>
    <t>http://tr.ee/iwyY8kotb5</t>
  </si>
  <si>
    <t>$Beer restaurantsJapanese Fusion</t>
  </si>
  <si>
    <t>Beer restaurants, Japanese Fusion</t>
  </si>
  <si>
    <t>Restoran Ipoh Kong Heng</t>
  </si>
  <si>
    <t>75 Jalan Bandar Timah, Ipoh 30000 Malaysia</t>
  </si>
  <si>
    <t>+60 12-593 1303</t>
  </si>
  <si>
    <t>Buntong Bean Sprout Chicken</t>
  </si>
  <si>
    <t>Ipoh Malaysia</t>
  </si>
  <si>
    <t>Chinese, Asian</t>
  </si>
  <si>
    <t>Ding Feng Teow Chew Tau Fu Fa</t>
  </si>
  <si>
    <t>8 Lorong Panglima Concubine Lane, Ipoh 30000 Malaysia</t>
  </si>
  <si>
    <t>$$ - $$$DessertChineseMalaysian</t>
  </si>
  <si>
    <t>Onn Kee Restaurant (Tauge Ayam Kue Tiau)</t>
  </si>
  <si>
    <t>49 Jalan Yau Tet Shin, Ipoh 30300 Malaysia</t>
  </si>
  <si>
    <t>http://www.onnkee.com/</t>
  </si>
  <si>
    <t>$$ - $$$Chinese</t>
  </si>
  <si>
    <t>+60 16-443 2090</t>
  </si>
  <si>
    <t>Hong Kee Confectionery Trading</t>
  </si>
  <si>
    <t>14 Jalan Dato Onn Jaafar, Ipoh 30300 Malaysia</t>
  </si>
  <si>
    <t>Bakeries</t>
  </si>
  <si>
    <t>+60 17-592 8303</t>
  </si>
  <si>
    <t>Restoran Tauge Ayam Lou Wong</t>
  </si>
  <si>
    <t>69, Jalan Bandar Timah, Ipoh Malaysia</t>
  </si>
  <si>
    <t>+60 16-598 3077</t>
  </si>
  <si>
    <t>The Bistro</t>
  </si>
  <si>
    <t>18 Jalan Raja Dr Nazrin Shah Impiana Hotel Ipoh, Ipoh 30250 Malaysia</t>
  </si>
  <si>
    <t>http://ipohhotels.impiana.com/</t>
  </si>
  <si>
    <t>$$ - $$$Contemporary</t>
  </si>
  <si>
    <t>60 (5) 255 5555</t>
  </si>
  <si>
    <t>Dinner, After-hours, Drinks</t>
  </si>
  <si>
    <t>Miker Food</t>
  </si>
  <si>
    <t>Jalan Padang Dataran Ipoh, Ipoh 30020 Malaysia</t>
  </si>
  <si>
    <t>FrenchMexicanFast foodAsian</t>
  </si>
  <si>
    <t>Chakori</t>
  </si>
  <si>
    <t>35 Jalan Market, Ipoh 30000 Malaysia</t>
  </si>
  <si>
    <t>https://www.facebook.com/chakori2</t>
  </si>
  <si>
    <t>DessertCafe</t>
  </si>
  <si>
    <t>+60 16-902 5191</t>
  </si>
  <si>
    <t>Table Service</t>
  </si>
  <si>
    <t>Kafe Yoon Wah</t>
  </si>
  <si>
    <t>7 Jalan Bijeh Timah, Ipoh 30000 Malaysia</t>
  </si>
  <si>
    <t>http://www.facebook.com/sheezanparis/</t>
  </si>
  <si>
    <t>+60 5-253 9980</t>
  </si>
  <si>
    <t>Seating, Serves Alcohol, Table Service</t>
  </si>
  <si>
    <t>Ipoh Hainan Chicken Rice</t>
  </si>
  <si>
    <t>107, Jalan Raja Musa Aziz, Ipoh Malaysia</t>
  </si>
  <si>
    <t>$$ - $$$AsianMalaysianHalal</t>
  </si>
  <si>
    <t>+60 5-254 5591</t>
  </si>
  <si>
    <t>Oversea Restaurant (Haewaytian)</t>
  </si>
  <si>
    <t>No. 57 Jalan Seenivasagam, Ipoh 30450 Malaysia</t>
  </si>
  <si>
    <t>http://www.oversea.com.my/</t>
  </si>
  <si>
    <t>+60 5-253 8005</t>
  </si>
  <si>
    <t>Ipoh Traditional Style Chee Cheong Fun</t>
  </si>
  <si>
    <t>Jalan Dato Tahwil Azhar, Ipoh 30300 Malaysia</t>
  </si>
  <si>
    <t>https://www.facebook.com/%E6%B0%B8%E5%AE%89%E5%9B%AD%E7%8C%AA%E8%82%A0%E7%B2%89-Taman-Wing-Onn-Chee-Cheong-Fen-297945727558172/</t>
  </si>
  <si>
    <t>$ChineseIndianAsian</t>
  </si>
  <si>
    <t>+60 17-528 7384</t>
  </si>
  <si>
    <t>Chinese, Indian, Asian, Malaysian, Healthy</t>
  </si>
  <si>
    <t>Restaurant Humaira Mughal Kitchen</t>
  </si>
  <si>
    <t>No 54 Jalan Seenivasagam Kg Jawa Greentown Ipoh Opp Hotel Excelsior,greentown, Ipoh 30450 Malaysia</t>
  </si>
  <si>
    <t>$IndianAsianMiddle Eastern</t>
  </si>
  <si>
    <t>+60 11-1509 8379</t>
  </si>
  <si>
    <t>Galanggal Cafe</t>
  </si>
  <si>
    <t>Jalan Lee Kwee Foh 58 Lorong Cecil Rae Taman Canning, Ipoh 31400 Malaysia</t>
  </si>
  <si>
    <t>http://www.galanggal.com/</t>
  </si>
  <si>
    <t>$$ - $$$FusionMiddle EasternEastern European</t>
  </si>
  <si>
    <t>+60 19-241 5034</t>
  </si>
  <si>
    <t>Fusion, Middle Eastern, Eastern European</t>
  </si>
  <si>
    <t>Old Town Kopitiam</t>
  </si>
  <si>
    <t>2 Jalan Tun Sambathan Old Town, Ipoh 30000 Malaysia</t>
  </si>
  <si>
    <t>Breakfast, Dinner</t>
  </si>
  <si>
    <t>Menate Steak Hub, Ipoh</t>
  </si>
  <si>
    <t>5 Jalan Dato Seri Ahmad Said, Ipoh 31200 Malaysia</t>
  </si>
  <si>
    <t>http://www.facebook.com/menateipoh</t>
  </si>
  <si>
    <t>ItalianAmericanPizzaBarbecue</t>
  </si>
  <si>
    <t>+60 5-246 1226</t>
  </si>
  <si>
    <t>Restoran Simpang Tiga (Medan-Ipoh)</t>
  </si>
  <si>
    <t>Jalan Dato Seri Ahmad Said, Ipoh 30450 Malaysia</t>
  </si>
  <si>
    <t>http://restoransimpangtigaipoh.blogspot.my/?m=1</t>
  </si>
  <si>
    <t>$$ - $$$AsianIndonesianHalal</t>
  </si>
  <si>
    <t>+60 5-255 1220</t>
  </si>
  <si>
    <t>Gopeng Antique Kopitiam</t>
  </si>
  <si>
    <t>No 3 Jalan Pasar, Gopeng 31600 Malaysia</t>
  </si>
  <si>
    <t>http://www.facebook.com/gopengantiquekopitiam/</t>
  </si>
  <si>
    <t>Southwestern</t>
  </si>
  <si>
    <t>SouthwesternCafeAsianMalaysian</t>
  </si>
  <si>
    <t>Restoran Samy</t>
  </si>
  <si>
    <t>70 Main Road 32100 Chemor, Chemor 31200 Malaysia</t>
  </si>
  <si>
    <t>$$ - $$$IndianAsianMalaysian</t>
  </si>
  <si>
    <t>Vegan life restoran</t>
  </si>
  <si>
    <t>25 Jalan Medan Ipoh 7, Ipoh 31400 Malaysia</t>
  </si>
  <si>
    <t>http://www.facebook.com/veganlife88</t>
  </si>
  <si>
    <t>$$ - $$$AsianMalaysianVegetarian Friendly</t>
  </si>
  <si>
    <t>Maharaj</t>
  </si>
  <si>
    <t>36 Jalan Raja Dr Nazrin Shah, Ipoh 30250 Malaysia</t>
  </si>
  <si>
    <t>$$ - $$$IndianAsianVegetarian Friendly</t>
  </si>
  <si>
    <t>+60 5-243 2515</t>
  </si>
  <si>
    <t>Cun Cun Cafe</t>
  </si>
  <si>
    <t>154 Jalan Sultan Idris Shah, Ipoh 31400 Malaysia</t>
  </si>
  <si>
    <t>http://goodtyms12345.wixsite.com/cuncuncafe</t>
  </si>
  <si>
    <t>$ChineseSouthwesternEuropean</t>
  </si>
  <si>
    <t>+60 5-255 7766</t>
  </si>
  <si>
    <t>Sam Ma Chicken Rice Shop</t>
  </si>
  <si>
    <t>3 Jalan S.A. Linga Ipoh Garden South, Ipoh 31400 Malaysia</t>
  </si>
  <si>
    <t>+60 18-577 7282</t>
  </si>
  <si>
    <t>Restaurant Paris Hakka Mee (Yin Yau Kui)</t>
  </si>
  <si>
    <t>153, Jalan Sultan Iskandar, Ipoh 30000 Malaysia</t>
  </si>
  <si>
    <t>+60 16-531 2607</t>
  </si>
  <si>
    <t>Malaysian, Chinese, Asian</t>
  </si>
  <si>
    <t>Restoran Makanan Laut Crab House</t>
  </si>
  <si>
    <t>32 Laluan Perajurit 1, Ipoh 31400 Malaysia</t>
  </si>
  <si>
    <t>$$ - $$$ChineseSeafood</t>
  </si>
  <si>
    <t>+60 12-565 7723</t>
  </si>
  <si>
    <t>Reservations</t>
  </si>
  <si>
    <t>Restoran Xin Quan Fang</t>
  </si>
  <si>
    <t>174, Jalan Sultan Iskandar, Taman Jubilee, Ipoh 30000 Malaysia</t>
  </si>
  <si>
    <t>$ChineseMalaysian</t>
  </si>
  <si>
    <t>+60 16-531 4193</t>
  </si>
  <si>
    <t>David's Diner</t>
  </si>
  <si>
    <t>B-G-1, Persiaran Greentown 7 Pusat Perdagangan Greentown, Ipoh 30450 Malaysia</t>
  </si>
  <si>
    <t>http://www.facebook.com/davidsdinerr/</t>
  </si>
  <si>
    <t>+60 5-242 5733</t>
  </si>
  <si>
    <t>Volcano Grill CafÃ©</t>
  </si>
  <si>
    <t>31 Jalan Ampang Baru 6B Pusat Perdagangan Ampang Baru, Ipoh 31350 Malaysia</t>
  </si>
  <si>
    <t>http://www.facebook.com/volcano.grill.cafe</t>
  </si>
  <si>
    <t>$$$$SteakhouseEuropeanFusion</t>
  </si>
  <si>
    <t>+60 11-3140 4800</t>
  </si>
  <si>
    <t>Ipoh Old Town Tart King</t>
  </si>
  <si>
    <t>2 Jalan Panglima, Ipoh 30000 Malaysia</t>
  </si>
  <si>
    <t>$ChineseEuropeanAsian</t>
  </si>
  <si>
    <t>+60 12-522 6026</t>
  </si>
  <si>
    <t>TWT Tea Warmer Treat</t>
  </si>
  <si>
    <t>30 Jalan Medan Ipoh 1D, Ipoh 31400 Malaysia</t>
  </si>
  <si>
    <t>https://www.facebook.com/twt.teacafe</t>
  </si>
  <si>
    <t>$$ - $$$BakeriesPizzaCafe</t>
  </si>
  <si>
    <t>+60 16-266 9207</t>
  </si>
  <si>
    <t>Cafe, Pizza, Fusion</t>
  </si>
  <si>
    <t>1919 Restaurant and Gallery</t>
  </si>
  <si>
    <t>1 Jalan Medan Ipoh 6 Taman Ipoh Timur, Ipoh 31400 Malaysia</t>
  </si>
  <si>
    <t>+60 5-547 7196</t>
  </si>
  <si>
    <t>Kannaas Banana Leaf Bamboo Briyani</t>
  </si>
  <si>
    <t>1 Jalan Perhentian Medan Kidd, Ipoh 30200 Malaysia</t>
  </si>
  <si>
    <t>https://kannaas-banana-leaf-bamboo-briyani.business.site/</t>
  </si>
  <si>
    <t>+60 12-222 4445</t>
  </si>
  <si>
    <t>Ipoh Padang Curry House</t>
  </si>
  <si>
    <t>NO. 93 Jalan Raja Ekram, Ipoh 30450 Malaysia</t>
  </si>
  <si>
    <t>+60 5-243 9097</t>
  </si>
  <si>
    <t>Lai Kee Chop Rice</t>
  </si>
  <si>
    <t>18 Jalan Foo Choo Choon Jalan laxamana, Ipoh 30300 Malaysia</t>
  </si>
  <si>
    <t>http://m.facebook.com/superkintalaikeechoprice/?ref=bookmarks</t>
  </si>
  <si>
    <t>$$$$Chinese</t>
  </si>
  <si>
    <t>+60 16-560 9809</t>
  </si>
  <si>
    <t>Chinese</t>
  </si>
  <si>
    <t>Huat Chicken Restaurant</t>
  </si>
  <si>
    <t>No 4 Jalan Medan Ipoh 1C Medan Ipoh Bistari, Ipoh 31400 Malaysia</t>
  </si>
  <si>
    <t>https://www.facebook.com/huatchickenipoh/</t>
  </si>
  <si>
    <t>+60 6055417917</t>
  </si>
  <si>
    <t>K10 Claypot Chicken Rice</t>
  </si>
  <si>
    <t>576 Lorong Bercham 4, Ipoh 31400 Malaysia</t>
  </si>
  <si>
    <t>$Asian</t>
  </si>
  <si>
    <t>+60 12-518 1116</t>
  </si>
  <si>
    <t>Kedai Kopi Keng Nam</t>
  </si>
  <si>
    <t>Jalan Raja Ekram Kampung jawa, Ipoh 30450 Malaysia</t>
  </si>
  <si>
    <t>+60 5-255 7328</t>
  </si>
  <si>
    <t>Breakfast</t>
  </si>
  <si>
    <t>Krishna Bhawan Restaurant</t>
  </si>
  <si>
    <t>8 Jalan Lahat, Ipoh 30200 Malaysia</t>
  </si>
  <si>
    <t>+60 12-510 8880</t>
  </si>
  <si>
    <t>Restaurant Dim Sum Chang Keong</t>
  </si>
  <si>
    <t>34, Jalan Raja Ekram (Cowan Street), Ipoh 31200 Malaysia</t>
  </si>
  <si>
    <t>https://www.facebook.com/Restoran-Chang-Keong-Dim-Sum-100890509997178/</t>
  </si>
  <si>
    <t>+60 16-541 5877</t>
  </si>
  <si>
    <t>Restoran Mee Rebus Ramli</t>
  </si>
  <si>
    <t>No. 767 Persiaran Taman Tasik Jalan Kuala Kangsar, Ipoh 31400 Malaysia</t>
  </si>
  <si>
    <t>Chemor East Ocean Restaurant</t>
  </si>
  <si>
    <t>1-5 Jalan Silang 31200 Chemor, Perak, Chemor 31200 Malaysia</t>
  </si>
  <si>
    <t>+60 5-201 1552</t>
  </si>
  <si>
    <t>Song Khun</t>
  </si>
  <si>
    <t>20 Jalan Yau Tet Shin Taman Jubilee, Ipoh 31400 Malaysia</t>
  </si>
  <si>
    <t>Thai</t>
  </si>
  <si>
    <t>+60 16-428 7922</t>
  </si>
  <si>
    <t>Weng Kee Seafood Restaurant</t>
  </si>
  <si>
    <t>20 Tingkat Taman Ipoh 6, Ipoh 31400 Malaysia</t>
  </si>
  <si>
    <t>+60 5-545 1215</t>
  </si>
  <si>
    <t>Restoran Ayam Taugeh</t>
  </si>
  <si>
    <t>849 Jalan Guntong Buntong, Ipoh 30100 Malaysia</t>
  </si>
  <si>
    <t>+60 17-578 7251</t>
  </si>
  <si>
    <t>Vietnamese Taste (Greentown)</t>
  </si>
  <si>
    <t>No.8 Block C, Persiaran Greentown 4, Greentown Avenue,, Ipoh 30450 Malaysia</t>
  </si>
  <si>
    <t>http://www.facebook.com/Vietnamese-Taste-618559231942980/</t>
  </si>
  <si>
    <t>$Vietnamese</t>
  </si>
  <si>
    <t>Vietnamese</t>
  </si>
  <si>
    <t>Ipoh Garden Gourmet Square</t>
  </si>
  <si>
    <t>87 Lengkok Canning, Ipoh 31400 Malaysia</t>
  </si>
  <si>
    <t>Restoran Mee Udang &amp; Ketam Sempoi Diraja</t>
  </si>
  <si>
    <t>No 51 Jalan Sungai Choh 10 Tanjung Rambutan, Ipoh 31250 Malaysia</t>
  </si>
  <si>
    <t>http://www.facebook.com/meeudangketamdiraja</t>
  </si>
  <si>
    <t>$$ - $$$SeafoodAsianMalaysian</t>
  </si>
  <si>
    <t>+60 19-466 4816</t>
  </si>
  <si>
    <t>Bricks &amp; Barrels</t>
  </si>
  <si>
    <t>28-30 Jalan Lau Ek Ching, Ipoh 30300 Malaysia</t>
  </si>
  <si>
    <t>http://instagram.com/bricksandbarrelsipoh?igshid=YmMyMTA2M2Y=</t>
  </si>
  <si>
    <t>60 5-253 8558</t>
  </si>
  <si>
    <t>Dinner, Drinks</t>
  </si>
  <si>
    <t>The Roquette Cafe</t>
  </si>
  <si>
    <t>101 Jalan Sultan Yussuf, Ipoh 30000 Malaysia</t>
  </si>
  <si>
    <t>Breakfast, Lunch, Dinner, Brunch</t>
  </si>
  <si>
    <t>Take a Break Vip Lounge Sdn Bhd</t>
  </si>
  <si>
    <t>No. 16 Tingkat Taman Ipoh 11, Ipoh 31400 Malaysia</t>
  </si>
  <si>
    <t>DessertAsianMalaysian</t>
  </si>
  <si>
    <t>+60 12-515 8973</t>
  </si>
  <si>
    <t>Gui Ling Tong</t>
  </si>
  <si>
    <t>Number 72 Jalan Yau Tet Shin, Ipoh 30300 Malaysia</t>
  </si>
  <si>
    <t>http://www.facebook.com/Gui-Ling-Tong-182270465445815/</t>
  </si>
  <si>
    <t>Woolley Food City</t>
  </si>
  <si>
    <t>Lengkok Canning Taman Canning,, Ipoh 31400 Malaysia</t>
  </si>
  <si>
    <t>Breakfast, Lunch, Dinner</t>
  </si>
  <si>
    <t>VNest Concept Cafe</t>
  </si>
  <si>
    <t>No 27&amp;29 Jalan Bandar Timah, Ipoh 30000 Malaysia</t>
  </si>
  <si>
    <t>https://www.facebook.com/vnestconceptcafe/</t>
  </si>
  <si>
    <t>$$ - $$$ChineseCafeAsian</t>
  </si>
  <si>
    <t>+60 5-211 2169</t>
  </si>
  <si>
    <t>Cafe, Healthy, Chinese, Asian, Fusion</t>
  </si>
  <si>
    <t>Kedai Kopi Kong Heng</t>
  </si>
  <si>
    <t>74 Jalan Bandar Timah, Ipoh 30000 Malaysia</t>
  </si>
  <si>
    <t>+60 17-536 1183</t>
  </si>
  <si>
    <t>Yee Fatt</t>
  </si>
  <si>
    <t>39 Jalan Kampar, Ipoh 31400 Malaysia</t>
  </si>
  <si>
    <t>+60 5-242 1043</t>
  </si>
  <si>
    <t>Hello Elvis</t>
  </si>
  <si>
    <t>124 Jalan Sultan Iskandar, Ipoh 30000 Malaysia</t>
  </si>
  <si>
    <t>+60 17-330 0040</t>
  </si>
  <si>
    <t>JiÃ© Cafe</t>
  </si>
  <si>
    <t>Kampung Pasir Pinji Baru , Ipoh , Negeri 61 Persiaran Tokong, Ipoh 30020 Malaysia</t>
  </si>
  <si>
    <t>+60 12-527 6771</t>
  </si>
  <si>
    <t>Nellis Deli</t>
  </si>
  <si>
    <t>99 Jalan Sultan Yusuf Ipoh Old Town, Ipoh 30000 Malaysia</t>
  </si>
  <si>
    <t>$AsianMalaysianHalal</t>
  </si>
  <si>
    <t>KedaiKedai Makanan &amp; Minuman Taman Timur</t>
  </si>
  <si>
    <t>59 &amp; 61 Laluan Ipoh Permai 8 Ipoh Garden East, Ipoh 31400 Malaysia</t>
  </si>
  <si>
    <t>ChineseAsian</t>
  </si>
  <si>
    <t>ASSAM HOUSE Restaurant</t>
  </si>
  <si>
    <t>2 Medan Gopeng 2 Jalan Raja Dr. Nazrin Shah, Ipoh 31350 Malaysia</t>
  </si>
  <si>
    <t>http://www.assamhouse.com.my/</t>
  </si>
  <si>
    <t>$$ - $$$AsianFusionMalaysian</t>
  </si>
  <si>
    <t>+60 5-313 2223</t>
  </si>
  <si>
    <t>Asian, Fusion, Malaysian</t>
  </si>
  <si>
    <t>DIY Mini Hotpot</t>
  </si>
  <si>
    <t>7&amp;9 Persiaran Menglembu Suria, Ipoh Malaysia</t>
  </si>
  <si>
    <t>https://www.facebook.com/DIY-Mini-Hotpot-960615277289912/</t>
  </si>
  <si>
    <t>+60 16-590 3128</t>
  </si>
  <si>
    <t>Medan Selera Dato Sagor</t>
  </si>
  <si>
    <t>Jalan Dato Sagor, Ipoh 30000 Malaysia</t>
  </si>
  <si>
    <t>de Classroom</t>
  </si>
  <si>
    <t>No. 55&amp;57 Jalan Market, Ipoh 30000 Malaysia</t>
  </si>
  <si>
    <t>https://www.facebook.com/declassroomrestaurant/</t>
  </si>
  <si>
    <t>$$ - $$$CafeMalaysianVegetarian Friendly</t>
  </si>
  <si>
    <t>+60 5-241 2140</t>
  </si>
  <si>
    <t>BBQ LAMB IPOH-Roasted &amp; Grill</t>
  </si>
  <si>
    <t>Jalan Ampang Baru 6, Ipoh 31400 Malaysia</t>
  </si>
  <si>
    <t>https://www.facebook.com/bbqlambipoh</t>
  </si>
  <si>
    <t>$$ - $$$BarbecueAsianMalaysian</t>
  </si>
  <si>
    <t>+60 19-507 7207</t>
  </si>
  <si>
    <t>Restoran Hong Xing Dim Sum</t>
  </si>
  <si>
    <t>No. 35 &amp; 37 Bercham Bistari 3, Medan Bercham Bistari, Ipoh 31400 Malaysia</t>
  </si>
  <si>
    <t>https://www.facebook.com/Restoran-Hong-Xing-Dim-Sum-283396715021533/</t>
  </si>
  <si>
    <t>+60 12-463 0141</t>
  </si>
  <si>
    <t>Brunch, Breakfast, Lunch</t>
  </si>
  <si>
    <t>Tong Sui Kai</t>
  </si>
  <si>
    <t>Jalan Sultan Ekram, Ipoh 30300 Malaysia</t>
  </si>
  <si>
    <t>Kedai Kopi Ah Chow</t>
  </si>
  <si>
    <t>31 Jalan Bandar Timah, Ipoh 30000 Malaysia</t>
  </si>
  <si>
    <t>+60 19-556 5118</t>
  </si>
  <si>
    <t>Hawker Chan</t>
  </si>
  <si>
    <t>8, Jln Sultan Nazrin Shah, Ipoh 30250 Malaysia</t>
  </si>
  <si>
    <t>http://liaofanhawkerchan.com/</t>
  </si>
  <si>
    <t>$$ - $$$ChineseAsianStreet Food</t>
  </si>
  <si>
    <t>+60 16-720 9132</t>
  </si>
  <si>
    <t>Restoran Nasi Vanggey Station 18</t>
  </si>
  <si>
    <t>87, Jalan Medan Stesen 18/1, Station 18, Ipoh 31650 Malaysia</t>
  </si>
  <si>
    <t>$$ - $$$Halal</t>
  </si>
  <si>
    <t>+60 5-321 2513</t>
  </si>
  <si>
    <t>Heritage Town Cafe</t>
  </si>
  <si>
    <t>104 Jalan Tasik, Gopeng 31600 Malaysia</t>
  </si>
  <si>
    <t>https://www.facebook.com/heritagetowncafegopeng/</t>
  </si>
  <si>
    <t>$$ - $$$ChineseSteakhouse</t>
  </si>
  <si>
    <t>Restoran Yoke Fook Moon</t>
  </si>
  <si>
    <t>67-69, Jalan Leong Sin Nam 30300, Ipoh, Perak, 30300, Malaysia, Ipoh Malaysia</t>
  </si>
  <si>
    <t>http://www.facebook.com/pages/Yoke-Fook-Moon/154453694613970</t>
  </si>
  <si>
    <t>+60 5-241 6589</t>
  </si>
  <si>
    <t>Dozo De Garden Ipoh</t>
  </si>
  <si>
    <t>Taman Ipoh Selatan, Ipoh 31400 Malaysia</t>
  </si>
  <si>
    <t>$$ - $$$JapaneseSushi</t>
  </si>
  <si>
    <t>+60 5-543 0666</t>
  </si>
  <si>
    <t>Hadramout Paradise</t>
  </si>
  <si>
    <t>51 Jalan Lim Bo Seng, 30300, Ipoh 30000 Malaysia</t>
  </si>
  <si>
    <t>http://www.facebook.com/pages/Hadramout-Paradise/132020883606210</t>
  </si>
  <si>
    <t>$$ - $$$Middle Eastern</t>
  </si>
  <si>
    <t>+60 5-255 4255</t>
  </si>
  <si>
    <t>Dinner, Breakfast, Lunch, Brunch</t>
  </si>
  <si>
    <t>Skybar</t>
  </si>
  <si>
    <t>1, Persiaran Lagun Sunway 3 Sunway City Ipoh, Ipoh 31150 Malaysia</t>
  </si>
  <si>
    <t>http://www.thebanjaran.com/</t>
  </si>
  <si>
    <t>Bar, Pub</t>
  </si>
  <si>
    <t>Restoran Hung Ting</t>
  </si>
  <si>
    <t>121 Lengkok Desa Rishah, Ipoh 30100 Malaysia</t>
  </si>
  <si>
    <t>+60 12-417 8997</t>
  </si>
  <si>
    <t>Restoran Hong Jai</t>
  </si>
  <si>
    <t>116 Jalan Tasik Pekan Gopeng, Gopeng 31600 Malaysia</t>
  </si>
  <si>
    <t>ChineseAsianMalaysian</t>
  </si>
  <si>
    <t>Just Say Cafe</t>
  </si>
  <si>
    <t>20 Jalan Lau Ek Ching, Ipoh 30300 Malaysia</t>
  </si>
  <si>
    <t>https://www.facebook.com/justsaycafeipoh/</t>
  </si>
  <si>
    <t>+60 16-520 7177</t>
  </si>
  <si>
    <t>Ninety One</t>
  </si>
  <si>
    <t>91 Jalan Raja Dihilir, Ipoh 30350 Malaysia</t>
  </si>
  <si>
    <t>https://www.facebook.com/Ninety-one-557926441031560/</t>
  </si>
  <si>
    <t>+60 11-5962 9019</t>
  </si>
  <si>
    <t>Restoran Wu So Peng</t>
  </si>
  <si>
    <t>Jalan Dato Tahwil Azar 7 &amp; 7A, Plaza Kinta, Ipoh 30300 Malaysia</t>
  </si>
  <si>
    <t>http://www.facebook.com/Restoran-Wu-So-Peng-350782145077986/</t>
  </si>
  <si>
    <t>Seafood</t>
  </si>
  <si>
    <t>+60 16-548 8640</t>
  </si>
  <si>
    <t>Tai Soo Ipoh Famous No.1 Dessert</t>
  </si>
  <si>
    <t>24 Jalan Raja Musa Aziz, Ipoh 30300 Malaysia</t>
  </si>
  <si>
    <t>$DessertAsianStreet Food</t>
  </si>
  <si>
    <t>Malaysian, Asian, Street Food</t>
  </si>
  <si>
    <t>Foods Project</t>
  </si>
  <si>
    <t>Jalan Sci 1/7 Sunway City Ipoh, Ipoh 31150 Malaysia</t>
  </si>
  <si>
    <t>Steakhouse</t>
  </si>
  <si>
    <t>SteakhouseAsianGrillFusion</t>
  </si>
  <si>
    <t>+60 13-300 1678</t>
  </si>
  <si>
    <t>Marketplace Waffle Bar &amp; Cafe</t>
  </si>
  <si>
    <t>13 Jalan Market, Ipoh 30000 Malaysia</t>
  </si>
  <si>
    <t>https://www.facebook.com/marketplaceipoh/</t>
  </si>
  <si>
    <t>ItalianAmericanCafe</t>
  </si>
  <si>
    <t>+60 17-678 0802</t>
  </si>
  <si>
    <t>Seating, Table Service</t>
  </si>
  <si>
    <t>Food &amp; Desire Cafe</t>
  </si>
  <si>
    <t>18 Jalan Medan Ipoh 1D Medan Ipoh Bistari, Ipoh 31400 Malaysia</t>
  </si>
  <si>
    <t>$$ - $$$Fusion</t>
  </si>
  <si>
    <t>+60 12-502 5540</t>
  </si>
  <si>
    <t>Fusion</t>
  </si>
  <si>
    <t>Let's Rock</t>
  </si>
  <si>
    <t>48 Cowan Street, Ipoh 31350 Malaysia</t>
  </si>
  <si>
    <t>21 Grilled</t>
  </si>
  <si>
    <t>Lot A-10 River Walk@ Kinta RiverFront Jalan Lim Bo Seng, Ipoh 31400 Malaysia</t>
  </si>
  <si>
    <t>https://www.facebook.com/21grilled/</t>
  </si>
  <si>
    <t>+60 19-666 6687</t>
  </si>
  <si>
    <t>V life</t>
  </si>
  <si>
    <t>No 42 Lintasan Perajurit 6 Taman Ipoh Timur, Ipoh 31400 Malaysia</t>
  </si>
  <si>
    <t>http://www.vlifegreen.com/</t>
  </si>
  <si>
    <t>$Quick BitesChineseCafe</t>
  </si>
  <si>
    <t>+60 17-413 2226</t>
  </si>
  <si>
    <t>Asian, Fusion, Healthy, Chinese, Cafe</t>
  </si>
  <si>
    <t>Miker Pizza</t>
  </si>
  <si>
    <t>No. 1 Jalan Tun Sambanthan, Ipoh 31400 Malaysia</t>
  </si>
  <si>
    <t>https://www.mikerpizza.com/</t>
  </si>
  <si>
    <t>Pizza</t>
  </si>
  <si>
    <t>+60 11-1030 0333</t>
  </si>
  <si>
    <t>Sushi Tei</t>
  </si>
  <si>
    <t>105 Jalan Sultan Abdul Jalil Ipoh Town T2B, Food Court, Ipoh Parade, Ipoh Malaysia</t>
  </si>
  <si>
    <t>+60 19-570 4363</t>
  </si>
  <si>
    <t>Delight Seafood Restaurant</t>
  </si>
  <si>
    <t>Jalan Dass, Ipoh 30300 Malaysia</t>
  </si>
  <si>
    <t>Restaurant Fei Kee</t>
  </si>
  <si>
    <t>Taman Gopeng Baru, Gopeng 31600 Malaysia</t>
  </si>
  <si>
    <t>$$ - $$$ChineseCantonese</t>
  </si>
  <si>
    <t>+60 5-359 1988</t>
  </si>
  <si>
    <t>Canton-i</t>
  </si>
  <si>
    <t>Aeon Centre, Ipoh Malaysia</t>
  </si>
  <si>
    <t>http://www.dragon-i.com.my/index.asp</t>
  </si>
  <si>
    <t>Old Andersonian Cafeteria</t>
  </si>
  <si>
    <t>932, Jalan Hospital,, Ipoh Malaysia</t>
  </si>
  <si>
    <t>Restoran Two Six</t>
  </si>
  <si>
    <t>26 Jalan Panglima, Ipoh 30000 Malaysia</t>
  </si>
  <si>
    <t>+60 16-567 6866</t>
  </si>
  <si>
    <t>Valentino Bridal Cafe</t>
  </si>
  <si>
    <t>54 Jalan Raja Musa Aziz, Ipoh 30300 Malaysia</t>
  </si>
  <si>
    <t>http://www.facebook.com/valentinobridalcafe</t>
  </si>
  <si>
    <t>+60 5-241 3239</t>
  </si>
  <si>
    <t>Omaq Char Keow Teow</t>
  </si>
  <si>
    <t>Jalan Dewan, Parit Buntar Malaysia</t>
  </si>
  <si>
    <t>Hj Sharin Low Grand</t>
  </si>
  <si>
    <t>14 Persiaran Greenhill, Ipoh 30450 Malaysia</t>
  </si>
  <si>
    <t>ChineseAsianCantoneseMalaysian</t>
  </si>
  <si>
    <t>+60 5-241 2472</t>
  </si>
  <si>
    <t>Purple Moon Lover</t>
  </si>
  <si>
    <t>53 Jalan Lee Kwee Foh Canning Garden, Ipoh 31400 Malaysia</t>
  </si>
  <si>
    <t>https://www.facebook.com/Purple-Moon-Lover-233484127070007/</t>
  </si>
  <si>
    <t>$$ - $$$JapaneseCafeAsian</t>
  </si>
  <si>
    <t>+60 5-547 6328</t>
  </si>
  <si>
    <t>Tea And Tattle</t>
  </si>
  <si>
    <t>GR17-18A, De Garden, 3 Persiaran Medan Ipoh, Ipoh 31400 Malaysia</t>
  </si>
  <si>
    <t>http://www.teantattle.com/</t>
  </si>
  <si>
    <t>$$ - $$$ItalianAmericanCafe</t>
  </si>
  <si>
    <t>+60 5-541 6893</t>
  </si>
  <si>
    <t>Lunch, Dinner, Brunch, Drinks</t>
  </si>
  <si>
    <t>Restaurant Haji Yahya</t>
  </si>
  <si>
    <t>Jln Datuk Onn Jaafar, Ipoh 30300 Malaysia</t>
  </si>
  <si>
    <t>Asian</t>
  </si>
  <si>
    <t>AsianMalaysian</t>
  </si>
  <si>
    <t>+60 16-351 1111</t>
  </si>
  <si>
    <t>Restaurant Lucky Ipoh</t>
  </si>
  <si>
    <t>266 Jalan Pasir Puteh Taman Hoover, Ipoh 31650 Malaysia</t>
  </si>
  <si>
    <t>ChineseSeafoodAsianMalaysian</t>
  </si>
  <si>
    <t>+60 5-255 7330</t>
  </si>
  <si>
    <t>Dinner, Brunch</t>
  </si>
  <si>
    <t>Everyday Lifeshop Cafe</t>
  </si>
  <si>
    <t>29 Market Street, Ipoh 30000 Malaysia</t>
  </si>
  <si>
    <t>http://www.facebook.com/everydaylsa/</t>
  </si>
  <si>
    <t>+60 5-241 2197</t>
  </si>
  <si>
    <t>Akamomiji</t>
  </si>
  <si>
    <t>36 &amp; 38 Medan Ipoh 1E, Ipoh Malaysia</t>
  </si>
  <si>
    <t>Restoran Nasi Vanggey</t>
  </si>
  <si>
    <t>5A, Lebuh 1, Green Town Business Centre, Green Town, Ipoh 30450 Malaysia</t>
  </si>
  <si>
    <t>https://www.facebook.com/nasivanggey/</t>
  </si>
  <si>
    <t>Indian</t>
  </si>
  <si>
    <t>+60 5-254 6786</t>
  </si>
  <si>
    <t>Star Mansion</t>
  </si>
  <si>
    <t>161 Jalan Sultan Abdul Jalil Greentown, Ipoh 31400 Malaysia</t>
  </si>
  <si>
    <t>https://www.facebook.com/starmansion2u/</t>
  </si>
  <si>
    <t>$$ - $$$ChineseJapaneseSteakhouse</t>
  </si>
  <si>
    <t>+60 18-358 1168</t>
  </si>
  <si>
    <t>W&amp;S Fullhouse CAFE</t>
  </si>
  <si>
    <t>No 27 Jalan Chung Thye Phin, Ipoh 31400 Malaysia</t>
  </si>
  <si>
    <t>https://www.facebook.com/WNSFULLHOUSECAFE/</t>
  </si>
  <si>
    <t>+60 14-309 6042</t>
  </si>
  <si>
    <t>Gate Cafe</t>
  </si>
  <si>
    <t>Jalan Bandar Baru, Kuala Kangsar 33000 Malaysia</t>
  </si>
  <si>
    <t>Restoran Sun Hung Ting</t>
  </si>
  <si>
    <t>A-G-5 Kompleks Falim, Laluan Falim 2A Taman Falim Indah,, Ipoh 30200 Malaysia</t>
  </si>
  <si>
    <t>Dragon-i</t>
  </si>
  <si>
    <t>No.2, Susunan Stesen 18 G63 Onexox Aeon Station 18, Ipoh 31650 Malaysia</t>
  </si>
  <si>
    <t>http://www.dragon-i.com.my/</t>
  </si>
  <si>
    <t>605 322 3588</t>
  </si>
  <si>
    <t>Restoran Hoong Wan</t>
  </si>
  <si>
    <t>2 Jalan Silang 3, Chemor 31200 Malaysia</t>
  </si>
  <si>
    <t>+60 12-558 5342</t>
  </si>
  <si>
    <t>22 House Cafe</t>
  </si>
  <si>
    <t>56 , Jalan Bandar Timah ,30000 Ipoh , Perak, Ipoh 30000 Malaysia</t>
  </si>
  <si>
    <t>American</t>
  </si>
  <si>
    <t>AmericanPizzaCafeAsian</t>
  </si>
  <si>
    <t>+60 10-393 3317</t>
  </si>
  <si>
    <t>WAN CHEE BEANCURD</t>
  </si>
  <si>
    <t>58, Jalan Yang Kalsom, Taman Jubilee, Ipoh 30250 Malaysia</t>
  </si>
  <si>
    <t>+60 17-481 8298</t>
  </si>
  <si>
    <t>Squirrels Hideout</t>
  </si>
  <si>
    <t>10.5 Mile Jalan Chemor The Roots, Ipoh 31250 Malaysia</t>
  </si>
  <si>
    <t>$ChineseIndianSouthwestern</t>
  </si>
  <si>
    <t>+60 12-277 0510</t>
  </si>
  <si>
    <t>Chinese, Indian, Southwestern, Asian, Fusion, Malaysian</t>
  </si>
  <si>
    <t>Jln Theatre Coffee</t>
  </si>
  <si>
    <t>76 Jalan Theatre, Ipoh 30300 Malaysia</t>
  </si>
  <si>
    <t>http://jlntheatrecoffee.com/</t>
  </si>
  <si>
    <t>$CafeDeliFusion</t>
  </si>
  <si>
    <t>+60 12-551 7990</t>
  </si>
  <si>
    <t>Cafe, Deli, Fusion</t>
  </si>
  <si>
    <t>Restoran Sayuran Chuk Lum</t>
  </si>
  <si>
    <t>42 Jalan Chung Thye Phin, Ipoh 30250 Malaysia</t>
  </si>
  <si>
    <t>Restoran Sun Heng Kee</t>
  </si>
  <si>
    <t>No 2 Jalan Centrepoint 2 Pinji Centrepoint, Ipoh 31650 Malaysia</t>
  </si>
  <si>
    <t>+60 19-559 7536</t>
  </si>
  <si>
    <t>Myth Expresso Bar</t>
  </si>
  <si>
    <t>15 Jalan Pengkalan barat 35, Ipoh 31650 Malaysia</t>
  </si>
  <si>
    <t>https://www.facebook.com/mythespressobar/</t>
  </si>
  <si>
    <t>Bar</t>
  </si>
  <si>
    <t>BarCafeEuropeanAsian</t>
  </si>
  <si>
    <t>+60 5-321 4750</t>
  </si>
  <si>
    <t>Nam Fatt Fish Ball Noodle House</t>
  </si>
  <si>
    <t>86 Jalan Raja, Ipoh 30020 Malaysia</t>
  </si>
  <si>
    <t>+60 5-253 6454</t>
  </si>
  <si>
    <t>Penang Road Famous Teochew Chendul</t>
  </si>
  <si>
    <t>Lot T15A 3rd Floor 105 Jalan Sultan Abdul Jalil, Ipoh 30450 Malaysia</t>
  </si>
  <si>
    <t>$Quick BitesAsianMalaysian</t>
  </si>
  <si>
    <t>Takeout, Seating, Wheelchair Accessible</t>
  </si>
  <si>
    <t>Laksa leaf cafe</t>
  </si>
  <si>
    <t>Ipoh Parade C723rd Floor 105, Jalan Sultan Abdul Jalil, Ipoh 30450 Malaysia</t>
  </si>
  <si>
    <t>https://www.facebook.com/laksaleafcafeipoh</t>
  </si>
  <si>
    <t>+60 12-516 3398</t>
  </si>
  <si>
    <t>Sidewalk Ice-Cream Lounge</t>
  </si>
  <si>
    <t>26 Lengkok Canning Taman Canning, Ipoh 31400 Malaysia</t>
  </si>
  <si>
    <t>AmericanCafeAsianMalaysian</t>
  </si>
  <si>
    <t>+60 16-562 6844</t>
  </si>
  <si>
    <t>IpohShellABration</t>
  </si>
  <si>
    <t>40 Jalan Koperasi 1, Ipoh 31400 Malaysia</t>
  </si>
  <si>
    <t>http://www.facebook.com/IpohShellABration/</t>
  </si>
  <si>
    <t>+60 17-422 4387</t>
  </si>
  <si>
    <t>Tea. Coffee. Game Cafe</t>
  </si>
  <si>
    <t>69 Jalan Medan Ipoh 6, Ipoh 31400 Malaysia</t>
  </si>
  <si>
    <t>http://www.facebook.com/Tea.Coffee.Game/</t>
  </si>
  <si>
    <t>+60 16-515 1988</t>
  </si>
  <si>
    <t>Restaurant Cordon Bleu</t>
  </si>
  <si>
    <t>414 Jalan Kuala Kangsar, Ipoh 30100 Malaysia</t>
  </si>
  <si>
    <t>+60 16-374 3702</t>
  </si>
  <si>
    <t>Suka Kafe</t>
  </si>
  <si>
    <t>Jalan Lee Kwee Foh 50 Lorong Cecil Rae Taman Canning, Negari Perak, Malaysia, Ipoh 31400 Malaysia</t>
  </si>
  <si>
    <t>+60 12-501 7111</t>
  </si>
  <si>
    <t>E Poh Ayam Garam</t>
  </si>
  <si>
    <t>30300, 36, Jalan Sultan Abdul Jalil, Ipoh 30000 Malaysia</t>
  </si>
  <si>
    <t>https://www.facebook.com/epohayamgaram/</t>
  </si>
  <si>
    <t>$ChineseAsianDiner</t>
  </si>
  <si>
    <t>+60 5-241 1672</t>
  </si>
  <si>
    <t>Chinese, Asian, Diner, Street Food, Malaysian</t>
  </si>
  <si>
    <t>Laksa Telur Goreng Bersarang</t>
  </si>
  <si>
    <t>Jalan Margosa D/8 No.1, Ipoh 31350 Malaysia</t>
  </si>
  <si>
    <t>https://laksabersarang.blogspot.com/</t>
  </si>
  <si>
    <t>$CafeAsianMalaysian</t>
  </si>
  <si>
    <t>+60 18-577 2955</t>
  </si>
  <si>
    <t>Tirupathi Vilas</t>
  </si>
  <si>
    <t>Jalan Sultan Yusof Ipoh Little India, Ipoh 30000 Malaysia</t>
  </si>
  <si>
    <t>+60 5-205 8018</t>
  </si>
  <si>
    <t>S.Punethawathi Curry House</t>
  </si>
  <si>
    <t>Jalan Kompleks Sukan, Ipoh 31400 Malaysia</t>
  </si>
  <si>
    <t>http://spunethawathi-curry-house.business.site/</t>
  </si>
  <si>
    <t>$Indian</t>
  </si>
  <si>
    <t>+60 16-563 4451</t>
  </si>
  <si>
    <t>East Come Restaurant</t>
  </si>
  <si>
    <t>43&amp;45 Jalan Hussein, Ipoh 30250 Malaysia</t>
  </si>
  <si>
    <t>+60 5-255 9328</t>
  </si>
  <si>
    <t>Sabah Tea Garden Boutique Cafe</t>
  </si>
  <si>
    <t>18 - 20 Jalan Tun Sambanthan, Ipoh 30000 Malaysia</t>
  </si>
  <si>
    <t>https://www.facebook.com/stgipoholdtown/</t>
  </si>
  <si>
    <t>+60 5-243 3116</t>
  </si>
  <si>
    <t>Classic Dinning</t>
  </si>
  <si>
    <t>No. 2-15, Jalan Kamaruddin Isa Taman Fair Park, Ipoh 31400 Malaysia</t>
  </si>
  <si>
    <t>+60 18-273 0188</t>
  </si>
  <si>
    <t>Opeam</t>
  </si>
  <si>
    <t>28 Lebuh Hock Lee Taman Hock Lee, Ipoh 31400 Malaysia</t>
  </si>
  <si>
    <t>https://www.facebook.com/opeam/</t>
  </si>
  <si>
    <t>International</t>
  </si>
  <si>
    <t>+60 16-740 0782</t>
  </si>
  <si>
    <t>A LI YAA Island Restaurant and Bar (Ipoh)</t>
  </si>
  <si>
    <t>D-G-R 2&amp;3 m De Garden No. 3, Persiaran Medan, Ipoh 31400 Malaysia</t>
  </si>
  <si>
    <t>AsianSri Lankan</t>
  </si>
  <si>
    <t>+60 5-547 3700</t>
  </si>
  <si>
    <t>Kikilalat</t>
  </si>
  <si>
    <t>27 Jalan Bijeh Timah, Ipoh 30000 Malaysia</t>
  </si>
  <si>
    <t>https://www.facebook.com/Kikilalat.place/</t>
  </si>
  <si>
    <t>$CafeInternationalFusion</t>
  </si>
  <si>
    <t>+60 17-578 6318</t>
  </si>
  <si>
    <t>Cafe, International, Fusion, Beer restaurants</t>
  </si>
  <si>
    <t>Y Food Box Restaurant</t>
  </si>
  <si>
    <t>No.91,Jalan Canning Estate, Ipoh 31400 Malaysia</t>
  </si>
  <si>
    <t>https://www.facebook.com/yfoodbox88/</t>
  </si>
  <si>
    <t>+60 5-549 5313</t>
  </si>
  <si>
    <t>Platform 9 1/2 Cafe</t>
  </si>
  <si>
    <t>22, Lorong Panglima, Concubine Ln, Ipoh 3000 Malaysia</t>
  </si>
  <si>
    <t>Kedai Kopi Sun Yuan Loong</t>
  </si>
  <si>
    <t>Medan Bendahara 2, Ipoh 31650 Malaysia</t>
  </si>
  <si>
    <t>Makan Nyonya Cafe</t>
  </si>
  <si>
    <t>57 Laluan Tasek timur Pusat Perdagagan Tasek Indra, Ipoh 31400 Malaysia</t>
  </si>
  <si>
    <t>https://www.facebook.com/MakanNyonyaCafe/</t>
  </si>
  <si>
    <t>$$ - $$$Asian</t>
  </si>
  <si>
    <t>+60 16-597 4848</t>
  </si>
  <si>
    <t>New Paradise Restaurant</t>
  </si>
  <si>
    <t>632 Lorong Bercham 6 Kampung Bercham, Bercham, Ipoh 31400 Malaysia</t>
  </si>
  <si>
    <t>+60 5-545 5439</t>
  </si>
  <si>
    <t>Tang Yuan Restaurant</t>
  </si>
  <si>
    <t>25, Jalan Perajurit, Taman Ipoh Timur, Ipoh 31400 Malaysia</t>
  </si>
  <si>
    <t>+60 12-354 7178</t>
  </si>
  <si>
    <t>Nasi Briyani Bukhara</t>
  </si>
  <si>
    <t>Jalan Dass Kampung Jawa, Ipoh 30300 Malaysia</t>
  </si>
  <si>
    <t>kedai kopi Sun Yuan Foong</t>
  </si>
  <si>
    <t>17 Jalan Bandar Timah, Ipoh 30000 Malaysia</t>
  </si>
  <si>
    <t>+60 19-550 4888</t>
  </si>
  <si>
    <t>Berlin's Bier Houz</t>
  </si>
  <si>
    <t>No. 12 Ground Floor Greentown Business Centre, Ipoh 11900 Malaysia</t>
  </si>
  <si>
    <t>https://www.facebook.com/samburademorereatibaia/info</t>
  </si>
  <si>
    <t>$$ - $$$GermanBarEuropean</t>
  </si>
  <si>
    <t>60 5-241 8118</t>
  </si>
  <si>
    <t>Facey Noodle House</t>
  </si>
  <si>
    <t>25 Persiaran Greentown 7, Ipoh 30450 Malaysia</t>
  </si>
  <si>
    <t>ChineseJapaneseAsianKorean</t>
  </si>
  <si>
    <t>+60 10-770 7907</t>
  </si>
  <si>
    <t>Rojak N Cendol Padang Ipoh</t>
  </si>
  <si>
    <t>No 17 Jalan Tun Sambanthan, Ipoh 30000 Malaysia</t>
  </si>
  <si>
    <t>https://www.facebook.com/cendolpadangipoh</t>
  </si>
  <si>
    <t>+60 10-393 3364</t>
  </si>
  <si>
    <t>Takeout, Wheelchair Accessible</t>
  </si>
  <si>
    <t>Jose &amp; Deli</t>
  </si>
  <si>
    <t>Jalan Dato Onn Jaafar Kampung Jawa, Ipoh 30300 Malaysia</t>
  </si>
  <si>
    <t>http://www.facebook.com/joseanddeli</t>
  </si>
  <si>
    <t>$$ - $$$CafeEuropean</t>
  </si>
  <si>
    <t>+60 5-241 3712</t>
  </si>
  <si>
    <t>Breakfast, Dinner, Brunch</t>
  </si>
  <si>
    <t>The Grounds Coffee</t>
  </si>
  <si>
    <t>2-23a Festival Walk Jalan Medan Ipoh 1 Medan Ipoh Bestari Festival Walk, Ipoh 31400 Malaysia</t>
  </si>
  <si>
    <t>Daorae Korean BBQ</t>
  </si>
  <si>
    <t>Lot L1-R-9 1st Floor, de Garden No 3, Persiaran Medan Ipoh, Ipoh 31400 Malaysia</t>
  </si>
  <si>
    <t>http://www.degarden.com.my/shoplocation/daorae-korean-bbq/</t>
  </si>
  <si>
    <t>AsianKorean</t>
  </si>
  <si>
    <t>+60 5-548 2616</t>
  </si>
  <si>
    <t>Wan Loi Noodles</t>
  </si>
  <si>
    <t>29, Jalan S. A. Lingam, Taman Ipoh Selatan, Ipoh 31400 Malaysia</t>
  </si>
  <si>
    <t>+60 16-786 1118</t>
  </si>
  <si>
    <t>Kok Thai Restaurant</t>
  </si>
  <si>
    <t>56-64 Lebuh Medan Ipoh, Ipoh 31400 Malaysia</t>
  </si>
  <si>
    <t>+60 5-546 8407</t>
  </si>
  <si>
    <t>Warung Ajaib Nasi Bajet Pak Hassan</t>
  </si>
  <si>
    <t>Jambatan Sg Kati Jalan Taman Merdeka, Ipoh 30100 Malaysia</t>
  </si>
  <si>
    <t>ChineseIndianAsianMiddle Eastern</t>
  </si>
  <si>
    <t>+60 11-1061 2796</t>
  </si>
  <si>
    <t>Karat Cafe</t>
  </si>
  <si>
    <t>Jalan Sultan Abdul Jalil, Ipoh 30300 Malaysia</t>
  </si>
  <si>
    <t>European</t>
  </si>
  <si>
    <t>EuropeanAsian</t>
  </si>
  <si>
    <t>+60 12-596 4200</t>
  </si>
  <si>
    <t>Medan Selera Dato Tawhil Azar</t>
  </si>
  <si>
    <t>Jln Raja Musa Aziz New town, Ipoh 30450 Malaysia</t>
  </si>
  <si>
    <t>Restoran Zui Le Xuan Dim Sum</t>
  </si>
  <si>
    <t>28, Jalan Ng Seong Teik, Taman Pertama, Ipoh 30100 Malaysia</t>
  </si>
  <si>
    <t>https://www.facebook.com/zui.le.xuan.dim.sum/</t>
  </si>
  <si>
    <t>ChineseMalaysian</t>
  </si>
  <si>
    <t>+60 16-549 2219</t>
  </si>
  <si>
    <t>Rainbow Seafood Restaurant</t>
  </si>
  <si>
    <t>Pt 128667 Jalan Menglembu, Menglembu 31450 Malaysia</t>
  </si>
  <si>
    <t>$$$$ChineseAsianCantonese</t>
  </si>
  <si>
    <t>+60 5-282 1650</t>
  </si>
  <si>
    <t>Kedai Mi Cong Yin</t>
  </si>
  <si>
    <t>39, Lebuh Raya Taman Ipoh Garden South, Ipoh 31400 Malaysia</t>
  </si>
  <si>
    <t>+60 16-592 8668</t>
  </si>
  <si>
    <t>Subway</t>
  </si>
  <si>
    <t>No. 5 Persiaran Greentown 4 Greentown Business Centre, Ipoh 30450 Malaysia</t>
  </si>
  <si>
    <t>$$ - $$$Fast food</t>
  </si>
  <si>
    <t>+60 5-241 3857</t>
  </si>
  <si>
    <t>Como Cafe &amp; Dessert Bar</t>
  </si>
  <si>
    <t>5 Persiaran Menglembu Suria, Ipoh 30200 Malaysia</t>
  </si>
  <si>
    <t>https://www.facebook.com/comocafeipoh/</t>
  </si>
  <si>
    <t>$$ - $$$DessertItalianCafe</t>
  </si>
  <si>
    <t>+60 5-281 0998</t>
  </si>
  <si>
    <t>Cafe, Italian, International, Asian, Fusion</t>
  </si>
  <si>
    <t>Dim Sum Yuen</t>
  </si>
  <si>
    <t>No. 48 &amp; 50 G Floor Taman Ipoh, Ipoh 31400 Malaysia</t>
  </si>
  <si>
    <t>Peak Village Cafe</t>
  </si>
  <si>
    <t>52 Jalan Lapangan Terbang Medan Lapang Suria, Ipoh 31350 Malaysia</t>
  </si>
  <si>
    <t>http://www.facebook.com/Peakvillagecafe</t>
  </si>
  <si>
    <t>$$ - $$$ChineseJapaneseSouthwestern</t>
  </si>
  <si>
    <t>+60 5-318 9969</t>
  </si>
  <si>
    <t>Biskut dan Kuih Sin Mee Fah</t>
  </si>
  <si>
    <t>No.26-3,jalan theatre,30300 ipoh, Ipoh Malaysia</t>
  </si>
  <si>
    <t>http://www.facebook.com/Sin-Mee-Fah-Biskut-Kuih-%E6%96%B0%E7%BE%8E%E8%8F%AF-194888713944023/</t>
  </si>
  <si>
    <t>+60 19-557 9583</t>
  </si>
  <si>
    <t>PS Spice Kitchen</t>
  </si>
  <si>
    <t>37 Lebuh Lapangan Cyber 1, Ipoh Malaysia</t>
  </si>
  <si>
    <t>+60 19-525 1771</t>
  </si>
  <si>
    <t>Lanna Thai</t>
  </si>
  <si>
    <t>Jalan Sultan Idris Shah, Ipoh 31400 Malaysia</t>
  </si>
  <si>
    <t>https://www.facebook.com/LannaThaiIpoh/</t>
  </si>
  <si>
    <t>$$ - $$$Thai</t>
  </si>
  <si>
    <t>+60 12-333 0329</t>
  </si>
  <si>
    <t>Thai Mookata Steamboat &amp; Cafe</t>
  </si>
  <si>
    <t>No.48 Laluan Ipoh Perdana, Taman Ipoh Perdana, Ipoh 31400 Malaysia</t>
  </si>
  <si>
    <t>http://www.facebook.com/thaimookatasteamboat</t>
  </si>
  <si>
    <t>+60 5-545 3609</t>
  </si>
  <si>
    <t>Padi House</t>
  </si>
  <si>
    <t>23 Persiaran Greentown 8 Greentown Business Center, Ipoh 30450 Malaysia</t>
  </si>
  <si>
    <t>$$ - $$$ItalianChineseAmerican</t>
  </si>
  <si>
    <t>+60 12-676 2843</t>
  </si>
  <si>
    <t>Jj Corner</t>
  </si>
  <si>
    <t>49 Jalan Medan Ipoh 6 Bandar Baru Medan Ipoh, Ipoh 31400 Malaysia</t>
  </si>
  <si>
    <t>+60 12-523 3696</t>
  </si>
  <si>
    <t>Kafe Little Nam Yeong</t>
  </si>
  <si>
    <t>8 &amp; 10 Jalan Chiew Sin Onn, Ipoh 31650 Malaysia</t>
  </si>
  <si>
    <t>https://www.facebook.com/Kafe-Little-Nam-Yeong-%E5%B0%8F%E5%8D%97%E6%B4%8B-2117516988481753/</t>
  </si>
  <si>
    <t>+60 18-955 4113</t>
  </si>
  <si>
    <t>Restoran Shabu Shabu &amp; Stimbot</t>
  </si>
  <si>
    <t>No. 14 Jalan Raja Dr Nazrin Shah, Ipoh 30250 Malaysia</t>
  </si>
  <si>
    <t>http://www.restoranshabushabu.com/Contact_Us.html</t>
  </si>
  <si>
    <t>$$ - $$$SeafoodAsianHalal</t>
  </si>
  <si>
    <t>605-241 3555</t>
  </si>
  <si>
    <t>Sun Tong Chew Bak Kut Teh</t>
  </si>
  <si>
    <t>24-1, Jalan Chung Thye Phin Ipoh Town, Ipoh 30250 Malaysia</t>
  </si>
  <si>
    <t>+60 16-500 8324</t>
  </si>
  <si>
    <t>Restaurant Caterbest</t>
  </si>
  <si>
    <t>No. 74 74a Jalan Taman Sri Dermawan, Ipoh 31400 Malaysia</t>
  </si>
  <si>
    <t>https://www.restaurantcaterbest.com/</t>
  </si>
  <si>
    <t>ChineseHalal</t>
  </si>
  <si>
    <t>+60 12-510 8022</t>
  </si>
  <si>
    <t>Sedap</t>
  </si>
  <si>
    <t>19 Jalan Sultan Idris Shah, Ipoh 30000 Malaysia</t>
  </si>
  <si>
    <t>+60 11-1086 1385</t>
  </si>
  <si>
    <t>Ong Kee Bean Sprouts</t>
  </si>
  <si>
    <t>48,51 &amp; 53, Jalan Yau Tet Shin, Ipoh 30300 Malaysia</t>
  </si>
  <si>
    <t>+60 5-253 1562</t>
  </si>
  <si>
    <t>MP BBQ Steamboat</t>
  </si>
  <si>
    <t>No. 104A Jalan Sultan Abdul Jalil, Ipoh 30450 Malaysia</t>
  </si>
  <si>
    <t>$$ - $$$ChineseInternationalBarbecue</t>
  </si>
  <si>
    <t>+60 5-241 3866</t>
  </si>
  <si>
    <t>Chinese, International, Barbecue, Asian, Malaysian</t>
  </si>
  <si>
    <t>OldTown White Coffee Grand</t>
  </si>
  <si>
    <t>2 Hala Datuk 5 M Boutique Hotel, Ipoh 31650 Malaysia</t>
  </si>
  <si>
    <t>http://ipoh.mboutiquehotels.com/portfolio_page/oldtown-white-coffee-grand/</t>
  </si>
  <si>
    <t>+60 16-526 6897</t>
  </si>
  <si>
    <t>Breakfast, Lunch, Dinner, Brunch, After-hours, Drinks</t>
  </si>
  <si>
    <t>718 Pizza</t>
  </si>
  <si>
    <t>6, Persiaran Greentown 8 Greentown Business Centre, Ipoh 30450 Malaysia</t>
  </si>
  <si>
    <t>https://www.facebook.com/718Pizza/</t>
  </si>
  <si>
    <t>$$ - $$$Pizza</t>
  </si>
  <si>
    <t>+60 5-210 8835</t>
  </si>
  <si>
    <t>Tan Ngan Lo Herbal Tea Cafe</t>
  </si>
  <si>
    <t>63 Jalan Yau Tet Shin, Ipoh 30300 Malaysia</t>
  </si>
  <si>
    <t>+60 5-241 3872</t>
  </si>
  <si>
    <t>Kafe Fei Bo Snow Beer è‚¥æ³¢é›ªèŠ±å•¤é…’</t>
  </si>
  <si>
    <t>No. 8 Jalan Medan Ipoh 3, Ipoh 31400 Malaysia</t>
  </si>
  <si>
    <t>http://www.facebook.com/feibosnowbeer/</t>
  </si>
  <si>
    <t>+60 16-557 0822</t>
  </si>
  <si>
    <t>Sri Aryaa Bahvan</t>
  </si>
  <si>
    <t>7 Jalan Bandar Timah Situated In The Corner, Ipoh 30000 Malaysia</t>
  </si>
  <si>
    <t>https://www.facebook.com/sriaaryabhavan/</t>
  </si>
  <si>
    <t>+60 12-545 4232</t>
  </si>
  <si>
    <t>Restoran Moga Punjab</t>
  </si>
  <si>
    <t>12 Jalan Lahat Ipoh Old Town Little India Area, Ipoh 30000 Malaysia</t>
  </si>
  <si>
    <t>IndianVegetarian Friendly</t>
  </si>
  <si>
    <t>+60 5-242 2918</t>
  </si>
  <si>
    <t>The Brew House Ipoh</t>
  </si>
  <si>
    <t>10, Jalan Dato Seri Ahmad Said, Ipoh 30450 Malaysia</t>
  </si>
  <si>
    <t>Brew Pub</t>
  </si>
  <si>
    <t>Brew PubAsianPubFusion</t>
  </si>
  <si>
    <t>It's Allegra Cafe &amp; Bakery</t>
  </si>
  <si>
    <t>Hospital Ipoh Lobby Jalan raja dihilir, Ipoh 30586 Malaysia</t>
  </si>
  <si>
    <t>+60 11-2435 8552</t>
  </si>
  <si>
    <t>Nur Imam Restaurant</t>
  </si>
  <si>
    <t>2-12 Medan Stesen 19/4 Opposite to Tesco Parking, Ipoh 31650 Malaysia</t>
  </si>
  <si>
    <t>$IndianAsianThai</t>
  </si>
  <si>
    <t>Indian, Asian, Thai, Malaysian</t>
  </si>
  <si>
    <t>Yee Thye Cake House &amp; Confectionery</t>
  </si>
  <si>
    <t>32, 34, 36, Jalan Theatre, Taman Jubilee, Ipoh 30300 Malaysia</t>
  </si>
  <si>
    <t>http://www.yeethye.com.my/</t>
  </si>
  <si>
    <t>CafeAsianMalaysian</t>
  </si>
  <si>
    <t>+60 16-538 2982</t>
  </si>
  <si>
    <t>Lam Fong Biscuit</t>
  </si>
  <si>
    <t>52, Jalan Yau Tet Shin, Taman Jubilee, Ipoh 31400 Malaysia</t>
  </si>
  <si>
    <t>https://lamfongipoh.com/</t>
  </si>
  <si>
    <t>BakeriesCafeAsianMalaysian</t>
  </si>
  <si>
    <t>+60 12-512 5584</t>
  </si>
  <si>
    <t>Kitchen Iron Rice Bowl Sdn Bhd</t>
  </si>
  <si>
    <t>Medan Bercham Selatan No 31 Laluan Bercham, Ipoh 31400 Malaysia</t>
  </si>
  <si>
    <t>http://www.facebook.com/KitchenIronRiceBowl/</t>
  </si>
  <si>
    <t>$AsianVietnameseAustralian</t>
  </si>
  <si>
    <t>+60 11-1191 1319</t>
  </si>
  <si>
    <t>Asian, Vietnamese, Australian, Singaporean, Malaysian</t>
  </si>
  <si>
    <t>Sam Poh Restaurant</t>
  </si>
  <si>
    <t>17, Persiaran Bandar Baru Tambun 16, Desa Tambun, Ipoh 31400 Malaysia</t>
  </si>
  <si>
    <t>https://www.facebook.com/sampoh6869/</t>
  </si>
  <si>
    <t>+60 16-551 6869</t>
  </si>
  <si>
    <t>Restoran Little Cuisine</t>
  </si>
  <si>
    <t>53 Medan Soon Choon 1, Ipoh 31350 Malaysia</t>
  </si>
  <si>
    <t>https://www.facebook.com/Restoran-Little-Cuisine-2077893532441905/</t>
  </si>
  <si>
    <t>+60 17-502 2280</t>
  </si>
  <si>
    <t>362 Gunung Rapat Heong Peah</t>
  </si>
  <si>
    <t>362 Jalan Gunung Rapat, Ipoh 31350 Malaysia</t>
  </si>
  <si>
    <t>+60 16-560 9094</t>
  </si>
  <si>
    <t>Peninsula Cafe</t>
  </si>
  <si>
    <t>39, Jalan Raja Dr. Nazrin Shah, Ipoh 30250 Malaysia</t>
  </si>
  <si>
    <t>ItalianAmericanAsianMalaysian</t>
  </si>
  <si>
    <t>First Coffee House</t>
  </si>
  <si>
    <t>61 &amp; 63 Jalan Dato Onn Jaafar, Ipoh 30300 Malaysia</t>
  </si>
  <si>
    <t>+60 5-241 0286</t>
  </si>
  <si>
    <t>Maysin Restaurant</t>
  </si>
  <si>
    <t>16 Jalan Tun Sambanthan, Ipoh 30000 Malaysia</t>
  </si>
  <si>
    <t>+60 16-501 0922</t>
  </si>
  <si>
    <t>Su Nasi Kandar GP</t>
  </si>
  <si>
    <t>Jalan Ng Soon Teik GP Food Court, First Garden,, Ipoh 30100 Malaysia</t>
  </si>
  <si>
    <t>SÄn MÄ YÃ¡ CÃ i HuÃ¡ JÄ« FÃ n</t>
  </si>
  <si>
    <t>3 Jalan SA Lingam, Ipoh 31400 Malaysia</t>
  </si>
  <si>
    <t>https://chicken-restaurant-137.business.site/</t>
  </si>
  <si>
    <t>+60 17-756 8562</t>
  </si>
  <si>
    <t>Asian, Malaysian</t>
  </si>
  <si>
    <t>Koo Zai Village Chicken</t>
  </si>
  <si>
    <t>69, Jalan Medan Ipoh 6, Taman Ipoh Timur, 31400, Ipoh 31400 Malaysia</t>
  </si>
  <si>
    <t>+60 10-801 7882</t>
  </si>
  <si>
    <t>Brunch, Lunch, Dinner</t>
  </si>
  <si>
    <t>Lim Curry Laksa</t>
  </si>
  <si>
    <t>893 Persiaran Bercham Timor 1, Ipoh 31400 Malaysia</t>
  </si>
  <si>
    <t>https://www.facebook.com/LimCurryLaksa/</t>
  </si>
  <si>
    <t>+60 18-780 2199</t>
  </si>
  <si>
    <t>Nasi Ganja Ipoh</t>
  </si>
  <si>
    <t>Jalan Yang Kalsom, Ipoh 30250 Malaysia</t>
  </si>
  <si>
    <t>+60 5-254 4316</t>
  </si>
  <si>
    <t>Nasi Ayam Puziah Bazar Bulat</t>
  </si>
  <si>
    <t>Jalan Mustapa Al-Bakri, Ipoh 30300 Malaysia</t>
  </si>
  <si>
    <t>Malaysian, Asian</t>
  </si>
  <si>
    <t>Rosutto BBQ</t>
  </si>
  <si>
    <t>2-12a Jalan Medan Ipoh 1H, Ipoh 31400 Malaysia</t>
  </si>
  <si>
    <t>Barbecue</t>
  </si>
  <si>
    <t>+60 18-328 4330</t>
  </si>
  <si>
    <t>Hokkaido Japanese Cuisine</t>
  </si>
  <si>
    <t>Ipoh Town 7 &amp; 9, Medan Ipoh 1D, Medan Ipoh Bistari, Ipoh 31400 Malaysia</t>
  </si>
  <si>
    <t>JapaneseSushi</t>
  </si>
  <si>
    <t>+60 5-549 2083</t>
  </si>
  <si>
    <t>Restaurant Rasa Sayang Chicken Rice</t>
  </si>
  <si>
    <t>29 31 Jalan Theatre Taman Jubilee, Ipoh 30300 Malaysia</t>
  </si>
  <si>
    <t>+60 5-241 1171</t>
  </si>
  <si>
    <t>Super Red Mini Steamboat</t>
  </si>
  <si>
    <t>43 Persiaran Greenhill, Ipoh 30450 Malaysia</t>
  </si>
  <si>
    <t>http://www.facebook.com/superredministeamboat</t>
  </si>
  <si>
    <t>+60 5-241 3772</t>
  </si>
  <si>
    <t>Restoran eipoh</t>
  </si>
  <si>
    <t>Jalan Sultan Azlan Shah selatan, Ipoh 31650 Malaysia</t>
  </si>
  <si>
    <t>$$ - $$$AsianMalaysian</t>
  </si>
  <si>
    <t>KamWan Restaurant DongGuTing</t>
  </si>
  <si>
    <t>18 Lengkok Canning Taman Canning, Ipoh 31400 Malaysia</t>
  </si>
  <si>
    <t>+60 16-553 2907</t>
  </si>
  <si>
    <t>Red Mountain Sin Yoon Loong White Coffee</t>
  </si>
  <si>
    <t>Lot.59241, Bukit Merah Industrial Estate,Batu4 1/2, Ipoh 31450 Malaysia</t>
  </si>
  <si>
    <t>+60 11-6507 1937</t>
  </si>
  <si>
    <t>Cafe, Asian, Malaysian</t>
  </si>
  <si>
    <t>Tea Place</t>
  </si>
  <si>
    <t>Jalan Bercham Bistari 1 42A-1, Medan Bercham Bistari, Ipoh 31400 Malaysia</t>
  </si>
  <si>
    <t>+60 5-549 2352</t>
  </si>
  <si>
    <t xml:space="preserve">Seafood Recipe Restaurant </t>
  </si>
  <si>
    <t>56, Jalan Horley, Kampung Jawa, Ipoh 30300 Malaysia</t>
  </si>
  <si>
    <t>ChineseSeafood</t>
  </si>
  <si>
    <t>Spade's Burger Ipoh</t>
  </si>
  <si>
    <t>22 Persiaran Greentown 10 Greentown Business Centre, Ipoh 30450 Malaysia</t>
  </si>
  <si>
    <t>$$ - $$$Quick BitesFast food</t>
  </si>
  <si>
    <t>Restoran Pekan Nasi Kandar-DJ Bistro</t>
  </si>
  <si>
    <t>1 Jalan Sultan Idris Shah, Ipoh 30000 Malaysia</t>
  </si>
  <si>
    <t>http://www.facebook.com/Pekan-nasi-Kandar-dj-Bistro-1409973692361529/</t>
  </si>
  <si>
    <t>Restoran Lap Lap Heong</t>
  </si>
  <si>
    <t>Jalan Chung Ah Ming No 21, Ipoh 31650 Malaysia</t>
  </si>
  <si>
    <t>http://www.facebook.com/Restoran-Lap-Lap-Heong-%E7%89%B9%E9%A6%99%E9%9B%9E%E9%A3%AF%E7%BE%8E%E9%A3%9F%E9%A4%A8-386476311757760/</t>
  </si>
  <si>
    <t>+60 18-372 2686</t>
  </si>
  <si>
    <t>Kommons</t>
  </si>
  <si>
    <t>G-1, Ground Floor, Travelodge Ipoh Hotel Jalan Raja Dihilir, Ipoh 30350 Malaysia</t>
  </si>
  <si>
    <t>+60 11 1318 0696</t>
  </si>
  <si>
    <t>After-hours, Drinks</t>
  </si>
  <si>
    <t>Tengood</t>
  </si>
  <si>
    <t>Persiaran Greentown 6, Ipoh 30450 Malaysia</t>
  </si>
  <si>
    <t>Yig Cafe</t>
  </si>
  <si>
    <t>No. 39 Jalan Sultan Azlan Shah Shop 1, Ipoh Garden Square, Ipoh 31400 Malaysia</t>
  </si>
  <si>
    <t>+60 5-541 7180</t>
  </si>
  <si>
    <t>Hock Kee Teochew Porridge Restaurant</t>
  </si>
  <si>
    <t>21 Jalan Medan Ipoh 8, Ipoh 31400 Malaysia</t>
  </si>
  <si>
    <t>+60 5-546 3321</t>
  </si>
  <si>
    <t>Western N Thai Cuisine</t>
  </si>
  <si>
    <t>Laluan Perusahaan Menglembu 1 No.6, Ipoh 31450 Malaysia</t>
  </si>
  <si>
    <t>ChineseCafeThai</t>
  </si>
  <si>
    <t>+60 19-510 8248</t>
  </si>
  <si>
    <t>Labu Sayong Signature</t>
  </si>
  <si>
    <t>Persiaran Meru Raya 1, Ipoh 30020 Malaysia</t>
  </si>
  <si>
    <t>+60 11-1122 4924</t>
  </si>
  <si>
    <t>Simple Cafe &amp; Treats</t>
  </si>
  <si>
    <t>17 Jalan Medan Ipoh 5 Bandar Medan Baru, Ipoh 31400 Malaysia</t>
  </si>
  <si>
    <t>http://www.facebook.com/simplecafeandtreats/</t>
  </si>
  <si>
    <t>+60 16-500 5555</t>
  </si>
  <si>
    <t>Takeout, Seating, Parking Available, Street Parking, Accepts Mastercard, Accepts Visa, Reservations, Digital Payments</t>
  </si>
  <si>
    <t>Wah Chai Seafood</t>
  </si>
  <si>
    <t>53-55-57 Jalan Besar, Ipoh 31450 Malaysia</t>
  </si>
  <si>
    <t>http://wahchaiseafood.com.my/</t>
  </si>
  <si>
    <t>+60 5-281 1399</t>
  </si>
  <si>
    <t>Old Street Curry Mee House</t>
  </si>
  <si>
    <t>13 Jalan Sultan yusuf Ipoh Little India, Ipoh 30000 Malaysia</t>
  </si>
  <si>
    <t>ChineseIndianAsianStreet Food</t>
  </si>
  <si>
    <t>+60 10-669 3010</t>
  </si>
  <si>
    <t>Fujiwara Tofa</t>
  </si>
  <si>
    <t>Jalan Sultan Iskandar Palo 101 Lot 189-E, Ipoh 30000 Malaysia</t>
  </si>
  <si>
    <t>https://www.facebook.com/FUJIWARATOFASHOP/</t>
  </si>
  <si>
    <t>DessertChineseAsian</t>
  </si>
  <si>
    <t>+60 19-970 2692</t>
  </si>
  <si>
    <t>EightMiles Burger Banjir</t>
  </si>
  <si>
    <t>Kampung Melayu, Tanjung Rambutan Malaysia</t>
  </si>
  <si>
    <t>Fast food</t>
  </si>
  <si>
    <t>+60 12-484 1384</t>
  </si>
  <si>
    <t>Great View Restaurant</t>
  </si>
  <si>
    <t>54 Jalan Raja Ekram, Ipoh, Perak, Ipoh 30450 Malaysia</t>
  </si>
  <si>
    <t>ChineseSeafoodAsianSoups</t>
  </si>
  <si>
    <t>+60 5-210 1300</t>
  </si>
  <si>
    <t>Ipoh Perak</t>
  </si>
  <si>
    <t>2, Persiaran Bercham Selatan 8, Taman Kencana, 31400 Ipoh, Perak, Malaysia, Ipoh 31400 Malaysia</t>
  </si>
  <si>
    <t>+60 12-461 7228</t>
  </si>
  <si>
    <t>Meru Valley Resort</t>
  </si>
  <si>
    <t>Jalan Bukit Meru 30020 Ipoh Perak Darul Ridzuan Malaysia, Ipoh 30020 Malaysia</t>
  </si>
  <si>
    <t>Menglembu Best View Restaurant</t>
  </si>
  <si>
    <t>1 Jalan Menglembu Timur Taman Bukit Merah, Menglembu 31450 Malaysia</t>
  </si>
  <si>
    <t>+60 5-281 5388</t>
  </si>
  <si>
    <t>MYTH Eatery and  Bar</t>
  </si>
  <si>
    <t>3.0Â </t>
  </si>
  <si>
    <t>No 2 Hala Datuk 5, Ipoh 31650 Malaysia</t>
  </si>
  <si>
    <t>$$ - $$$BarPubMalaysian</t>
  </si>
  <si>
    <t>+60 5-254 8133</t>
  </si>
  <si>
    <t>Suhaimi Cafe</t>
  </si>
  <si>
    <t>57, Laluan Jelapang Selatan Taman Kledang Permai, Ipoh 30020 Malaysia</t>
  </si>
  <si>
    <t>Doi Chaang Coffee by Morning Jolt - DC Coffee Ipoh</t>
  </si>
  <si>
    <t>47 Jalan Medan Ipoh 2 Bandar Baru Medan Ipoh, Ipoh 31400 Malaysia</t>
  </si>
  <si>
    <t>+60 5-541 2485</t>
  </si>
  <si>
    <t>Veggie Delights Cafe</t>
  </si>
  <si>
    <t>Lot 1451 , Jalan Datoh, Ipoh 30000 Malaysia</t>
  </si>
  <si>
    <t>+60 12-209 0391</t>
  </si>
  <si>
    <t>Kedai Kopi Jen Jen</t>
  </si>
  <si>
    <t>Jalan Tokong, Ipoh 31650 Malaysia</t>
  </si>
  <si>
    <t>+60 17-579 6786</t>
  </si>
  <si>
    <t>Restoran Grandview</t>
  </si>
  <si>
    <t>33 Jalan Medan Ipoh 7, Ipoh 31400 Malaysia</t>
  </si>
  <si>
    <t>+60 5-541 6006</t>
  </si>
  <si>
    <t>Fai Kee Noodles</t>
  </si>
  <si>
    <t>Jalan Ghazali Jawi Lot 43, Medan Selera Stadium, Ipoh 31400 Malaysia</t>
  </si>
  <si>
    <t>+60 12-457 9645</t>
  </si>
  <si>
    <t>Restoran Yin</t>
  </si>
  <si>
    <t>B-G-3 Menara Majestic Tahwil Azar, Ipoh 30300 Malaysia</t>
  </si>
  <si>
    <t>+60 12-507 0751</t>
  </si>
  <si>
    <t>Kedai Kopi Chang Jiang</t>
  </si>
  <si>
    <t>171 Jalan Pasir Puteh, Ipoh 31650 Malaysia</t>
  </si>
  <si>
    <t>+60 16-592 2225</t>
  </si>
  <si>
    <t>Restoran Mee Hailam Ang Ang</t>
  </si>
  <si>
    <t>3, Jalan Bunga Raya 6, Taman Boon Bak, Ipoh 31650 Malaysia</t>
  </si>
  <si>
    <t>$International</t>
  </si>
  <si>
    <t>Home Made Yong Tow Fu Pasir Pinji Ipoh</t>
  </si>
  <si>
    <t>1428 Jalan Pasir Pinji 4, Ipoh 31650 Malaysia</t>
  </si>
  <si>
    <t>+60 12-505 8902</t>
  </si>
  <si>
    <t>Roy Thai Restaurant</t>
  </si>
  <si>
    <t>89, Jalan Canning Estate Taman Ipoh, Ipoh 31400 Malaysia</t>
  </si>
  <si>
    <t>Restoran Yee Lock</t>
  </si>
  <si>
    <t>8A, Jalan Leong Sin Nam, Kampung Jawa, Ipoh 30300 Malaysia</t>
  </si>
  <si>
    <t>Foong Loy Restaurant</t>
  </si>
  <si>
    <t>#4A, Jalan SM1, Taman Saujana Mega, Batu Gajah 31000 Malaysia</t>
  </si>
  <si>
    <t>+60 16-599 6443</t>
  </si>
  <si>
    <t>Tea Bones Cafe</t>
  </si>
  <si>
    <t>95 &amp; 97 Jalan Sultan Iskandar, Ipoh 30000 Malaysia</t>
  </si>
  <si>
    <t>+60 16-512 0001</t>
  </si>
  <si>
    <t>Yeop's Kitchen</t>
  </si>
  <si>
    <t>8-10 Jalan Maharajalela, Ipoh 30000 Malaysia</t>
  </si>
  <si>
    <t>+60 5-241 8853</t>
  </si>
  <si>
    <t>Esther's Appam Stall</t>
  </si>
  <si>
    <t>Jalan Sungai Pari, Ipoh Malaysia</t>
  </si>
  <si>
    <t>MINERS ARMS Ipoh Oldtown</t>
  </si>
  <si>
    <t>18, 1st floor, Jalan Tun Sambanthan Ipoh, Perak, Ipoh 30000 Malaysia</t>
  </si>
  <si>
    <t>$$$$BarPubWine Bar</t>
  </si>
  <si>
    <t>Bar, Pub, Wine Bar</t>
  </si>
  <si>
    <t>Chong Chew Restoran</t>
  </si>
  <si>
    <t>Lebuh Kanthan Baru Kanthan, Chemor 31200 Malaysia</t>
  </si>
  <si>
    <t>+60 5-201 7616</t>
  </si>
  <si>
    <t>Mama Noodle Cafe</t>
  </si>
  <si>
    <t>132 Hala Wah Keong Taman Mirindi, Ipoh 31400 Malaysia</t>
  </si>
  <si>
    <t>+60 16-591 7188</t>
  </si>
  <si>
    <t>Restoran Oldfriend</t>
  </si>
  <si>
    <t>1 Jalan Chemor Hulu Kinta, Chemor 31200 Malaysia</t>
  </si>
  <si>
    <t>Ray of Hope Ipoh</t>
  </si>
  <si>
    <t>24 &amp; 26 Persiaran Bercham Selatan 31 Taman Sri Kurau, Bercham, Ipoh 31400 Malaysia</t>
  </si>
  <si>
    <t>Allongs, Warong Ipoh Lontong</t>
  </si>
  <si>
    <t>24 Pesara Ipoh 1, Ipoh 31400 Malaysia</t>
  </si>
  <si>
    <t>+60 18-466 6238</t>
  </si>
  <si>
    <t>Fu Man Lou Home Cuisine</t>
  </si>
  <si>
    <t>6 Jalan Seenivasagam, Ipoh 31200 Malaysia</t>
  </si>
  <si>
    <t>https://fu-man-lou-restaurant.business.site/?utm_source=gmb&amp;utm_medium=referral</t>
  </si>
  <si>
    <t>+60 16-686 7011</t>
  </si>
  <si>
    <t>Restoran Vegas</t>
  </si>
  <si>
    <t>1 Lorong Cecil Rae Canning Garden, Lebuh Cecil Rae, Ipoh 31400 Malaysia</t>
  </si>
  <si>
    <t>$Malaysian</t>
  </si>
  <si>
    <t>+60 12-528 2848</t>
  </si>
  <si>
    <t>Chan Burger Stall</t>
  </si>
  <si>
    <t>1390, Jalan Queen, Kampung Pasir Pinji Baru, 31650, Ipoh 31650 Malaysia</t>
  </si>
  <si>
    <t>Quick Bites</t>
  </si>
  <si>
    <t>Quick BitesFast food</t>
  </si>
  <si>
    <t>Vintage Coffee and Bread</t>
  </si>
  <si>
    <t>111 Jalan Theatre, Ipoh 30300 Malaysia</t>
  </si>
  <si>
    <t>+60 12-837 6618</t>
  </si>
  <si>
    <t>Olivenz Cafe</t>
  </si>
  <si>
    <t>65 Jalan Medan Ipoh 3 Bandar Baru Medan Ipoh, Ipoh 31400 Malaysia</t>
  </si>
  <si>
    <t>+60 5-545 5099</t>
  </si>
  <si>
    <t>Flowers in the Window</t>
  </si>
  <si>
    <t>9 Jalan Dhoby, Johor Bahru 80000 Malaysia</t>
  </si>
  <si>
    <t>$$ - $$$CafeVegetarian FriendlyVegan Options</t>
  </si>
  <si>
    <t>+60 7-222 7489</t>
  </si>
  <si>
    <t>D'Laksa - Original Penang Laksa</t>
  </si>
  <si>
    <t>No. 33. Jalan Seladang Lot No.S20, Lower Ground Floor, KSL City, Taman Abad, Johor Bahru 80250 Malaysia</t>
  </si>
  <si>
    <t>http://www.facebook.com/dlaksa2012</t>
  </si>
  <si>
    <t>+60 1-700-81-9563</t>
  </si>
  <si>
    <t>Wan Li Chinese Restaurant</t>
  </si>
  <si>
    <t>2 Jalan Permas 11, Bandar Baru Permas Jaya Renaissance Johor Bahru Hotel, Johor Bahru 81750 Malaysia</t>
  </si>
  <si>
    <t>+60 7-381 3388</t>
  </si>
  <si>
    <t>Jeju Korea Bbq Restaurant</t>
  </si>
  <si>
    <t>22 Jalan Indah 15/3 Taman Bukit Indah, Johor Bahru 81200 Malaysia</t>
  </si>
  <si>
    <t>$$ - $$$BarbecueAsianKorean</t>
  </si>
  <si>
    <t>+60 11-1616 7025</t>
  </si>
  <si>
    <t>Pizz</t>
  </si>
  <si>
    <t>Lot 1.02, First Floor, Citrine Hub, Sunway Iskandar, Johor Bahru Malaysia</t>
  </si>
  <si>
    <t>http://www.facebook.com/pizza.pasta.burger.salad</t>
  </si>
  <si>
    <t>$$ - $$$BarPizzaDiner</t>
  </si>
  <si>
    <t>The Food Store</t>
  </si>
  <si>
    <t>No. 12 Jalan Ngee Heng Double Tree Hilton Hotel, Johor Bahru 80000 Malaysia</t>
  </si>
  <si>
    <t>http://doubletree3.hilton.com/en/hotels/malaysia/doubletree-by-hilton-hotel-johor-bahru-JHBDTDI/index.html</t>
  </si>
  <si>
    <t>$$ - $$$AmericanCafeAsian</t>
  </si>
  <si>
    <t>+60 7-268 6868</t>
  </si>
  <si>
    <t>Vegan Options</t>
  </si>
  <si>
    <t>Restaurant Ya Wang</t>
  </si>
  <si>
    <t>No. 28 Jalan Segget, Johor Bahru 80000 Malaysia</t>
  </si>
  <si>
    <t>http://www.facebook.com/pages/%E9%B8%AD%E7%9A%87%E8%8D%AF%E6%9D%90%E7%83%A7%E8%85%8A%E5%A4%A7%E7%8E%8B-Restaurant-Ya-Wang-JB/307375362611534</t>
  </si>
  <si>
    <t>+60 7-224 8624</t>
  </si>
  <si>
    <t>Lunch, Brunch</t>
  </si>
  <si>
    <t>Grill Bar</t>
  </si>
  <si>
    <t>No. 202 Jalan Sri Pelangi Taman Pelangi, Johor Bahru 80400 Malaysia</t>
  </si>
  <si>
    <t>http://www.facebook.com/grillbarsteak</t>
  </si>
  <si>
    <t>$$ - $$$AmericanSteakhouse</t>
  </si>
  <si>
    <t>+60 7-333 3400</t>
  </si>
  <si>
    <t>W.W. Laksa House</t>
  </si>
  <si>
    <t>36A Jalan a Taman Water Works, Johor Bahru 80100 Malaysia</t>
  </si>
  <si>
    <t>Yi Jia Seafood Restaurant (Bukit Indah)</t>
  </si>
  <si>
    <t>No. 21-23 Jalan Indah 25/1 Nusajaya, Johor Bahru 81200 Malaysia</t>
  </si>
  <si>
    <t>http://www.yijiaseafood.com/</t>
  </si>
  <si>
    <t>+60 7-232 7137</t>
  </si>
  <si>
    <t>Restoran Hua Mui</t>
  </si>
  <si>
    <t>131 Jalan Dhoby, Johor Bahru 80000 Malaysia</t>
  </si>
  <si>
    <t>http://www.huamui.com/</t>
  </si>
  <si>
    <t>Meng Meng Roasted Duck</t>
  </si>
  <si>
    <t>82 Jln Sutera Tanjung 8/4, Johor Bahru Malaysia</t>
  </si>
  <si>
    <t>+60 7-276 9822</t>
  </si>
  <si>
    <t>SkyBar Bar &amp; Restaurant</t>
  </si>
  <si>
    <t>Persiaran Puteri Selatan, Puteri Harbour Block 3, Level 4, Hotel Jen Puteri Harbour, Johor Bahru 79000 Malaysia</t>
  </si>
  <si>
    <t>http://www.hoteljen.com/johor/puteriharbour/taste/bars/skybar-restaurant/</t>
  </si>
  <si>
    <t>$$ - $$$Bar</t>
  </si>
  <si>
    <t>+60 7-560 8918</t>
  </si>
  <si>
    <t>The Grand Gem - Johor Bahru</t>
  </si>
  <si>
    <t>Jalan Bukit Meldrum 9R, Jalan Bukit Meldrum, Johor Bahru 80300 Malaysia</t>
  </si>
  <si>
    <t>$$ - $$$IndianAsianFusion</t>
  </si>
  <si>
    <t>+60 7-221 0717</t>
  </si>
  <si>
    <t>Indian, Asian, Fusion</t>
  </si>
  <si>
    <t>Nijyumaru Japanese Restaurant</t>
  </si>
  <si>
    <t>24 Jalan Permas 10/5 Bandar Bahru Permas Jaya, Johor Bahru 81750 Malaysia</t>
  </si>
  <si>
    <t>http://www.facebook.com/Nijyumaru-Japanese-Restaurant-180096788681935/</t>
  </si>
  <si>
    <t>$$ - $$$JapaneseVegetarian Friendly</t>
  </si>
  <si>
    <t>Tepian Tebrau</t>
  </si>
  <si>
    <t>Jalan a Selat Johor Area, Johor Bahru 80000 Malaysia</t>
  </si>
  <si>
    <t>$SeafoodAsianMalaysian</t>
  </si>
  <si>
    <t>Restoran Kin Hua</t>
  </si>
  <si>
    <t>Jalan Tan Hiok Nee, Johor Bahru 80000 Malaysia</t>
  </si>
  <si>
    <t>The Ice-Cream Project</t>
  </si>
  <si>
    <t>31 Jalan Dhoby, Johor Bahru 80000 Malaysia</t>
  </si>
  <si>
    <t>http://www.facebook.com/tipdonttilt</t>
  </si>
  <si>
    <t>$$ - $$$Dessert</t>
  </si>
  <si>
    <t>+60 7-207 2021</t>
  </si>
  <si>
    <t>IT Roo Cafe</t>
  </si>
  <si>
    <t>Jalan Dhoby, Johor Bahru 80000 Malaysia</t>
  </si>
  <si>
    <t>http://www.facebook.com/pages/IT-Roo-Cafe/110448715692248</t>
  </si>
  <si>
    <t>+60 7-222 7780</t>
  </si>
  <si>
    <t>Sushi Zento Mount Austin</t>
  </si>
  <si>
    <t>1 Jalan Mutiara Austin, Johor Bahru 81100 Malaysia</t>
  </si>
  <si>
    <t>http://www.edoichigroup.com/</t>
  </si>
  <si>
    <t>+60 7-363 0061</t>
  </si>
  <si>
    <t>Restoran Pekin</t>
  </si>
  <si>
    <t>No. 38 Jalan Baldu 5, Johor Bahru 80150 Malaysia</t>
  </si>
  <si>
    <t>http://www.pekin.com.my/</t>
  </si>
  <si>
    <t>607-333 2928</t>
  </si>
  <si>
    <t>K Fry Urban Korean Holiday Villa Johor Bahru</t>
  </si>
  <si>
    <t>260, Jalan Dato Sulaiman, Taman Abad, Johor Bahru 80250 Malaysia</t>
  </si>
  <si>
    <t>http://kfry.my/</t>
  </si>
  <si>
    <t>$$ - $$$AsianKorean</t>
  </si>
  <si>
    <t>+60 7-266 0902</t>
  </si>
  <si>
    <t>Sweetwater Restaurant</t>
  </si>
  <si>
    <t>116 Jalan Serampang Taman Pelangi, Johor Bahru Malaysia</t>
  </si>
  <si>
    <t>http://www.facebook.com/Sweetwater-Restaurant-Johor-Bahru-202972699750043</t>
  </si>
  <si>
    <t>$$$$MediterraneanEuropeanSpanish</t>
  </si>
  <si>
    <t>+60 7-331 4349</t>
  </si>
  <si>
    <t>Niniq Javanese Cuisine</t>
  </si>
  <si>
    <t>19 &amp; 21 Jalan Molek 3/10 Taman Molek, Johor Bahru 81100 Malaysia</t>
  </si>
  <si>
    <t>http://www.niniq.com/javanese</t>
  </si>
  <si>
    <t>$$ - $$$BakeriesHalal</t>
  </si>
  <si>
    <t>+60 7-352 4800</t>
  </si>
  <si>
    <t>Spice Villa</t>
  </si>
  <si>
    <t>No. 260 Jalan Dato At Holiday Villa, Johor Bahru 80350 Malaysia</t>
  </si>
  <si>
    <t>http://www.facebook.com/spicevillajohor</t>
  </si>
  <si>
    <t>$$ - $$$IndianSouthwesternCafe</t>
  </si>
  <si>
    <t>+60 11-1174 0786</t>
  </si>
  <si>
    <t>Indian, Southwestern, Cafe, Asian</t>
  </si>
  <si>
    <t>New Zealand Unlimited Restaurant at Puteri Harbour</t>
  </si>
  <si>
    <t>Lot LG10 Puteri Harbour Persiaran Puteri Selatan, Johor Bahru 79000 Malaysia</t>
  </si>
  <si>
    <t>http://newzealand-unlimited-restaurants.com/</t>
  </si>
  <si>
    <t>$$ - $$$SeafoodGastropubNew Zealand</t>
  </si>
  <si>
    <t>+60 7-595 0768</t>
  </si>
  <si>
    <t>Seafood, Gastropub, New Zealand</t>
  </si>
  <si>
    <t>Lot No. J3-05, Level 3, City Square, 106-108 Jalan Wong Ah Fook, Johor Bahru Malaysia</t>
  </si>
  <si>
    <t>http://www.canton-i.com/</t>
  </si>
  <si>
    <t>+60 7-222 6888</t>
  </si>
  <si>
    <t>Warakuya Japanese Restaurant</t>
  </si>
  <si>
    <t>No. 43 Jalan Kuning 2, Johor Bahru 80400 Malaysia</t>
  </si>
  <si>
    <t>http://www.facebook.com/Warakuya-Japanese-Restaurant-Johor-Bahru-201231549891803</t>
  </si>
  <si>
    <t>+60 7-332 0789</t>
  </si>
  <si>
    <t>Olive at the Bay</t>
  </si>
  <si>
    <t>No 12 Jalan Camar 1/1 Taman Perling, Johor Bahru 81200 Malaysia</t>
  </si>
  <si>
    <t>http://www.facebook.com/olivethebay</t>
  </si>
  <si>
    <t>$$ - $$$IndianBarEuropean</t>
  </si>
  <si>
    <t>+60 7-244 8775</t>
  </si>
  <si>
    <t>Dragon-I</t>
  </si>
  <si>
    <t>106-108 Jalan Wong Ah Fook Lot No. J3-36, Level 3, Johor Bahru 80000 Malaysia</t>
  </si>
  <si>
    <t>$$ - $$$ChineseAsianShanghai</t>
  </si>
  <si>
    <t>+60 7-222 1288</t>
  </si>
  <si>
    <t>http://www.flowersinthewindow.com/</t>
  </si>
  <si>
    <t>ROWAN &amp; PARSLEY food atelier</t>
  </si>
  <si>
    <t>No. 17 Jalan Cenderai 20 Kawasan Perindustrial Kota Putri, Johor Bahru 81750 Malaysia</t>
  </si>
  <si>
    <t>http://www.rowanparsley.com/</t>
  </si>
  <si>
    <t>$$ - $$$InternationalEuropean</t>
  </si>
  <si>
    <t>+60 7-382 1760</t>
  </si>
  <si>
    <t>Peking Restaurant</t>
  </si>
  <si>
    <t>No. 1 Jalan Masai Taman Johor Jaya, Johor Bahru 81100 Malaysia</t>
  </si>
  <si>
    <t>http://www.pekin.com.my/contact.html</t>
  </si>
  <si>
    <t>+60 7-356 0739</t>
  </si>
  <si>
    <t>Asian, Chinese</t>
  </si>
  <si>
    <t>Restoran ZZ Sup Tulang</t>
  </si>
  <si>
    <t>JKR Daerah Jalan Petri, Johor Bahru 80000 Malaysia</t>
  </si>
  <si>
    <t>http://www.facebook.com/pages/Restoran-ZZ-Sup-Tulang</t>
  </si>
  <si>
    <t>+60 12-722 7209</t>
  </si>
  <si>
    <t>You Kee XO</t>
  </si>
  <si>
    <t>No 83 Jalan Dedap 7, Johor Bahru 81100 Malaysia</t>
  </si>
  <si>
    <t>+60 7-355 5037</t>
  </si>
  <si>
    <t>Restoran Chua Kee</t>
  </si>
  <si>
    <t>67 Jalan Kacang Panjang, Johor Bahru 81550 Malaysia</t>
  </si>
  <si>
    <t>+60 7-510 3198</t>
  </si>
  <si>
    <t>DC Comics Super Heroes</t>
  </si>
  <si>
    <t>Persiaran Puteri Selatan Little Red Cube, Nusajaya Johor Lot 14B &amp; 15B, Ground Floor, Little Red Cube, Johor Bahru 79000 Malaysia</t>
  </si>
  <si>
    <t>http://www.facebook.com/DC-Comics-Super-Heroes-Caf%C3%A9-Puteri-Harbour-266984840324445</t>
  </si>
  <si>
    <t>$$ - $$$AmericanPizzaCafe</t>
  </si>
  <si>
    <t>+60 7-553 9366</t>
  </si>
  <si>
    <t>Qing Palace Chinese Restaurant</t>
  </si>
  <si>
    <t>20km, Jalan Pontian Lama Skudai, Johor Bahru 81110 Malaysia</t>
  </si>
  <si>
    <t>http://www.pulaisprings.com/</t>
  </si>
  <si>
    <t>$$ - $$$ChineseAsianVegetarian Friendly</t>
  </si>
  <si>
    <t>+60 7-521 2121</t>
  </si>
  <si>
    <t xml:space="preserve">Nimmies Pastry Cafe </t>
  </si>
  <si>
    <t>171 Jln beringin Tmn melodies, Johor Bahru 80250 Malaysia</t>
  </si>
  <si>
    <t>https://www.facebook.com/nimmies.cafejb/</t>
  </si>
  <si>
    <t>$$ - $$$CafeFusionMalaysian</t>
  </si>
  <si>
    <t>+60 11-2078 1564</t>
  </si>
  <si>
    <t>The Bierhaus@Taman Sentosa JB</t>
  </si>
  <si>
    <t>299 Jalan Sutera Taman Sentosa, Johor Bahru 80150 Malaysia</t>
  </si>
  <si>
    <t>http://boemiacafeporto.eatbu.com/?lang=en#map</t>
  </si>
  <si>
    <t>+60 7-333 3723</t>
  </si>
  <si>
    <t>Bornga Korean Bbq Restaurant</t>
  </si>
  <si>
    <t>106-108 Jalan Wong Ah Fook Level 3, City Square, Johor Bahru 80000 Malaysia</t>
  </si>
  <si>
    <t>http://www.bornga.co.kr/</t>
  </si>
  <si>
    <t>607-2072334</t>
  </si>
  <si>
    <t>Restoran Absolute Thai</t>
  </si>
  <si>
    <t>Medini Mall, Johor Bahru Malaysia</t>
  </si>
  <si>
    <t>http://www.absolutethai.com.my/</t>
  </si>
  <si>
    <t>24 Festive Drums Cafe</t>
  </si>
  <si>
    <t>39 Jalan Ibrahim, Johor Bahru 80000 Malaysia</t>
  </si>
  <si>
    <t>http://www.facebook.com/24FestiveDrumsCafe</t>
  </si>
  <si>
    <t>+60 7-220 0955</t>
  </si>
  <si>
    <t>Matterhon Bistro</t>
  </si>
  <si>
    <t>Johor Jaya, Jb 3 Jalan Rosmerah 4/14 Taman Johor Jaya, Johor Bahru 81100 Malaysia</t>
  </si>
  <si>
    <t>http://www.facebook.com/Matterhonbistro/</t>
  </si>
  <si>
    <t>+60 7-352 2288</t>
  </si>
  <si>
    <t>Harbour Cafe</t>
  </si>
  <si>
    <t>Persiaran Puteri Selatan Hotel Jen Puteri Harbour, Johor Bahru 79000 Malaysia</t>
  </si>
  <si>
    <t>http://www.hoteljen.com/johor/puteriharbour/taste/restaurants/harbour-cafe/</t>
  </si>
  <si>
    <t>+60 7-560 8900</t>
  </si>
  <si>
    <t>Breakfast, Lunch, Dinner, After-hours, Drinks</t>
  </si>
  <si>
    <t>Bricks Family Restaurant</t>
  </si>
  <si>
    <t>7 Iskandar Puteri, Johor Bahru 79250 Malaysia</t>
  </si>
  <si>
    <t>http://www.legoland.com.my/legoland-hotel/after-dark-buffet/</t>
  </si>
  <si>
    <t>$$ - $$$Vegetarian FriendlyVegan Options</t>
  </si>
  <si>
    <t>+60 7-560 3808</t>
  </si>
  <si>
    <t>Breakfast, Lunch, After-hours, Drinks</t>
  </si>
  <si>
    <t>Just Want Coffee, The Factory</t>
  </si>
  <si>
    <t>Jalan Mutiara Emas 5/3 Mount Austin No 30, Johor Bahru 81100 Malaysia</t>
  </si>
  <si>
    <t>http://justwantcoffee.com/jwc/</t>
  </si>
  <si>
    <t>+60 7-350 7739</t>
  </si>
  <si>
    <t>Village Briyani Cafe</t>
  </si>
  <si>
    <t>15 Susur 1/1 Jalan Tun Abdul Razak, Johor Bahru Malaysia</t>
  </si>
  <si>
    <t>http://www.facebook.com/Village-Briyani-Cafe-291819940832925</t>
  </si>
  <si>
    <t>$$ - $$$IndianVegetarian FriendlyHalal</t>
  </si>
  <si>
    <t>+60 7-222 0360</t>
  </si>
  <si>
    <t>Meisan</t>
  </si>
  <si>
    <t>Jalan Dato E of Town Centre, Johor Bahru 80350 Malaysia</t>
  </si>
  <si>
    <t>+60 7-332 3800</t>
  </si>
  <si>
    <t>Giovanni's Ny Style Restaurant</t>
  </si>
  <si>
    <t>169 Jalan Rawa, Taman Perling, Johor Bahru 81200 Malaysia</t>
  </si>
  <si>
    <t>http://facebook.com/giovannis.malaysia</t>
  </si>
  <si>
    <t>ItalianAmericanPizzaFast food</t>
  </si>
  <si>
    <t>+60 7-217 9533</t>
  </si>
  <si>
    <t>Moonlight Cake House Bukit Indah</t>
  </si>
  <si>
    <t>No. 1 Jalan Indah 16/12, Johor Bahru 81200 Malaysia</t>
  </si>
  <si>
    <t>http://www.moonlightcake.com/</t>
  </si>
  <si>
    <t>Oasis</t>
  </si>
  <si>
    <t>Jalan Sungai Chat ., Johor Bahru 80100 Malaysia</t>
  </si>
  <si>
    <t>http://www.thistle.com/en/hotels/malaysia/johor_bahru/thistle_johor_bahru/restaurants_and_bars/oasis.html</t>
  </si>
  <si>
    <t>$$ - $$$ItalianJapaneseFusion</t>
  </si>
  <si>
    <t>Vegetarian Friendly, Halal, Gluten Free Options</t>
  </si>
  <si>
    <t>Cedar Point Food Centre</t>
  </si>
  <si>
    <t>2-16 Jalan Musang Bulan Taman Century, Johor Bahru 80250 Malaysia</t>
  </si>
  <si>
    <t>http://www.facebook.com/uchicoffee/</t>
  </si>
  <si>
    <t>+60 19-711 4309</t>
  </si>
  <si>
    <t xml:space="preserve">Goldy Punjabi Restaurant </t>
  </si>
  <si>
    <t>87D, Jalan Trus, Johor Bahru 80000 Malaysia</t>
  </si>
  <si>
    <t>+60 16-795 0798</t>
  </si>
  <si>
    <t>Breakfast, Lunch, Dinner, Brunch, Drinks</t>
  </si>
  <si>
    <t>Kinsahi Japanese Restaurant</t>
  </si>
  <si>
    <t>KSL City Lot LG-01, Johor Bahru Malaysia</t>
  </si>
  <si>
    <t>Restoran Woon Kiang</t>
  </si>
  <si>
    <t>1 Jalan Pandan Taman Stulang, Johor Bahru 80300 Malaysia</t>
  </si>
  <si>
    <t>+60 19-636 6692</t>
  </si>
  <si>
    <t>Din Tai Fung at Johor Bahru City Square</t>
  </si>
  <si>
    <t>Jalan Wong Ah Fook Lot J2-06, 07, 08, 09, Level 2, Johor Bahru 80000 Malaysia</t>
  </si>
  <si>
    <t>http://dintaifung.oddle.me/en_MY</t>
  </si>
  <si>
    <t>$$ - $$$ChineseAsianTaiwanese</t>
  </si>
  <si>
    <t>+60 7-207 0069</t>
  </si>
  <si>
    <t>Lunch, Brunch, Dinner</t>
  </si>
  <si>
    <t>Restoran Uncle Pou Wok</t>
  </si>
  <si>
    <t>No. 46 Jalan Indah 28/1 Taman Bukit Indah 2, Johor Bahru 81200 Malaysia</t>
  </si>
  <si>
    <t>http://www.facebook.com/Restoran-Uncle-Pou-Wok-1524169514467676/</t>
  </si>
  <si>
    <t>+60 7-244 5012</t>
  </si>
  <si>
    <t>Jang Won Res Korea BBQ</t>
  </si>
  <si>
    <t>K3-211, 2nd Floor, Block C, Kompleks Perniagaan Stulang Laut, Johor Bahru 80300 Malaysia</t>
  </si>
  <si>
    <t>http://www.facebook.com/pages/Jang-Won-Korean-Restaurant/112068578870266</t>
  </si>
  <si>
    <t>+60 7-226 6820</t>
  </si>
  <si>
    <t>Daorae JB</t>
  </si>
  <si>
    <t>79 Jalan Indah 15/2, Johor Bahru 81200 Malaysia</t>
  </si>
  <si>
    <t>http://www.mydaorae.com/</t>
  </si>
  <si>
    <t>$$ - $$$SeafoodBarbecueAsian</t>
  </si>
  <si>
    <t>+60 12-639 8303</t>
  </si>
  <si>
    <t>Barbecue, Asian, Korean, Seafood</t>
  </si>
  <si>
    <t>Cafe Racer by Grillbar</t>
  </si>
  <si>
    <t>72 Jalan Pingai Taman Pelangi, Johor Bahru 80400 Malaysia</t>
  </si>
  <si>
    <t>https://www.facebook.com/caferacerbygrillbar</t>
  </si>
  <si>
    <t>$$ - $$$AmericanCafeHalal</t>
  </si>
  <si>
    <t>+60 7-335 0000</t>
  </si>
  <si>
    <t>Ah Koong Restaurant</t>
  </si>
  <si>
    <t>No. 266 Jalan Sutera Taman Sentosa, Johor Bahru 80150 Malaysia</t>
  </si>
  <si>
    <t>http://www.ahkoong.com/</t>
  </si>
  <si>
    <t>$$ - $$$SeafoodSoups</t>
  </si>
  <si>
    <t>+60 7-331 3621</t>
  </si>
  <si>
    <t>Seafood, Soups</t>
  </si>
  <si>
    <t>Puteri Cafe Restaurant</t>
  </si>
  <si>
    <t>Jalan Abdullah Gr. Fl. The Puteri Pacific JB Hotel, Johor Bahru 80300 Malaysia</t>
  </si>
  <si>
    <t>$$ - $$$ChineseAmericanIndian</t>
  </si>
  <si>
    <t>+60 7-219 9999</t>
  </si>
  <si>
    <t>Arabian Nights</t>
  </si>
  <si>
    <t>1.02 Ground Floor Jalan Kuning Taman Pelangi, Johor Bahru 80400 Malaysia</t>
  </si>
  <si>
    <t>$$ - $$$IndianMediterraneanMiddle Eastern</t>
  </si>
  <si>
    <t>+60 11-2755 1304</t>
  </si>
  <si>
    <t>Halal, Vegetarian Friendly, Vegan Options</t>
  </si>
  <si>
    <t>Mee Rebus Haji Wahid</t>
  </si>
  <si>
    <t>Jalan Angsana, Johor Bahru 80250 Malaysia</t>
  </si>
  <si>
    <t>Sedap Corner</t>
  </si>
  <si>
    <t>11 Jalan Abdul Samad, Johor Bahru 80100 Malaysia</t>
  </si>
  <si>
    <t>+60 7-224 6566</t>
  </si>
  <si>
    <t>Lavender</t>
  </si>
  <si>
    <t>64 Jalan Serampang Taman Pelangi, Johor Bahru 80400 Malaysia</t>
  </si>
  <si>
    <t>http://www.lavender.com.my/</t>
  </si>
  <si>
    <t>$$ - $$$BakeriesItalianFrench</t>
  </si>
  <si>
    <t>+60 7-335 9966</t>
  </si>
  <si>
    <t>Italian, French, Japanese, Asian, British</t>
  </si>
  <si>
    <t>The Toast</t>
  </si>
  <si>
    <t>19 Jalan Austin Height 3 81100, Johor Bahru 81100 Malaysia</t>
  </si>
  <si>
    <t>Infusion</t>
  </si>
  <si>
    <t>33 Jalan Seladang Taman Abad, Johor Bahru 80250 Malaysia</t>
  </si>
  <si>
    <t>$$ - $$$ItalianChineseAsian</t>
  </si>
  <si>
    <t>+60 7-288 2666</t>
  </si>
  <si>
    <t>Asian, Italian, Chinese, Malaysian</t>
  </si>
  <si>
    <t>Grand Straits Garden Seafood Restaurants</t>
  </si>
  <si>
    <t>No. 3 Jalan Persiaran Danga, Johor Bahru 81200 Malaysia</t>
  </si>
  <si>
    <t>http://www.grandstraitsgarden.com/</t>
  </si>
  <si>
    <t>+60 7-238 8118</t>
  </si>
  <si>
    <t>Basilico</t>
  </si>
  <si>
    <t>17 Jalan Mutiara Austin 8/1 Taman Mount Austin, Johor Bahru 81100 Malaysia</t>
  </si>
  <si>
    <t>$$ - $$$ItalianPizzaEuropean</t>
  </si>
  <si>
    <t>+60 7-363 4902</t>
  </si>
  <si>
    <t>Italian, Pizza, European, Fusion</t>
  </si>
  <si>
    <t>Bev C'afe</t>
  </si>
  <si>
    <t>54 Jalan Tan Hiok Nee, Johor Bahru 80000 Malaysia</t>
  </si>
  <si>
    <t>+60 16-725 3530</t>
  </si>
  <si>
    <t>Drinks, Breakfast, Lunch, Brunch</t>
  </si>
  <si>
    <t>Vburg</t>
  </si>
  <si>
    <t>74 Jalan Laksamana 2 Taman Ungku Tun Aminah, Skudai, Johor Bahru 81300 Malaysia</t>
  </si>
  <si>
    <t>+60 7-288 7118</t>
  </si>
  <si>
    <t>Faculty of Caffeine</t>
  </si>
  <si>
    <t>106 Jalan Trus, Johor Bahru 80000 Malaysia</t>
  </si>
  <si>
    <t>+60 12-547 7885</t>
  </si>
  <si>
    <t>Ume Floral &amp; Cafe</t>
  </si>
  <si>
    <t>22G, Jalan Kolam Air 2 Nong Chik Riverside Commercial, Johor Bahru 81750 Malaysia</t>
  </si>
  <si>
    <t>DessertItalianCafeInternational</t>
  </si>
  <si>
    <t>+60 12-700 7830</t>
  </si>
  <si>
    <t>RBar</t>
  </si>
  <si>
    <t>No. 2 Jalan Permas 11 Bandar Baru Permas Jaya, Johor Bahru 81750 Malaysia</t>
  </si>
  <si>
    <t>http://www.marriott.com/hotels/hotel-information/restaurant/jhbbr-renaissance-johor-bahru-hotel/</t>
  </si>
  <si>
    <t>$$ - $$$BarInternationalAsian</t>
  </si>
  <si>
    <t>+60 7-381 3322</t>
  </si>
  <si>
    <t>Bar, International, Asian, Wine Bar</t>
  </si>
  <si>
    <t>Vivo American Pizza &amp; Panini</t>
  </si>
  <si>
    <t>G21,Taman Desa Tebrau Ground Floor, Aeon Tebrau City Shopping Centre, Johor Bahru 81100 Malaysia</t>
  </si>
  <si>
    <t>http://www.vivopizza.com/</t>
  </si>
  <si>
    <t>+60 16-213 7200</t>
  </si>
  <si>
    <t>Rosmarino Italian Restaurant</t>
  </si>
  <si>
    <t>65 Jalan Kuning 2 Taman Pelangi, Johor Bahru 80400 Malaysia</t>
  </si>
  <si>
    <t>http://www.facebook.com/RosmarinoAuthenticItalianRestaurant/</t>
  </si>
  <si>
    <t>$$ - $$$ItalianEuropeanVegetarian Friendly</t>
  </si>
  <si>
    <t>+60 7-333 9033</t>
  </si>
  <si>
    <t>Roost Juice Bar</t>
  </si>
  <si>
    <t>$$ - $$$DessertCafeAsian</t>
  </si>
  <si>
    <t>Kai Xuan Chinese Restaurant</t>
  </si>
  <si>
    <t>Jalan Abdullah The Putri Pacific Johor Bahru, Johor Bahru 80300 Malaysia</t>
  </si>
  <si>
    <t>D'Shanghai Dim Sum Restaurant</t>
  </si>
  <si>
    <t>No. 1 Jalan Sutera Tanjung 8/4, Taman Sutera Utama Jalan Sutera, Johor Bahru 80150 Malaysia</t>
  </si>
  <si>
    <t>+60 7-382 3102</t>
  </si>
  <si>
    <t>Lunch, Breakfast, Dinner, Brunch</t>
  </si>
  <si>
    <t>Kfc</t>
  </si>
  <si>
    <t>Jalan Dato Sulaiman, Johor Bahru 80350 Malaysia</t>
  </si>
  <si>
    <t>$Quick BitesAmericanFast food</t>
  </si>
  <si>
    <t>Tropique Cafe &amp; Restaurant</t>
  </si>
  <si>
    <t>Jalan Ekoflora 1, Johor Bahru 81300 Malaysia</t>
  </si>
  <si>
    <t>$$ - $$$ItalianFrenchCafe</t>
  </si>
  <si>
    <t>+60 12-547 7886</t>
  </si>
  <si>
    <t>Italian, French, Cafe, Asian, Malaysian</t>
  </si>
  <si>
    <t>Evergreen Restaurant</t>
  </si>
  <si>
    <t>Jalan Sutera Tanjung 8/4 Sutera Mall, L1-020, Johor Bahru 81300 Malaysia</t>
  </si>
  <si>
    <t>+60 7-558 9966</t>
  </si>
  <si>
    <t>Cookies &amp; Ginger Restaurant</t>
  </si>
  <si>
    <t>107 Jalan Adda, 3/1, Taman Adda Heights, Johor Bahru 81100 Malaysia</t>
  </si>
  <si>
    <t>+60 10-543 3881</t>
  </si>
  <si>
    <t>The Courtyard Place At EcoPalladium</t>
  </si>
  <si>
    <t>01-40 Block B, Jalan Ekoflora 7/1 Ground Floor, Johor Bahru 81100 Malaysia</t>
  </si>
  <si>
    <t>https://www.thecourtyardplacecafe.com/</t>
  </si>
  <si>
    <t>$AmericanAsianSingaporean</t>
  </si>
  <si>
    <t>+60 73504609</t>
  </si>
  <si>
    <t>Atlas Coffee Embassy</t>
  </si>
  <si>
    <t>No 32 Jalan Austin Heights 8/7 Taman Mount Austin, Johor Bahru 81100 Malaysia</t>
  </si>
  <si>
    <t>http://www.atlascoffeemy.com/</t>
  </si>
  <si>
    <t>+60 7-358 7546</t>
  </si>
  <si>
    <t>Vegan Options, Vegetarian Friendly</t>
  </si>
  <si>
    <t>My Liberica Coffee</t>
  </si>
  <si>
    <t>No. 73 Jalan Molek 3/10, Johor Bahru 81100 Malaysia</t>
  </si>
  <si>
    <t>+60 10-760 7792</t>
  </si>
  <si>
    <t>Treasure Trove Nusa Bestari</t>
  </si>
  <si>
    <t>14, Jalan Bestari 3/2 Taman Nusa Bestari, Johor Bahru 81200 Malaysia</t>
  </si>
  <si>
    <t>https://treasuretrove.com.my/</t>
  </si>
  <si>
    <t>$ChineseSeafoodAsian</t>
  </si>
  <si>
    <t>+60 11-6365 6200</t>
  </si>
  <si>
    <t>Chinese, Seafood, Asian, Malaysian</t>
  </si>
  <si>
    <t>Kisho Japanese Restaurant</t>
  </si>
  <si>
    <t>59 Jalan Perang, Johor Bahru 80400 Malaysia</t>
  </si>
  <si>
    <t>http://www.kishojb.com/</t>
  </si>
  <si>
    <t>$$$$Japanese</t>
  </si>
  <si>
    <t>+60 7-335 2312</t>
  </si>
  <si>
    <t>Kim Cheong Food Restaurant</t>
  </si>
  <si>
    <t>40 Jalan Ros Merah 2/11 Taman Johor Jaya, Johor Bahru 81100 Malaysia</t>
  </si>
  <si>
    <t>http://www.facebook.com/kimcheongfood</t>
  </si>
  <si>
    <t>+60 19-714 7996</t>
  </si>
  <si>
    <t>Merah Kitchen &amp; Bar</t>
  </si>
  <si>
    <t>80000 Johor Bahru, Johor, Malaysia 17 Jalan Ibrahim, Johor Bahru 80000 Malaysia</t>
  </si>
  <si>
    <t>http://www.merah.com.my/</t>
  </si>
  <si>
    <t>$JapaneseBarCafe</t>
  </si>
  <si>
    <t>+60 11-5135 9434</t>
  </si>
  <si>
    <t>Japanese, Bar, Cafe, Asian, Korean, Pub, Malaysian</t>
  </si>
  <si>
    <t>Di Mattoni</t>
  </si>
  <si>
    <t>7 Jalan Legoland Bandar Medini Iskandar, Johor Bahru 79250 Malaysia</t>
  </si>
  <si>
    <t>http://www.legoland.my/</t>
  </si>
  <si>
    <t>$$ - $$$ItalianPizzaVegetarian Friendly</t>
  </si>
  <si>
    <t>+60 7-560 3888</t>
  </si>
  <si>
    <t>Lazy Monday Kitchen</t>
  </si>
  <si>
    <t>Jalan Dato Abdullah Tahir, Taman Abad, Johor Bahru 80300 Malaysia</t>
  </si>
  <si>
    <t>https://www.facebook.com/lazymondaykitchen/</t>
  </si>
  <si>
    <t>$$ - $$$AmericanSouthwesternAsian</t>
  </si>
  <si>
    <t>+60 14-279 9688</t>
  </si>
  <si>
    <t>American, Southwestern, Asian, Thai, Indonesian, Malaysian</t>
  </si>
  <si>
    <t>Dragon-i Restaurant Komtar JBCC</t>
  </si>
  <si>
    <t>Lot 211 Floor 212, &amp; 213 Second Komtar JBCC, Johor Bahru 80000 Malaysia</t>
  </si>
  <si>
    <t>+60 17-405 7073</t>
  </si>
  <si>
    <t>Chaiwalla Cafe</t>
  </si>
  <si>
    <t>Lot 2810 Jalan Tan Hiok Nee, Johor Bahru 80000 Malaysia</t>
  </si>
  <si>
    <t>http://www.facebook.com/chaiwalla.co</t>
  </si>
  <si>
    <t>$$ - $$$Quick BitesCafeAsian</t>
  </si>
  <si>
    <t>+60 12-735 3572</t>
  </si>
  <si>
    <t>bloom by Mokmok</t>
  </si>
  <si>
    <t>87, Jalan Mutiara Emas 2A Taman Mount Austin, Johor Bahru 81100 Malaysia</t>
  </si>
  <si>
    <t>http://www.facebook.com/bloomjb/</t>
  </si>
  <si>
    <t>$$ - $$$JapaneseCafeContemporary</t>
  </si>
  <si>
    <t>+60 19-771 0068</t>
  </si>
  <si>
    <t>Japanese, Cafe, Contemporary, Fusion</t>
  </si>
  <si>
    <t>Restaurant Wadi Hana Elarabi</t>
  </si>
  <si>
    <t>No 1 Jalan Pembangunan Taman Desa Rahmat, Johor Bahru 81200 Malaysia</t>
  </si>
  <si>
    <t>$$ - $$$MediterraneanBarbecueMiddle Eastern</t>
  </si>
  <si>
    <t>+60 17-737 7352</t>
  </si>
  <si>
    <t>Middle Eastern, Egyptian, Arabic, Mediterranean, Barbecue</t>
  </si>
  <si>
    <t>Carabao Thai Restaurant</t>
  </si>
  <si>
    <t>69 Jalan Ibrahim Sultan Taman Stulang Laut, Johor Bahru 80300 Malaysia</t>
  </si>
  <si>
    <t>$AsianThaiVegetarian Friendly</t>
  </si>
  <si>
    <t>+60 7-227 7222</t>
  </si>
  <si>
    <t>Asian, Thai</t>
  </si>
  <si>
    <t>Doi Chaang Caffe @ Holiday Villa</t>
  </si>
  <si>
    <t>G-11 Jalan Kebun Teh Johor Bahru 260, Jalan Dato' Sulaiman, Taman Abad, Johor Bahru 80250 Malaysia</t>
  </si>
  <si>
    <t>http://www.facebook.com/dcholidayvilla</t>
  </si>
  <si>
    <t>+60 7-266 0966</t>
  </si>
  <si>
    <t>Al Mizan Satay House</t>
  </si>
  <si>
    <t>1 Jalan Kenangan, Kg. Malayu Majidee, Johor Gps: 1.520143,103.759448, Johor Bahru Malaysia</t>
  </si>
  <si>
    <t>http://almizansatayhouse.com/</t>
  </si>
  <si>
    <t>+60 19-710 0471</t>
  </si>
  <si>
    <t>Salahuddin Bakery</t>
  </si>
  <si>
    <t>26 Jalan Dhoby, Johor Bahru 80000 Malaysia</t>
  </si>
  <si>
    <t>http://salahuddin-bakery.business.site/</t>
  </si>
  <si>
    <t>$BakeriesMalaysianVegetarian Friendly</t>
  </si>
  <si>
    <t>+60 7-227 3736</t>
  </si>
  <si>
    <t>Rock Bottom Johor</t>
  </si>
  <si>
    <t>Lot LG-13, Lower Ground Floor Puteri Harbour, Johor Bahru 79000 Malaysia</t>
  </si>
  <si>
    <t>https://www.facebook.com/rockbottomkitchenbarJohor/</t>
  </si>
  <si>
    <t>$$ - $$$EuropeanAsianMalaysian</t>
  </si>
  <si>
    <t>+60 14-623 1726</t>
  </si>
  <si>
    <t>European, Asian, Malaysian</t>
  </si>
  <si>
    <t>Kedai Makanan Hook Sang</t>
  </si>
  <si>
    <t>Jalan Indah 16/8 Bukit Indah, Johor Bahru 81200 Malaysia</t>
  </si>
  <si>
    <t>$$ - $$$ChineseMalaysian</t>
  </si>
  <si>
    <t>UFB - Union Fashion Bar Garden</t>
  </si>
  <si>
    <t>Jalan Kuning 2 Plaza Mentari, Johor Bahru 80400 Malaysia</t>
  </si>
  <si>
    <t>+60 14-800 9981</t>
  </si>
  <si>
    <t>Lunch, Dinner, Brunch, After-hours, Drinks</t>
  </si>
  <si>
    <t>Pan Kobo Cafe</t>
  </si>
  <si>
    <t>5, JALAN HIJAUAN 3, Horizon Hills, Nusajaya, Johor Bahru 79100 Malaysia</t>
  </si>
  <si>
    <t>http://www.pankobocafe.com/</t>
  </si>
  <si>
    <t>$$ - $$$JapaneseCafeEuropean</t>
  </si>
  <si>
    <t>+60 7-553 9618</t>
  </si>
  <si>
    <t>Selera Senibong Seafood</t>
  </si>
  <si>
    <t>1 Jalan Persiaran Senibong, Johor Bahru 81750 Malaysia</t>
  </si>
  <si>
    <t>+60 12-755 7327</t>
  </si>
  <si>
    <t>Dontaku Japanese Restaurant</t>
  </si>
  <si>
    <t>MF-19, Level 3, City Square, Jalan Wong Ah Fook, Johor Bahru 80000 Malaysia</t>
  </si>
  <si>
    <t>$$ - $$$JapaneseAsian</t>
  </si>
  <si>
    <t>Geylang Lor 9 Fresh Frog Porridge</t>
  </si>
  <si>
    <t>No. 12 Jalan Serigala Century Garden, Taman Abad, Johor Bahru 80250 Malaysia</t>
  </si>
  <si>
    <t>http://geylanglor9.com/</t>
  </si>
  <si>
    <t>607 330 1233</t>
  </si>
  <si>
    <t>Harvests Bar &amp; Grill</t>
  </si>
  <si>
    <t>1, Jalan Persiaran Senibong, Senibong cove, Johor Bahru 81750 Malaysia</t>
  </si>
  <si>
    <t>http://www.harvests.bar/</t>
  </si>
  <si>
    <t>$$ - $$$ItalianGermanBar</t>
  </si>
  <si>
    <t>+60 16-763 8585</t>
  </si>
  <si>
    <t>Dinner, Lunch, After-hours, Drinks</t>
  </si>
  <si>
    <t>Jalan Wong Ah Fook City Square, Johor Bahru Malaysia</t>
  </si>
  <si>
    <t>Axis Lounge at DoubleTree by Hilton Johor Bahru</t>
  </si>
  <si>
    <t>12 Jalan Ngee Heng Menara Landmark, Johor Bahru 80000 Malaysia</t>
  </si>
  <si>
    <t>http://doubletree3.hilton.com/en/hotels/malaysia/doubletree-by-hilton-hotel-johor-bahru-JHBDTDI/index.html?WT.mc_id=zELWAKN0APAC1DT2DMH3LocalSearch4DGGenericx6JHBDTDI</t>
  </si>
  <si>
    <t>$$ - $$$BritishContemporaryVegan Options</t>
  </si>
  <si>
    <t>+60 7-268 6888</t>
  </si>
  <si>
    <t>British, Contemporary</t>
  </si>
  <si>
    <t>Restoran Star Hadramout</t>
  </si>
  <si>
    <t>No 3a jalan tebrau, kampung wadi hanna Kampung Wadi Hana, Johor Bahru 80300 Malaysia</t>
  </si>
  <si>
    <t>https://www.facebook.com/restoranstarhadramout/</t>
  </si>
  <si>
    <t>$$ - $$$Arabic</t>
  </si>
  <si>
    <t>+60 18-274 0766</t>
  </si>
  <si>
    <t>MacGregor's</t>
  </si>
  <si>
    <t>Jalan Trus #G-06, Zenith, No. 82C, Johor Bahru 80000 Malaysia</t>
  </si>
  <si>
    <t>$$ - $$$IrishBarPub</t>
  </si>
  <si>
    <t>+60 7-213 2434</t>
  </si>
  <si>
    <t>Irish, Caucasian, Bar, Pub</t>
  </si>
  <si>
    <t>Lemon Tree Restaurant</t>
  </si>
  <si>
    <t>63, Jalan Eco Cascadia 6/1, Taman Setia Eco Cascadia, Johor Bahru 81100 Malaysia</t>
  </si>
  <si>
    <t>$$ - $$$PizzaInternationalAsian</t>
  </si>
  <si>
    <t>+60 7-361 5965</t>
  </si>
  <si>
    <t>Doi Chaang Coffee Johor</t>
  </si>
  <si>
    <t>J4-20, Lv 4, Johor Bahru City Square Shopping Mall, 106-108, Jalan Wong Ah Fook, Johor Bahru 80000 Malaysia</t>
  </si>
  <si>
    <t>http://www.facebook.com/doichaangjohor</t>
  </si>
  <si>
    <t>+60 7-207 0126</t>
  </si>
  <si>
    <t>Majid Murtabak Special No 1</t>
  </si>
  <si>
    <t>Jalan Kurniawan, Johor Bahru 80250 Malaysia</t>
  </si>
  <si>
    <t>$AsianStreet FoodMalaysian</t>
  </si>
  <si>
    <t>+60 12-756 3245</t>
  </si>
  <si>
    <t>Street Food, Asian, Malaysian</t>
  </si>
  <si>
    <t>Restaurant Loon Sing</t>
  </si>
  <si>
    <t>No 1 Jalan Simpang, Johor Bahru 81200 Malaysia</t>
  </si>
  <si>
    <t>+60 7-235 8933</t>
  </si>
  <si>
    <t>Monsta Cafe</t>
  </si>
  <si>
    <t>1/5 Taman Nusa Bes 157 Jalan a, Johor Bahru 80000 Malaysia</t>
  </si>
  <si>
    <t>http://www.facebook.com/monstacafe</t>
  </si>
  <si>
    <t>$$ - $$$CafeAsian</t>
  </si>
  <si>
    <t>+60 7-556 7128</t>
  </si>
  <si>
    <t>J.Co Donut &amp; Coffee City Square Johor Bahru</t>
  </si>
  <si>
    <t>106 Jalan Wong Ah Fook J1-07 &amp; 08, Level 1, City Square, Johor Bahru 80000 Malaysia</t>
  </si>
  <si>
    <t>http://www.jcodonuts.com.my/</t>
  </si>
  <si>
    <t>$$ - $$$BakeriesCafe</t>
  </si>
  <si>
    <t>Senibong Bay Seafood</t>
  </si>
  <si>
    <t>Lot 120714, Kampung Senibong, Johor Bahru 81750 Malaysia</t>
  </si>
  <si>
    <t>http://www.facebook.com/senibongbayseafood/</t>
  </si>
  <si>
    <t>+60 19-710 1280</t>
  </si>
  <si>
    <t>Kimdo BBQ</t>
  </si>
  <si>
    <t>Lot J3-19B Level 3 City Square 106-108 Jalan Wong Ah Fook, Johor Bahru 80000 Malaysia</t>
  </si>
  <si>
    <t>http://www.kimdobbq.com/</t>
  </si>
  <si>
    <t>$BarbecueAsianMalaysian</t>
  </si>
  <si>
    <t>+60 12-759 8838</t>
  </si>
  <si>
    <t>Seri Mutiara</t>
  </si>
  <si>
    <t>Mutiara Hotel Johor Bahru Jalan Dato Sulaiman, Johor Bahru 80300 Malaysia</t>
  </si>
  <si>
    <t>Sweet Blossom Coffee Roasters</t>
  </si>
  <si>
    <t>28 Jalan Maju, Johor Bahru 80400 Malaysia</t>
  </si>
  <si>
    <t>+60 16-235 1393</t>
  </si>
  <si>
    <t>Restaurant Chang Man</t>
  </si>
  <si>
    <t>24G Jalan Bestari 5/2 Tmn Nusa Bestari 81300 Bandar Nusajaya. Johor Bahru. Johor Malaysia, Johor Bahru 81300 Malaysia</t>
  </si>
  <si>
    <t>+60 16-765 1190</t>
  </si>
  <si>
    <t>Korean House Restaurant</t>
  </si>
  <si>
    <t>No. 4 Jalan Dapat, Johor Bahru 80100 Malaysia</t>
  </si>
  <si>
    <t>+60 7-207 1772</t>
  </si>
  <si>
    <t>CafÃ© Para Para</t>
  </si>
  <si>
    <t>18, Jalan Harimau, Taman Century Ground Floor, Grand Paragon Hotel, Johor Bahru 80250 Malaysia</t>
  </si>
  <si>
    <t>http://www.grandparagonhotel.com.my/v4/outlet/cafe_para2/</t>
  </si>
  <si>
    <t>+60 7-268 5252</t>
  </si>
  <si>
    <t>Anmour Cafe Mount Austin Johor Bahru</t>
  </si>
  <si>
    <t>Jalan Mount Austin 2/32, Johor Bahru 81100 Malaysia</t>
  </si>
  <si>
    <t>+60 7-350 0897</t>
  </si>
  <si>
    <t>Seating, Reservations, Table Service</t>
  </si>
  <si>
    <t>Seven Oaks Bakery Cafe</t>
  </si>
  <si>
    <t>134 Jalan Serampang Near Leisure Mall, Johor Bahru 81100 Malaysia</t>
  </si>
  <si>
    <t>$$ - $$$ItalianFrenchMexican</t>
  </si>
  <si>
    <t>+60 7-338 3377</t>
  </si>
  <si>
    <t>Italian, French, Mexican, American, Mediterranean</t>
  </si>
  <si>
    <t>Delicious 8 Seafood Restaurant</t>
  </si>
  <si>
    <t>6 Persiaran Senibong Senibong Cove Marina, Johor Bahru 81750 Malaysia</t>
  </si>
  <si>
    <t>No. 8 Jalan Indah 15/2 Lot G13A Ground Floor, AEON Bukit Indah Shopping Centre, Johor Bahru 81200 Malaysia</t>
  </si>
  <si>
    <t>+60 7-236 8988</t>
  </si>
  <si>
    <t>Trilo Bites Cafe</t>
  </si>
  <si>
    <t>G-09, Jalan Permas 10, Block 1 Permas Sentral, Johor Bahru 81750 Malaysia</t>
  </si>
  <si>
    <t>$$ - $$$SouthwesternCafeEuropean</t>
  </si>
  <si>
    <t>+60 12-711 7725</t>
  </si>
  <si>
    <t>Southwestern, Cafe, European</t>
  </si>
  <si>
    <t>AnMour Cafe Concept</t>
  </si>
  <si>
    <t>No 34 Jalan Sutera Tanjung 8/3 Taman Sutera Utama, Johor Bahru 81300 Malaysia</t>
  </si>
  <si>
    <t>+60 7-556 3420</t>
  </si>
  <si>
    <t>Toast &amp; Coffee</t>
  </si>
  <si>
    <t>No. 64 &amp; 65 Jalan Tan Hiok Nee, Johor Bahru 80000 Malaysia</t>
  </si>
  <si>
    <t>+60 16-778 0671</t>
  </si>
  <si>
    <t>Mrs. WhÃ³</t>
  </si>
  <si>
    <t>63 Jalan Storey Kim Teng Park, Johor Bahru 80300 Malaysia</t>
  </si>
  <si>
    <t>AsianFusion</t>
  </si>
  <si>
    <t>+60 12-774 6349</t>
  </si>
  <si>
    <t>Pasar Malam</t>
  </si>
  <si>
    <t>Jalan Wong Ah Fook Town Centre, Johor Bahru Malaysia</t>
  </si>
  <si>
    <t>Cupchai Cafe &amp; Resto</t>
  </si>
  <si>
    <t>23 Jalan Padi Emas 1/4, Uda Business Centre, Johor Bahru 81200 Malaysia</t>
  </si>
  <si>
    <t>+60 7-244 6165</t>
  </si>
  <si>
    <t>Ming Ang Confectionery</t>
  </si>
  <si>
    <t>7 Jalan Indah 15/3 Taman Bukit Indah, Johor Bahru 81200 Malaysia</t>
  </si>
  <si>
    <t>$ChineseAsianHalal</t>
  </si>
  <si>
    <t>+60 7-234 9388</t>
  </si>
  <si>
    <t>The Tribus</t>
  </si>
  <si>
    <t>28 Jalan Impian Emas 7 Taman Impian Emas, Johor Bahru 81300 Malaysia</t>
  </si>
  <si>
    <t>$$ - $$$ItalianMexicanBar</t>
  </si>
  <si>
    <t>+60 7-562 7492</t>
  </si>
  <si>
    <t>Bar, Italian, Mexican, Grill, Malaysian</t>
  </si>
  <si>
    <t>MaZry Vietnamese Cuisine</t>
  </si>
  <si>
    <t>10G, Jalan Permas 11/1c, Bandar Baru Permas Jaya, 81750 Masai, Johor, Johor Bahru 81750 Malaysia</t>
  </si>
  <si>
    <t>$AsianVietnameseMalaysian</t>
  </si>
  <si>
    <t>+60 18-292 2611</t>
  </si>
  <si>
    <t>Asian, Vietnamese, Malaysian</t>
  </si>
  <si>
    <t>Ong Shun Seafood Restaurant</t>
  </si>
  <si>
    <t>67 Jalan Abdul Samad, Johor Bahru Malaysia</t>
  </si>
  <si>
    <t>+60 7-223 8953</t>
  </si>
  <si>
    <t>Mee Rebus Haji Wahid(Malay hawker upstairs)</t>
  </si>
  <si>
    <t>Jalan Larkin By Pass, Johor Bahru 80200 Malaysia</t>
  </si>
  <si>
    <t>Anjung Senibong Seafood</t>
  </si>
  <si>
    <t>4 Pesisir Pantai Senibong 81750, Masai, Johor Bahru 80900 Malaysia</t>
  </si>
  <si>
    <t>+60 13-784 9476</t>
  </si>
  <si>
    <t>SEASON</t>
  </si>
  <si>
    <t>Jalan Seladang LG 29-31 KSL City Taman Abad, Johor Bahru 80250 Malaysia</t>
  </si>
  <si>
    <t>+60 7-331 3645</t>
  </si>
  <si>
    <t>Amphawa Boat Noodle</t>
  </si>
  <si>
    <t>No. 32 Jalan Tan Hiok Nee, Johor Bahru 80000 Malaysia</t>
  </si>
  <si>
    <t>$$ - $$$AsianThai</t>
  </si>
  <si>
    <t>+60 7-220 0060</t>
  </si>
  <si>
    <t>Dinner, Lunch, Brunch</t>
  </si>
  <si>
    <t>Tai Son Seafood Restaurant - The Zon</t>
  </si>
  <si>
    <t>C3 Fun Zon, Jalan Ibrahim Sultan Ferry Terminal, Johor Bahru Malaysia</t>
  </si>
  <si>
    <t>+60 7-221 9988</t>
  </si>
  <si>
    <t>Yaoki Japanese Restaurant</t>
  </si>
  <si>
    <t>67A Jalan Perang, Johor Bahru 80400 Malaysia</t>
  </si>
  <si>
    <t>Arashi Shabu-Shabu</t>
  </si>
  <si>
    <t>No 1 Jalan Desa Tebrau Lot S113, 2nd Floor, Aeon Tebrau City Shopping Centre, Johor Bahru 81100 Malaysia</t>
  </si>
  <si>
    <t>http://arashi.my/</t>
  </si>
  <si>
    <t>607- 358 208</t>
  </si>
  <si>
    <t>L.Table</t>
  </si>
  <si>
    <t>64 Jalan Serampang Taman Pelangi, Johor Bahru 80050 Malaysia</t>
  </si>
  <si>
    <t>https://www.lavender.com.my/l-table</t>
  </si>
  <si>
    <t>New Lucky Sea Foods Restaurant</t>
  </si>
  <si>
    <t>No. 1 Jalan Keris, Johor Bahru 80050 Malaysia</t>
  </si>
  <si>
    <t>+60 7-333 7519</t>
  </si>
  <si>
    <t>Tasixi Restaurant</t>
  </si>
  <si>
    <t>147 Jalan Simbang, Johor Bahru 81200 Malaysia</t>
  </si>
  <si>
    <t>+60 16-778 9933</t>
  </si>
  <si>
    <t>Fifty Trees</t>
  </si>
  <si>
    <t>53, Jalan Beringin, Taman Melodies, Johor Bahru 80250 Malaysia</t>
  </si>
  <si>
    <t>http://web.facebook.com/fiftytrees53/</t>
  </si>
  <si>
    <t>+60 16-757 5925</t>
  </si>
  <si>
    <t>Asian, Fusion, Malaysian, Chinese, Cafe</t>
  </si>
  <si>
    <t>Pisang Mawar</t>
  </si>
  <si>
    <t>No.888, Jalan Sungai Chat Sri Gelam, Johor Bahru 80100 Malaysia</t>
  </si>
  <si>
    <t>+60 19-754 9595</t>
  </si>
  <si>
    <t>J.C. Cafe</t>
  </si>
  <si>
    <t>39 Jalan Serampang Taman Sri Tebrau, Johor Bahru 80050 Malaysia</t>
  </si>
  <si>
    <t>http://www.facebook.com/jccafe52</t>
  </si>
  <si>
    <t>$DinerEastern European</t>
  </si>
  <si>
    <t>+60 11-2771 1955</t>
  </si>
  <si>
    <t>Diner, Eastern European</t>
  </si>
  <si>
    <t>Friendscino Pelangi Johor Bahru</t>
  </si>
  <si>
    <t>55 Jalan Serampang Taman Sri Tebrau, Johor Bahru 80050 Malaysia</t>
  </si>
  <si>
    <t>$$ - $$$SouthwesternBarInternational</t>
  </si>
  <si>
    <t>+60 13-359 0443</t>
  </si>
  <si>
    <t>Tea Garden Restaurant Sutera Utama</t>
  </si>
  <si>
    <t>53 Jalan Sutera Tanjung 8/2, Johor Bahru 81300 Malaysia</t>
  </si>
  <si>
    <t>+60 7-221 2186</t>
  </si>
  <si>
    <t>Breakfast, Dinner, Lunch, Brunch</t>
  </si>
  <si>
    <t>Chimmy Chummy</t>
  </si>
  <si>
    <t>Jalan Kuning G9, Ground Floor, Plaza Mentari , Taman Pelangi, Johor Bahru 80400 Malaysia</t>
  </si>
  <si>
    <t>http://www.facebook.com/VietnameseHalalfood/</t>
  </si>
  <si>
    <t>$$ - $$$AsianVietnameseSoups</t>
  </si>
  <si>
    <t>+60 14-338 3374</t>
  </si>
  <si>
    <t>Vietnamese, Latvian, Asian, Soups</t>
  </si>
  <si>
    <t>Bibik's Kitchen</t>
  </si>
  <si>
    <t>Ground Floor, Jo Hotel Johor Bahru, 15 Jalan Gereja, Johor Bahru 80100 Malaysia</t>
  </si>
  <si>
    <t>+60 7-288 8688</t>
  </si>
  <si>
    <t>Pizza Hut</t>
  </si>
  <si>
    <t>Jalan Wong Ah Fook Bandar Johor Bahru, Johor Bahru 80000 Malaysia</t>
  </si>
  <si>
    <t>http://www.pizzahut.com.my/</t>
  </si>
  <si>
    <t>$$ - $$$ItalianPizzaFast food</t>
  </si>
  <si>
    <t>+60 1-300-88-2525</t>
  </si>
  <si>
    <t>Ashoka Curry House</t>
  </si>
  <si>
    <t>Jalan Dapat 17-a, Johor Bahru 80100 Malaysia</t>
  </si>
  <si>
    <t>+60 16-743 6795</t>
  </si>
  <si>
    <t>Vegetarian Friendly, Halal, Vegan Options</t>
  </si>
  <si>
    <t>Meng Meng Roasted Duck (CIty Sqaure)</t>
  </si>
  <si>
    <t>106 Jalan Wong Ah Fook Lot MF21A-22, Level 3 Innercity, City Square, Johor Bahru 80000 Malaysia</t>
  </si>
  <si>
    <t>$$ - $$$ChineseSeafoodBarbecue</t>
  </si>
  <si>
    <t>+60 17-757 8162</t>
  </si>
  <si>
    <t>The Brew Orchestra</t>
  </si>
  <si>
    <t>No. 19 Jalan Molek 1/5C, Johor Bahru 81100 Malaysia</t>
  </si>
  <si>
    <t>https://www.facebook.com/thebreworchestra/</t>
  </si>
  <si>
    <t>+60 18-216 0902</t>
  </si>
  <si>
    <t>Eastern Dragon Restaurant</t>
  </si>
  <si>
    <t>No. 51 Jalan Serigala, Johor Bahru 80250 Malaysia</t>
  </si>
  <si>
    <t>+60 7-331 9600</t>
  </si>
  <si>
    <t>Monaco Dining Restaurant</t>
  </si>
  <si>
    <t>Persiaran Southkey 1,kota Southkey NO 02-09,block G,komersil Southkey Mozek, Johor Bahru 80150 Malaysia</t>
  </si>
  <si>
    <t>$$$$EuropeanSpanishNorthern-Italian</t>
  </si>
  <si>
    <t>+60 16-663 4007</t>
  </si>
  <si>
    <t>European, Spanish, Northern-Italian, Central-Italian, Southern-Italian</t>
  </si>
  <si>
    <t>Hanoi Cafe</t>
  </si>
  <si>
    <t>4 Jalan Sutera 2 Taman Sentosa, Johor Bahru 80150 Malaysia</t>
  </si>
  <si>
    <t>+60 7-334 2345</t>
  </si>
  <si>
    <t>Restoran Kak Kak Dim Sum</t>
  </si>
  <si>
    <t>No.9 Jalan Maju Taman Maju Jaya, Johor Bahru 80400 Malaysia</t>
  </si>
  <si>
    <t>No. 1, Jalan Masai Baru, Johor Bahru 81100 Malaysia</t>
  </si>
  <si>
    <t>http://pekin.com.my/en/</t>
  </si>
  <si>
    <t>ChineseSeafoodAsianWine Bar</t>
  </si>
  <si>
    <t>Nur Tahara Nasi Arab &amp; Nasi Beriani</t>
  </si>
  <si>
    <t>17 Jalan Setia Tropika 1/30 Taman Setia Tropika, Johor Bahru 81200 Malaysia</t>
  </si>
  <si>
    <t>$$ - $$$Middle EasternArabic</t>
  </si>
  <si>
    <t>+60 7-244 3404</t>
  </si>
  <si>
    <t>106-108 Jalan Wong Ah Fook Lot J2-05, Level 2, Johor Bahru City Square, Johor Bahru 80000 Malaysia</t>
  </si>
  <si>
    <t>http://www.facebook.com/dcshmys/</t>
  </si>
  <si>
    <t>$$ - $$$AsianFusion</t>
  </si>
  <si>
    <t>+60 7-207 1422</t>
  </si>
  <si>
    <t>Fusion, Asian</t>
  </si>
  <si>
    <t>Kedai Bak Kut Teh Hin Hock</t>
  </si>
  <si>
    <t>74 Jalan Dato Toh Ah Boon, Johor Bahru 81200 Malaysia</t>
  </si>
  <si>
    <t>http://www.facebook.com/hinhockbakkutteh</t>
  </si>
  <si>
    <t>+60 12-316 9908</t>
  </si>
  <si>
    <t>Hock Kee Restaurant</t>
  </si>
  <si>
    <t>#01-07, #01-08 Pangsapuri Dwi Galaksi, Jalan Dato Abdullah Tahir, Taman Abad, Johor Bahru 80300 Malaysia</t>
  </si>
  <si>
    <t>+60 7-382 3330</t>
  </si>
  <si>
    <t>Kedai Makanan Jadi Baru Botak</t>
  </si>
  <si>
    <t>145 Jalan Lumba Kuda, Johor Bahru 80300 Malaysia</t>
  </si>
  <si>
    <t>+60 7-224 9225</t>
  </si>
  <si>
    <t>Black Canyon Coffee Jusco</t>
  </si>
  <si>
    <t>1 Jalan Desa Tebrau, Johor Bahru 81100 Malaysia</t>
  </si>
  <si>
    <t>Bigfood</t>
  </si>
  <si>
    <t>Nong Chik Heights, Johor Bahru 80200 Malaysia</t>
  </si>
  <si>
    <t>+60 17-731 3386</t>
  </si>
  <si>
    <t>Antipodean Johor Bahru</t>
  </si>
  <si>
    <t>The Mall MidValley Southkey G-072, Ground Level, Outside East Entrance, Johor Bahru 80150 Malaysia</t>
  </si>
  <si>
    <t>ItalianCafeInternationalNew Zealand</t>
  </si>
  <si>
    <t>+60 7-332 0025</t>
  </si>
  <si>
    <t>TANBA - Japanese BBQ</t>
  </si>
  <si>
    <t>31 Jalan 3 Taman Molek, Johor Bahru 81100 Malaysia</t>
  </si>
  <si>
    <t>$$ - $$$JapaneseBarbecueSushi</t>
  </si>
  <si>
    <t>+60 7-361 0505</t>
  </si>
  <si>
    <t>Japanese, Barbecue, Sushi, Grill, Fusion</t>
  </si>
  <si>
    <t>Taj Banana Leaf</t>
  </si>
  <si>
    <t>127 Jalan Austin Heights 3 Taman Mount Austine, Johor Bahru 81100 Malaysia</t>
  </si>
  <si>
    <t>http://www.tajbananaleaf.com/</t>
  </si>
  <si>
    <t>+60 17-788 9592</t>
  </si>
  <si>
    <t>Restoran Sulam @ Restaurant Sulam</t>
  </si>
  <si>
    <t>51 Jalan Sulam Taman Sentosa, Johor Bahru 80150 Malaysia</t>
  </si>
  <si>
    <t>http://web.facebook.com/sulamcurryfishhead/</t>
  </si>
  <si>
    <t>+60 12-732 2113</t>
  </si>
  <si>
    <t>Kolla Coffee</t>
  </si>
  <si>
    <t>Lot 2110 &amp; 2111, Jalan Permas Utara Bandar Baru Permas Jaya, Masai Johor, Johor Bahru 81750 Malaysia</t>
  </si>
  <si>
    <t>https://www.facebook.com/KOLLACOFFEE/</t>
  </si>
  <si>
    <t>+60 16-755 7318</t>
  </si>
  <si>
    <t>Grandma Ong</t>
  </si>
  <si>
    <t>No 10g, Jalan Bestari 3/2, Johor Bahru Malaysia</t>
  </si>
  <si>
    <t>https://www.facebook.com/grandmaong1999nusabestari/</t>
  </si>
  <si>
    <t>ChineseAsianMalaysianHalal</t>
  </si>
  <si>
    <t>+60 16-700 0520</t>
  </si>
  <si>
    <t>Coffee Signature</t>
  </si>
  <si>
    <t>53 Jalan Serampang Taman Sri Terbau, Johor Bahru 80050 Malaysia</t>
  </si>
  <si>
    <t>http://www.nssignaturegroup.com/</t>
  </si>
  <si>
    <t>+60 7-330 5731</t>
  </si>
  <si>
    <t>Dulang Lima</t>
  </si>
  <si>
    <t>19 Jalan Camar 1/3 Taman Perling, Johor Bahru 81200 Malaysia</t>
  </si>
  <si>
    <t>Gui Yuan Dim Sum</t>
  </si>
  <si>
    <t>27 Jalan Dedap 8 Taman Johor Jaya, Johor Bahru 81100 Malaysia</t>
  </si>
  <si>
    <t>+60 12-723 5560</t>
  </si>
  <si>
    <t>Moonlight Cake House Permas Jaya</t>
  </si>
  <si>
    <t>No. 1 Jalan Permas 10/5, Johor Bahru 81750 Malaysia</t>
  </si>
  <si>
    <t>$$ - $$$BakeriesChineseSteakhouse</t>
  </si>
  <si>
    <t>60 7 387 3322</t>
  </si>
  <si>
    <t>Restoran Muthu</t>
  </si>
  <si>
    <t>118 Jalan Trus 80000 Johor Bahru Malaysia, Johor Bahru 80000 Malaysia</t>
  </si>
  <si>
    <t>+60 2214113</t>
  </si>
  <si>
    <t>Azure</t>
  </si>
  <si>
    <t>Nong Chik Riverside, 80200 JB 40 Jalan Kolam Air, Johor Bahru 80200 Malaysia</t>
  </si>
  <si>
    <t>http://www.facebook.com/azureJB</t>
  </si>
  <si>
    <t>$$ - $$$IndianSouthwesternMediterranean</t>
  </si>
  <si>
    <t>Indian, Southwestern, Asian, Malaysian, Mediterranean</t>
  </si>
  <si>
    <t>Awagyu Restaurant</t>
  </si>
  <si>
    <t>25c, Jalan Dato Abdullah Tahir Taman Abad, Johor Bahru 80300 Malaysia</t>
  </si>
  <si>
    <t>http://www.facebook.com/awagyujb/</t>
  </si>
  <si>
    <t>+60 11-5776 4363</t>
  </si>
  <si>
    <t>Yummy Nasi Lemak House JB</t>
  </si>
  <si>
    <t>104 Jalan Dato Sulaiman, Johor Bahru 80350 Malaysia</t>
  </si>
  <si>
    <t>Muraii</t>
  </si>
  <si>
    <t>Ground floor shop 9, menara malpakat, Johor Bahru 80250 Malaysia</t>
  </si>
  <si>
    <t>+60 7-277 6707</t>
  </si>
  <si>
    <t>Hui Lau Shan</t>
  </si>
  <si>
    <t>Jalan Wong Ah Fook Lot J3-20, JB City Square 106-108, Johor Bahru 80000 Malaysia</t>
  </si>
  <si>
    <t>https://www.facebook.com/huilaushanmalaysia/</t>
  </si>
  <si>
    <t>$DessertAsian</t>
  </si>
  <si>
    <t>+60 7-222 6969</t>
  </si>
  <si>
    <t>Palsaik Korean BBQ - Mid Valley Southkey JB</t>
  </si>
  <si>
    <t>Mid Valley Southkey Mall, No 1, Persiaran Southkey 1 T048 &amp; T049, Level 3, Johor Bahru 80150 Malaysia</t>
  </si>
  <si>
    <t>+60 7-276 3303</t>
  </si>
  <si>
    <t>Barbecue, Asian, Korean</t>
  </si>
  <si>
    <t>Quivo Southkey</t>
  </si>
  <si>
    <t>No. 1, Persiaran Southkey 1 The Mall, Mid Valley Southkey, Johor Bahru 80150 Malaysia</t>
  </si>
  <si>
    <t>$$ - $$$ItalianIndianBar</t>
  </si>
  <si>
    <t>+60 7-338 4684</t>
  </si>
  <si>
    <t>Italian, Indian, Bar, Mediterranean, Asian, Pub</t>
  </si>
  <si>
    <t>Bushido Shabu Shabu</t>
  </si>
  <si>
    <t>56, Jalan Austin Heights 8/7, Johor Bahru 80400 Malaysia</t>
  </si>
  <si>
    <t>$$ - $$$Japanese</t>
  </si>
  <si>
    <t>+60 7-333 4668</t>
  </si>
  <si>
    <t>Nam Moon Korean BBQ</t>
  </si>
  <si>
    <t>No. 31 Jalan Perang, Johor Bahru 80400 Malaysia</t>
  </si>
  <si>
    <t>+60 7-331 5573</t>
  </si>
  <si>
    <t>Flow Pub &amp; Restaurant Sutera</t>
  </si>
  <si>
    <t>147, Jalan Sutera Tanjung 8/2 Taman Sutera Utama, Johor Bahru 81300 Malaysia</t>
  </si>
  <si>
    <t>https://www.facebook.com/flowpubjb</t>
  </si>
  <si>
    <t>ItalianBarAsianPub</t>
  </si>
  <si>
    <t>+60 18-907 7812</t>
  </si>
  <si>
    <t>Taika Huat Braised Duck in Skudai</t>
  </si>
  <si>
    <t>Jalan Kilang Nenas Jalan Skudai Batu 8Â½ near Lee Pineapple Factory and SJK Kuo Kuang school, Johor Bahru 81300 Malaysia</t>
  </si>
  <si>
    <t>LOT 2110, Jalan Permas Utara Bandar Baru Permas Jaya, Johor Bahru 81750 Malaysia</t>
  </si>
  <si>
    <t>https://www.facebook.com/TheToastSDNBHDPermasJaya/</t>
  </si>
  <si>
    <t>+60 7-388 6880</t>
  </si>
  <si>
    <t>AK Noodles House</t>
  </si>
  <si>
    <t>Lot J2-12, Level 2, City Square, Johor Bahru 80000 Malaysia</t>
  </si>
  <si>
    <t>+60 7-221 1843</t>
  </si>
  <si>
    <t>Tony Roma's</t>
  </si>
  <si>
    <t>Lot 203, 2nd Floor, KOMTAR JBCC, Johor Bahru 80000 Malaysia</t>
  </si>
  <si>
    <t>$$ - $$$SteakhouseBarbecueHalal</t>
  </si>
  <si>
    <t>+60 7-220 0895</t>
  </si>
  <si>
    <t>Spice Garden</t>
  </si>
  <si>
    <t>No. G-58 &amp; 59, Belletime Shopping Mall, Danga Bay, Johor Bahru 80200 Malaysia</t>
  </si>
  <si>
    <t>http://beletime.com.my/spice-garden</t>
  </si>
  <si>
    <t>+60 3-2142 2220</t>
  </si>
  <si>
    <t>The Stag Bistronomy</t>
  </si>
  <si>
    <t>No 21 Jalan Austin Perdana 2/22 Taman Austin Perdana, Johor Bahru 81100 Malaysia</t>
  </si>
  <si>
    <t>http://www.facebook.com/pages/The-Stag-Bistronomy/1408980899402203</t>
  </si>
  <si>
    <t>$$ - $$$FrenchEuropeanBritish</t>
  </si>
  <si>
    <t>French, European, British</t>
  </si>
  <si>
    <t>Olive Musicafe</t>
  </si>
  <si>
    <t>NO 5-01 &amp; 6-01 Jalan Kolam Air 1 Nong Chik Heights, Johor Bahru 80100 Malaysia</t>
  </si>
  <si>
    <t>$$ - $$$CafeMalaysianHalal</t>
  </si>
  <si>
    <t>+60 12-774 5437</t>
  </si>
  <si>
    <t>Restoran Thai Food Chotiroj</t>
  </si>
  <si>
    <t>171 Jalan Rawa, Taman Perling on Side Road Off Coastal Highway, Johor Bahru 81200 Malaysia</t>
  </si>
  <si>
    <t>+60 7-241 1081</t>
  </si>
  <si>
    <t>Restoran Sayam</t>
  </si>
  <si>
    <t>Jalan Stulang Laut Taman Stulang, Johor Bahru 80300 Malaysia</t>
  </si>
  <si>
    <t>Myra Bistro Coffee House</t>
  </si>
  <si>
    <t>16 Jalan Skudai, Johor Bahru 80200 Malaysia</t>
  </si>
  <si>
    <t>http://www.m-suites.com/</t>
  </si>
  <si>
    <t>The Chicken Rice Shop</t>
  </si>
  <si>
    <t>No 4, Lebuh Medini Utara Lot G33 &amp; G34 Ground Floor, Johor Bahru 79200 Malaysia</t>
  </si>
  <si>
    <t>http://www.thechickenriceshop.com/</t>
  </si>
  <si>
    <t>+60 7-509 0048</t>
  </si>
  <si>
    <t>Tastea</t>
  </si>
  <si>
    <t>49 Jalan Austin Height 8/5 Taman Mount Austin, Johor Bahru 81100 Malaysia</t>
  </si>
  <si>
    <t>http://www.facebook.com/iamtastea</t>
  </si>
  <si>
    <t>$SouthwesternCafeDiner</t>
  </si>
  <si>
    <t>+60 10-766 0138</t>
  </si>
  <si>
    <t>Southwestern, Cafe, Diner</t>
  </si>
  <si>
    <t>The Sugar Pantry</t>
  </si>
  <si>
    <t>47 Jalan Molek 1/9 Taman Molek, Johor Bahru 81100 Malaysia</t>
  </si>
  <si>
    <t>http://www.facebook.com/thesugarpantry.tsp</t>
  </si>
  <si>
    <t>+60 7-364 3910</t>
  </si>
  <si>
    <t>Vino Vino Bistro</t>
  </si>
  <si>
    <t>No. 12 12-01 Jalan Molek 1/13, Taman Molek, Johor Bahru 81100 Malaysia</t>
  </si>
  <si>
    <t>$$ - $$$JapaneseWine Bar</t>
  </si>
  <si>
    <t>+60 7-357 6699</t>
  </si>
  <si>
    <t>Chatto</t>
  </si>
  <si>
    <t>2 Jalan Kuning 23, Johor Bahru 80400 Malaysia</t>
  </si>
  <si>
    <t>http://www.chatto.com.my/</t>
  </si>
  <si>
    <t>+60 7-336 0436</t>
  </si>
  <si>
    <t>Restaurant Bar 9</t>
  </si>
  <si>
    <t>1A, Jalan Kuning 1, Taman Pelangi., Johor Bahru 80400 Malaysia</t>
  </si>
  <si>
    <t>BarAsianPubWine Bar</t>
  </si>
  <si>
    <t>+60 16-798 9120</t>
  </si>
  <si>
    <t>Padi Kopitiam Jalan Trus</t>
  </si>
  <si>
    <t>82-b, Jalan Trus, Bandar Johor Bahru, Johor Bahru 80000 Malaysia</t>
  </si>
  <si>
    <t>+60 11-1439 5460</t>
  </si>
  <si>
    <t>Routine By Soon</t>
  </si>
  <si>
    <t>R&amp;F Mall, Lot G025, G026, Mercu 1, Jalan Tanjung Puteri 1 R &amp; F, Tanjung Puteri, Johor Bahru 80300 Malaysia</t>
  </si>
  <si>
    <t>$MexicanAsianFusion</t>
  </si>
  <si>
    <t>+60 17-331 1778</t>
  </si>
  <si>
    <t>Mexican, Asian, Fusion, Australian, Middle Eastern, Malaysian</t>
  </si>
  <si>
    <t>Sumo Japanese Restaurant</t>
  </si>
  <si>
    <t>2 &amp; 4, Jalan Bestari 5/2 Taman Nusa Bestari, Johor Bahru 79150 Malaysia</t>
  </si>
  <si>
    <t>607231 7194</t>
  </si>
  <si>
    <t>McDonald's</t>
  </si>
  <si>
    <t>1.19, Jalan Kuning, Jalan Tebrau, Johor Bahru Malaysia</t>
  </si>
  <si>
    <t>$Quick BitesFast food</t>
  </si>
  <si>
    <t>+60 7-331 2564</t>
  </si>
  <si>
    <t>Brunch, Breakfast</t>
  </si>
  <si>
    <t>Morganfields</t>
  </si>
  <si>
    <t>Jln Austin Heights 8/2, Johor Bahru 81100 Malaysia</t>
  </si>
  <si>
    <t>+60 3-2141 3192</t>
  </si>
  <si>
    <t>Reservations, Seating, Table Service</t>
  </si>
  <si>
    <t>Madam Claire Cafe Bar &amp; Bistro</t>
  </si>
  <si>
    <t>55 Jalan Indah 15/2 1st Floor Hotel Granada, Bukit Indah, Johor Bahru 81200 Malaysia</t>
  </si>
  <si>
    <t>Philippine</t>
  </si>
  <si>
    <t>PhilippineSpanishAsianPub</t>
  </si>
  <si>
    <t>+60 12-505 0357</t>
  </si>
  <si>
    <t>Go Noodle House</t>
  </si>
  <si>
    <t>Lot L6-10, Level 6, JB City Square, Johor Bahru 80000 Malaysia</t>
  </si>
  <si>
    <t>$$ - $$$ChineseAsianSoups</t>
  </si>
  <si>
    <t>Mee Rebus Stulang Laut</t>
  </si>
  <si>
    <t>Toward Jalan Dataran Larkin 2 Jalan Larkin, Johor Bahru 80350 Malaysia</t>
  </si>
  <si>
    <t>+60 10-549 3825</t>
  </si>
  <si>
    <t>Ah hong kopitiam</t>
  </si>
  <si>
    <t>Jalan Sutera, Johor Bahru 81350 Malaysia</t>
  </si>
  <si>
    <t>+60 12-771 9600</t>
  </si>
  <si>
    <t>Amma Restaurant</t>
  </si>
  <si>
    <t>164 A&amp;b Jalan Ngee Heng, Johor Bahru 80000 Malaysia</t>
  </si>
  <si>
    <t>http://www.coffeevinecafe.com/</t>
  </si>
  <si>
    <t>+60 7-221 1909</t>
  </si>
  <si>
    <t>New Tokugawa (Sushi Monzta)</t>
  </si>
  <si>
    <t>22 Jalan Perang, Johor Bahru 80400 Malaysia</t>
  </si>
  <si>
    <t>+60 7-331 1172</t>
  </si>
  <si>
    <t>August Cafe</t>
  </si>
  <si>
    <t>Pasar Karat 36 Jalan Tan Hiok Nee, Johor Bahru 80000 Malaysia</t>
  </si>
  <si>
    <t>+60 7-220 0218</t>
  </si>
  <si>
    <t>BacchusJ</t>
  </si>
  <si>
    <t>Persiaran Puteri Selatan LG-18,Lower Ground Floor,Puteri Harbour, Johor Bahru 79000 Malaysia</t>
  </si>
  <si>
    <t>https://www.facebook.com/bacchusj/</t>
  </si>
  <si>
    <t>+60 7-509 6722</t>
  </si>
  <si>
    <t>No. 1 Jalan Desa Tebrau Lot S30, AEON Mall Tebrau City, Johor Bahru 81100 Malaysia</t>
  </si>
  <si>
    <t>+60 4-262 6002</t>
  </si>
  <si>
    <t>Brunch</t>
  </si>
  <si>
    <t>Baskin-Robbins</t>
  </si>
  <si>
    <t>Suite No. 502, Johor Premium Outlets Jalan Premium Outlets, Johor Bahru 81000 Malaysia</t>
  </si>
  <si>
    <t>DessertAmerican</t>
  </si>
  <si>
    <t>+60 7-665 1131</t>
  </si>
  <si>
    <t>Hayashi Japanese Restaurant</t>
  </si>
  <si>
    <t>Lot B3-01-02 No 7 Molek Pine 3 Apartment, Jalan Molek 1/27, Taman Molek, Johor Bahru 81100 Malaysia</t>
  </si>
  <si>
    <t>+60 19-777 7988</t>
  </si>
  <si>
    <t>Foodie Wedding</t>
  </si>
  <si>
    <t>No 43 Jalan Serampang Taman Sri Tebrau, Johor Bahru 80050 Malaysia</t>
  </si>
  <si>
    <t>ItalianPizzaEuropeanGrill</t>
  </si>
  <si>
    <t>+60 7-333 6223</t>
  </si>
  <si>
    <t>Cha Lao Dim Sum</t>
  </si>
  <si>
    <t>Jalan Dato Sulaiman Shop 6 Menara Malpakat, Johor Bahru 80250 Malaysia</t>
  </si>
  <si>
    <t>+60 7-290 3394</t>
  </si>
  <si>
    <t>Restoran Hi Wan</t>
  </si>
  <si>
    <t>Jalan Sri Pelangi, Johor Bahru 80400 Malaysia</t>
  </si>
  <si>
    <t>+60 16-930 8981</t>
  </si>
  <si>
    <t>Hadramawt JB Restaurant</t>
  </si>
  <si>
    <t>Taman Bukit Mewah, paradigm Jalan Bertingkat Skudai #8 Hadramawt JB, Food Arcade, Level 4M, Paradigm Mall, Johor Bahru 81200 Malaysia</t>
  </si>
  <si>
    <t>$$ - $$$MediterraneanMiddle EasternArabic</t>
  </si>
  <si>
    <t>+60 17-329 7100</t>
  </si>
  <si>
    <t>Mediterranean, Middle Eastern, Arabic</t>
  </si>
  <si>
    <t>Secret Recipe</t>
  </si>
  <si>
    <t>Jalan Wong Ah Fook MB-02A, Level B1, JB City Square, Johor Bahru 80000 Malaysia</t>
  </si>
  <si>
    <t>+60 7-224 8110</t>
  </si>
  <si>
    <t>Tanba Japanese BBQ - Twin Galaxy</t>
  </si>
  <si>
    <t>Jalan Dato' Abdullah Tahir, Johor Bahru 80300 Malaysia</t>
  </si>
  <si>
    <t>+60 7-382 1368</t>
  </si>
  <si>
    <t>Batavia Kitchen JB City Square</t>
  </si>
  <si>
    <t>J2-16, Jalan Wong Ah Fook Level 2, Johor Bahru City Square, Johor Bahru 80000 Malaysia</t>
  </si>
  <si>
    <t>$$ - $$$AsianIndonesian</t>
  </si>
  <si>
    <t>+60 7-207 0711</t>
  </si>
  <si>
    <t>Asian, Indonesian</t>
  </si>
  <si>
    <t>Saigon Cafe</t>
  </si>
  <si>
    <t>112 Jalan Gaya 1, Johor Bahru 81800 Malaysia</t>
  </si>
  <si>
    <t>$AsianVietnamese</t>
  </si>
  <si>
    <t>+60 7-863 5892</t>
  </si>
  <si>
    <t>Siam House Thai Restaurant</t>
  </si>
  <si>
    <t>G-07 Jalan Molek 1/30 Taman Molek, Johor Bahru 81200 Malaysia</t>
  </si>
  <si>
    <t>http://www.siamhousejb.com/</t>
  </si>
  <si>
    <t>+60 7-357 8113</t>
  </si>
  <si>
    <t>Shik Gaek Korea Family Restaurant</t>
  </si>
  <si>
    <t>No 185 Jalan Sri Pelangi, Johor Bahru 80400 Malaysia</t>
  </si>
  <si>
    <t>+60 7-331 4276</t>
  </si>
  <si>
    <t>Swood Smokehouse BBQ</t>
  </si>
  <si>
    <t>44 Jalan Setia Tropika 1/1 Taman Setia Tropika, Johor Bahru 81200 Malaysia</t>
  </si>
  <si>
    <t>$$ - $$$Barbecue</t>
  </si>
  <si>
    <t>+60 16-961 9089</t>
  </si>
  <si>
    <t>Ho Min San</t>
  </si>
  <si>
    <t>Jalan Bertingkat Skudai 2F-23-27 Second Floor Paradigm Mall, Johor Bahru Malaysia</t>
  </si>
  <si>
    <t>+60 7-234 2788</t>
  </si>
  <si>
    <t>San Low Seafood</t>
  </si>
  <si>
    <t>Jalan Merah Taman Pelagi, Johor Bahru 80400 Malaysia</t>
  </si>
  <si>
    <t>https://www.facebook.com/sanlowseafood</t>
  </si>
  <si>
    <t>+60 7-332 3869</t>
  </si>
  <si>
    <t>Dinner, Lunch, After-hours</t>
  </si>
  <si>
    <t>Restoran Daiman Pekin</t>
  </si>
  <si>
    <t>No 18 Jalan Pesona Taman Johor Jaya, Johor Bahru 81100 Malaysia</t>
  </si>
  <si>
    <t>+60 7-354 4770</t>
  </si>
  <si>
    <t>Storia Cafe</t>
  </si>
  <si>
    <t>78 Jalan Storey, Johor Bahru 80300 Malaysia</t>
  </si>
  <si>
    <t>+60 16-745 0480</t>
  </si>
  <si>
    <t>Starbucks</t>
  </si>
  <si>
    <t>Lot No 1&amp;2 3rd Floor JB Sentral, Johor Bahru 80300 Malaysia</t>
  </si>
  <si>
    <t>+60 7-221 2453</t>
  </si>
  <si>
    <t>Ut Cung Vietnamese Cuisine</t>
  </si>
  <si>
    <t>Jalan Sutera 3, Taman Sentosa 34, Johor Bahru 80150 Malaysia</t>
  </si>
  <si>
    <t>CafeSeafoodAsianMalaysian</t>
  </si>
  <si>
    <t>+60 11-6110 9599</t>
  </si>
  <si>
    <t>LobsterCrab &amp; Burger (Krusty J Crab)</t>
  </si>
  <si>
    <t>Jalan Bukit Aliff 4, Taman Damansara Aliff Ground Floor No. 49, Johor Bahru 81200 Malaysia</t>
  </si>
  <si>
    <t>$$ - $$$SeafoodAsianContemporary</t>
  </si>
  <si>
    <t>+60 7-234 2845</t>
  </si>
  <si>
    <t>Seafood, Asian, Contemporary, Malaysian</t>
  </si>
  <si>
    <t>Pisang</t>
  </si>
  <si>
    <t>Persiaran Southkey 1 Block A, Unit #1-40, Pusat Komersial Bayu Tasek, Johor Bahru 80150 Malaysia</t>
  </si>
  <si>
    <t>CafeAsianMalaysianHalal</t>
  </si>
  <si>
    <t>+60 16-771 2930</t>
  </si>
  <si>
    <t>Japan Street (Food Court)</t>
  </si>
  <si>
    <t>108 City Square Jalan Wong Ah Fook, Johor Bahru 80000 Malaysia</t>
  </si>
  <si>
    <t>+60 7-224 5333</t>
  </si>
  <si>
    <t>Japanese, Asian</t>
  </si>
  <si>
    <t>Kage sushi</t>
  </si>
  <si>
    <t>133 Jalan Sutera Tanjung 8/2, Johor Bahru 81300 Malaysia</t>
  </si>
  <si>
    <t>+60 7-556 2043</t>
  </si>
  <si>
    <t>Tian Xiang Yong Peng Fish Ball</t>
  </si>
  <si>
    <t>173 Jalan Harimau Taman Abad, Johor Bahru 80250 Malaysia</t>
  </si>
  <si>
    <t>+60 16-333 1765</t>
  </si>
  <si>
    <t>Restoran Ka Hoe</t>
  </si>
  <si>
    <t>24 Jalan Maju Taman Maju Jaya, Johor Bahru Malaysia</t>
  </si>
  <si>
    <t>Social House Thai Cuisine</t>
  </si>
  <si>
    <t>No. 100 Jalan Sutera Converted Property, Corner Lot, Johor Bahru 80150 Malaysia</t>
  </si>
  <si>
    <t>+60 7-336 0918</t>
  </si>
  <si>
    <t>Dong Seoul Korean Bbq Restaurant</t>
  </si>
  <si>
    <t>no47. Jalan Austin Heights 8/3 Taman Mount Austin Dong Seoul Korean Restaruant, Johor Bahru 81100 Malaysia</t>
  </si>
  <si>
    <t>BarbecueAsianKorean</t>
  </si>
  <si>
    <t>+60 11-2665 3406</t>
  </si>
  <si>
    <t>Nasi Lemak Warong Pokok Ceri</t>
  </si>
  <si>
    <t>23, Jalan Inche Besar Zubaidah Kampung Mahmoddiah, Johor Bahru 80100 Malaysia</t>
  </si>
  <si>
    <t>Eugene's Grocery Cafe</t>
  </si>
  <si>
    <t>No.16 Jalan Perang Taman pelangi, Johor Bahru 80400 Malaysia</t>
  </si>
  <si>
    <t>$$ - $$$CafeVegan Options</t>
  </si>
  <si>
    <t>The Corner Cafe JB</t>
  </si>
  <si>
    <t>Jalan Dato Abdullah Tahir Taman Abad Trove hotel ground floor, Johor Bahru 80300 Malaysia</t>
  </si>
  <si>
    <t>+60 10-713 1393</t>
  </si>
  <si>
    <t>Restoran Nilla</t>
  </si>
  <si>
    <t>No 3 Jalan Ungku Puan, Johor Bahru 80000 Malaysia</t>
  </si>
  <si>
    <t>+60 7-227 5722</t>
  </si>
  <si>
    <t>Vegan Options, Vegetarian Friendly, Halal</t>
  </si>
  <si>
    <t>Star Chef Seafood Restaurant Gelang Patah</t>
  </si>
  <si>
    <t>1, 10, Jalan Silc 1,, Johor Bahru 81550 Malaysia</t>
  </si>
  <si>
    <t>$$ - $$$SeafoodAsian</t>
  </si>
  <si>
    <t>+60 12-775 6313</t>
  </si>
  <si>
    <t>Nando's AEON Tebrau</t>
  </si>
  <si>
    <t>Lot G22 Ground Floor, AEON Tebrau City Shopping Centre, No.1, Jalan Desa Tebrau, Johor Bahru 81100 Malaysia</t>
  </si>
  <si>
    <t>$$ - $$$Mexican</t>
  </si>
  <si>
    <t>+60 7-354 6555</t>
  </si>
  <si>
    <t>3, Persiaran Desa Tebrau Aeon Tebrau City Shopping Centre, Johor Bahru 81100 Malaysia</t>
  </si>
  <si>
    <t>+60 7-351 9188</t>
  </si>
  <si>
    <t>Century Claypot Chicken Rice</t>
  </si>
  <si>
    <t>14 Jln Serigala Taman Century, Johor Bahru 80250 Malaysia</t>
  </si>
  <si>
    <t>+60 12-763 8192</t>
  </si>
  <si>
    <t>Sedap Corner Work &amp; Gril</t>
  </si>
  <si>
    <t>LG01-01A Jalan Trus Galleria Kotaraya, Johor Bahru 80000 Malaysia</t>
  </si>
  <si>
    <t>$$ - $$$Malaysian</t>
  </si>
  <si>
    <t>+60 7-222 9987</t>
  </si>
  <si>
    <t>Tai Hong Kopitiam</t>
  </si>
  <si>
    <t>42 Jalan Kuning Taman Pelangi, Johor Bahru 80400 Malaysia</t>
  </si>
  <si>
    <t>Kampung Carabao Authentic Thai Restaurant</t>
  </si>
  <si>
    <t>16, Jalan Dato Abdullah Tahir, Johor Bahru 80300 Malaysia</t>
  </si>
  <si>
    <t>$$ - $$$CafeSeafoodAsian</t>
  </si>
  <si>
    <t>+60 7-335 9333</t>
  </si>
  <si>
    <t>Sodam Korean BBQ restaurant</t>
  </si>
  <si>
    <t>3 Jalan Permas Permas Mall,#01-34, Blk A, No. 3 Jalan Permas Utara, Johor Bahru 81100 Malaysia</t>
  </si>
  <si>
    <t>+60 7-388 0800</t>
  </si>
  <si>
    <t>M2 Cafe</t>
  </si>
  <si>
    <t>7-01 Jalan Austin Heights 8/8 Taman Mount Austin, Johor Bahru 81100 Malaysia</t>
  </si>
  <si>
    <t>+60 12-738 5848</t>
  </si>
  <si>
    <t>Italian, Malaysian, Cafe, Chinese, Asian</t>
  </si>
  <si>
    <t>Ks Treasures Restaurant Sdn Bhd</t>
  </si>
  <si>
    <t>155 Jalan Sutera Taman Sentosa, Johor Bahru 80150 Malaysia</t>
  </si>
  <si>
    <t>Thai Express</t>
  </si>
  <si>
    <t>Jalan Wong Ah Fook Lot 202A, 2nd. Floor, Komtar Jbcc, Johor Bahru 80000 Malaysia</t>
  </si>
  <si>
    <t>+60 7-295 5161</t>
  </si>
  <si>
    <t>Kuu</t>
  </si>
  <si>
    <t>No 2, Jalan Eko Botani 3/6, Johor Bahru 79100 Malaysia</t>
  </si>
  <si>
    <t>$$ - $$$ChineseCafeFast food</t>
  </si>
  <si>
    <t>+60 7-595 0835</t>
  </si>
  <si>
    <t>Kedai Makanan Ah Soon</t>
  </si>
  <si>
    <t>141 Jalan Keris Taman Sri Tebrau, Johor Bahru 80050 Malaysia</t>
  </si>
  <si>
    <t>+60 12-430 0188</t>
  </si>
  <si>
    <t>DOMA</t>
  </si>
  <si>
    <t>Jalan Tanjung Puteri R&amp;F Mall Level 1-116, Johor Bahru 80300 Malaysia</t>
  </si>
  <si>
    <t>+60 11-2781 6184</t>
  </si>
  <si>
    <t>No 106 &amp; 108 Jalan Wong Ah Fook Lot J1-06, Level 1, Johor Bahru 80000 Malaysia</t>
  </si>
  <si>
    <t>Selasih</t>
  </si>
  <si>
    <t>Jalan Abdullah Persada Johor International Convention Centre, Johor Bahru 80300 Malaysia</t>
  </si>
  <si>
    <t xml:space="preserve">(607) 219 8888 </t>
  </si>
  <si>
    <t>Nosh By Poke Twins</t>
  </si>
  <si>
    <t>41 Jalan Permas 10/1 Bandar Baru Permas Jaya, Masia, Johor Bahru 81750 Malaysia</t>
  </si>
  <si>
    <t>+60 7-382 1732</t>
  </si>
  <si>
    <t>Kirishima Shuzou</t>
  </si>
  <si>
    <t>117, Jalan Tebrau, Taman Century, Johor Bahru 80300 Malaysia</t>
  </si>
  <si>
    <t>TreeSea by 3C Cafe</t>
  </si>
  <si>
    <t>31 Jalan Hijauan 3 Horizon Hills, Johor Bahru 79100 Malaysia</t>
  </si>
  <si>
    <t>BakeriesCafe</t>
  </si>
  <si>
    <t>+60 7-287 6229</t>
  </si>
  <si>
    <t>Magnum Sports Cafe</t>
  </si>
  <si>
    <t>LG, 09 Little Red Cube, Persiaran Puteri Selatan Puteri Harbour, Johor Bahru 79000 Malaysia</t>
  </si>
  <si>
    <t>$$ - $$$DessertAmericanSteakhouse</t>
  </si>
  <si>
    <t>+60 7-509 6669</t>
  </si>
  <si>
    <t>Nasi Goreng Seafood Stulang</t>
  </si>
  <si>
    <t>Jalan Stulang Laut 1, Johor Bahru Malaysia</t>
  </si>
  <si>
    <t>SeafoodAsianMalaysian</t>
  </si>
  <si>
    <t>+60 19-750 9345</t>
  </si>
  <si>
    <t>Sushi Mentai</t>
  </si>
  <si>
    <t>No.0114, Level 1, Indahwalk3, Jalan Indah 15 Taman Bukit Indah, Johor Bahru 81200 Malaysia</t>
  </si>
  <si>
    <t>Super Laksa</t>
  </si>
  <si>
    <t>4F-36-45, Paradigm Mall, Johor Bahru 81200 Malaysia</t>
  </si>
  <si>
    <t>+60 16-718 4588</t>
  </si>
  <si>
    <t>Kinsahi Ya</t>
  </si>
  <si>
    <t>Lot 09 Lebuhraya Bukit Indah No.8, Jalan Indah 15/2, Bukit Indah, Johor Bahru 81200 Malaysia</t>
  </si>
  <si>
    <t>Zainals Place</t>
  </si>
  <si>
    <t>89 Jalan Keris, Taman Sri Tebrau, Johor Bahru 80050 Malaysia</t>
  </si>
  <si>
    <t>+60 7-334 1325</t>
  </si>
  <si>
    <t>Din Kee Beef Noodle</t>
  </si>
  <si>
    <t>21 Jalan Maju, Taman Maju Jaya Beside KSL Mall, Johor Bahru 80250 Malaysia</t>
  </si>
  <si>
    <t>+60 16-733 3459</t>
  </si>
  <si>
    <t>Yi Jia Seafood</t>
  </si>
  <si>
    <t>No.17,19,21,23,Jalan Setia 9/17 Taman Setia Indah, Johor Bahru 81100 Malaysia</t>
  </si>
  <si>
    <t>+60 12-707 5806</t>
  </si>
  <si>
    <t>Chinese, Seafood</t>
  </si>
  <si>
    <t>Big Bites Cafe</t>
  </si>
  <si>
    <t>18 Jalan Ibrahim, Johor Bahru 80000 Malaysia</t>
  </si>
  <si>
    <t>$$ - $$$PizzaCafe</t>
  </si>
  <si>
    <t>+60 7-221 1475</t>
  </si>
  <si>
    <t>No 1 Jalan Desa Tebrau Lot S115, 2nd Floor, Aeon Tebrau City Shopping Centre, Johor Bahru 81100 Malaysia</t>
  </si>
  <si>
    <t>+60 7-358 1388</t>
  </si>
  <si>
    <t>RRR cafe</t>
  </si>
  <si>
    <t>14a. Jalan Trus, Johor Bahru 80000 Malaysia</t>
  </si>
  <si>
    <t>Ban Heong Seng Restaurant</t>
  </si>
  <si>
    <t>34-B Jalan Tahar Off Jalan Skudai Bt 3 3/4, Johor Bahru 80200 Malaysia</t>
  </si>
  <si>
    <t>+60 7-237 5194</t>
  </si>
  <si>
    <t>City Square, Lot J2-13, Level 2, Johor Bahru, Johor Bahru Malaysia</t>
  </si>
  <si>
    <t>+60 7-221 9182</t>
  </si>
  <si>
    <t>Seating, Wheelchair Accessible, Table Service</t>
  </si>
  <si>
    <t>Guoma Steamboat Buffet Johor</t>
  </si>
  <si>
    <t>The Suasana Iskandar, Zenith Mall,82C Jalan Trus#02-05,06&amp;07, Johor Bahru 80000 Malaysia</t>
  </si>
  <si>
    <t>+60 10-653 6868</t>
  </si>
  <si>
    <t>Asian, Taiwanese, Malaysian, Chinese</t>
  </si>
  <si>
    <t>Bierhaus</t>
  </si>
  <si>
    <t>No. 2, Block B Senibong Cove, Johor Bahru 81750 Malaysia</t>
  </si>
  <si>
    <t>PizzaAsianMalaysian</t>
  </si>
  <si>
    <t>+60 7-386 2838</t>
  </si>
  <si>
    <t>Restoran Shoon Huat</t>
  </si>
  <si>
    <t>11 Jalan Sutera 1 Taman Sentosa, Johor Bahru 80150 Malaysia</t>
  </si>
  <si>
    <t>+60 19-778 0709</t>
  </si>
  <si>
    <t>Modern Revelation</t>
  </si>
  <si>
    <t>44 Jalan Molek 2/3 Taman Molek, Johor Bahru 81100 Malaysia</t>
  </si>
  <si>
    <t>$$ - $$$AsianTaiwanese</t>
  </si>
  <si>
    <t>+60 7-287 8285</t>
  </si>
  <si>
    <t>Asian, Taiwanese</t>
  </si>
  <si>
    <t>SunShine Cafe</t>
  </si>
  <si>
    <t>A-LG-8, The Garden Residences, Jalan Mutiara 1/15, Taman Mutiara Mas, Johor Bahru 81300 Malaysia</t>
  </si>
  <si>
    <t>$$ - $$$International</t>
  </si>
  <si>
    <t>+60 18-225 3008</t>
  </si>
  <si>
    <t>Restoran Multi Mart</t>
  </si>
  <si>
    <t>Jalan Harimau, Johor Bahru 80250 Malaysia</t>
  </si>
  <si>
    <t>Sugar On Top</t>
  </si>
  <si>
    <t>1 Jalan Kuning 1 Taman Pelangi, Johor Bahru 80400 Malaysia</t>
  </si>
  <si>
    <t>$$ - $$$FrenchCafeEuropean</t>
  </si>
  <si>
    <t>Cafe, Fusion, French, European</t>
  </si>
  <si>
    <t>Roast &amp; Coffee - Retro Garden 1968's</t>
  </si>
  <si>
    <t>62&amp;63, Jalan Tan Hiok Nee, Johor Bahru 80000 Malaysia</t>
  </si>
  <si>
    <t>Cheelicious Bakery&amp;Cafe</t>
  </si>
  <si>
    <t>Tmn 55 Jalan Kuning 2, Johor Bahru 80400 Malaysia</t>
  </si>
  <si>
    <t>+60 7-331 5577</t>
  </si>
  <si>
    <t>Chicken Chop Hutan Bandar</t>
  </si>
  <si>
    <t>No. 33 Jalan Tasek Kolam Aye, Johor Bahru 80200 Malaysia</t>
  </si>
  <si>
    <t>http://www.facebook.com/pages/Chicken-Chop-Hutan-Bandar/448016515251183</t>
  </si>
  <si>
    <t>Sky View Restaurant Amerin Hotel</t>
  </si>
  <si>
    <t>No 35 Jalan Persisiran Perling 1, Johor Bahru 81200 Malaysia</t>
  </si>
  <si>
    <t>I Drink Coffee</t>
  </si>
  <si>
    <t>G14 &amp; G16 Jalan Pandarosa Taman Ponderosa, Johor Bahru 81100 Malaysia</t>
  </si>
  <si>
    <t>$Cafe</t>
  </si>
  <si>
    <t>+60 17-650 1012</t>
  </si>
  <si>
    <t>Lao Tee Kue Teow</t>
  </si>
  <si>
    <t>295 Jalan Sutera Taman Sentosa, Johor Bahru 80150 Malaysia</t>
  </si>
  <si>
    <t>+60 12-770 2673</t>
  </si>
  <si>
    <t>Restoran Rawa</t>
  </si>
  <si>
    <t>36 Jalan Kuning Taman Pelangi, Johor Bahru 80400 Malaysia</t>
  </si>
  <si>
    <t>+60 7-333 3036</t>
  </si>
  <si>
    <t>Bakhita Cafe</t>
  </si>
  <si>
    <t>1, Jalan Trus, Bandar Johor Bahru, 80000 Johor Bah, Johor Bahru 80000 Malaysia</t>
  </si>
  <si>
    <t>$$$$IndianAsianMalaysian</t>
  </si>
  <si>
    <t>The Substitutes</t>
  </si>
  <si>
    <t>Jalan Tun Abdul Razak Susur 1, Johor Bahru 80000 Malaysia</t>
  </si>
  <si>
    <t>+60 17-799 6870</t>
  </si>
  <si>
    <t>EPL (Eat, Play, Laugh)</t>
  </si>
  <si>
    <t>18 Jalan Abdul Samad H basement, Johor Bahru 80100 Malaysia</t>
  </si>
  <si>
    <t>$$ - $$$ChineseAsianNonya/Malaysian</t>
  </si>
  <si>
    <t>+60 7-220 0779</t>
  </si>
  <si>
    <t>Creamery Boutique Ice Creams JB</t>
  </si>
  <si>
    <t>33 Jalan Austin Heights 8/3 Taman Mount Austin, Johor Bahru 81100 Malaysia</t>
  </si>
  <si>
    <t>+60 7-362 1300</t>
  </si>
  <si>
    <t>R&amp;R Bistro</t>
  </si>
  <si>
    <t>Jalan Padi Makmur, Johor Bahru 81200 Malaysia</t>
  </si>
  <si>
    <t>$$ - $$$SteakhouseIndianSeafood</t>
  </si>
  <si>
    <t>+60 12-799 9997</t>
  </si>
  <si>
    <t>Indian, Seafood, Asian, Malaysian, Arabic, Steakhouse</t>
  </si>
  <si>
    <t>Moonlight Cake House Sutera Utama</t>
  </si>
  <si>
    <t>No. 77 Jalan Sutera Tanjung 8/3 Taman Sutera Utama, Johor Bahru 81300 Malaysia</t>
  </si>
  <si>
    <t>$$ - $$$ChineseSteakhouseCafe</t>
  </si>
  <si>
    <t>+60 7-558 3322</t>
  </si>
  <si>
    <t>Seating</t>
  </si>
  <si>
    <t>Selera Sungai Chat</t>
  </si>
  <si>
    <t>$$ - $$$Seafood</t>
  </si>
  <si>
    <t>Caprilicious</t>
  </si>
  <si>
    <t>Menara Tiga Serangkai, Jalan Tengku Azizah Capri by Fraser, Johor Bahru 80300 Malaysia</t>
  </si>
  <si>
    <t>+60 7-277 0888</t>
  </si>
  <si>
    <t>Pin Ming Xuan Cantonese Dimsum</t>
  </si>
  <si>
    <t>10, Jalan Serigala, Taman Century Garden, Johor Bahru 80250 Malaysia</t>
  </si>
  <si>
    <t>+60 17-788 8783</t>
  </si>
  <si>
    <t>Noodleface A Meatless Cuisine</t>
  </si>
  <si>
    <t>Jalan Austin Heights Utama, Johor Bahru 81100 Malaysia</t>
  </si>
  <si>
    <t>+60 7-364 2351</t>
  </si>
  <si>
    <t>Restoran Ah Meng</t>
  </si>
  <si>
    <t>38 Jalan Sultan Aminah, Johor Bahru 80050 Malaysia</t>
  </si>
  <si>
    <t>+60 7-334 8634</t>
  </si>
  <si>
    <t>Principle CafÃ© By T.A.M - JB City Centre</t>
  </si>
  <si>
    <t>No. 82-B, Jalan Trus Beside Padi Kopitiam Jalan Trus, Johor Bahru 80000 Malaysia</t>
  </si>
  <si>
    <t>+60 18-328 0118</t>
  </si>
  <si>
    <t>Sisters BBQ</t>
  </si>
  <si>
    <t>37 Jalan Indah 15/2, Johor Bahru 81200 Malaysia</t>
  </si>
  <si>
    <t>+60 7-244 8259</t>
  </si>
  <si>
    <t>Roi Spoon</t>
  </si>
  <si>
    <t>No 49 Jalan Indah 15/2 Taman Bukit Indah, Johor Bahru 81200 Malaysia</t>
  </si>
  <si>
    <t>$$ - $$$PizzaCafeInternational</t>
  </si>
  <si>
    <t>+60 16-669 8827</t>
  </si>
  <si>
    <t>Brunch, Dinner</t>
  </si>
  <si>
    <t>Ah Hua Kuey Teow</t>
  </si>
  <si>
    <t>21 Jalan Serigala Taman Century, Johor Bahru 80250 Malaysia</t>
  </si>
  <si>
    <t>Jalan Sutera, Johor Bahru 80150 Malaysia</t>
  </si>
  <si>
    <t>Classic Nyonya Sdn Bhd</t>
  </si>
  <si>
    <t>No.90 Jalan Sutera Tanjung 8/4, Taman Sutera Utama, Johor Bahru 81300 Malaysia</t>
  </si>
  <si>
    <t>Permas Jaya One Two Eat Cafe</t>
  </si>
  <si>
    <t>102 &amp; 104 Jalan Permas 10, Johor Bahru 81750 Malaysia</t>
  </si>
  <si>
    <t>+60 7-382 1482</t>
  </si>
  <si>
    <t>Food Paradise</t>
  </si>
  <si>
    <t>106 Jalan Wong Ah Fook Lot J6-09, Level 6, Johor Bahru City Square, Johor Bahru 80000 Malaysia</t>
  </si>
  <si>
    <t>+60 18-943 5086</t>
  </si>
  <si>
    <t>Kim Chi &amp; BBQ</t>
  </si>
  <si>
    <t>No. 24 Jalan Perang, Johor Bahru 80400 Malaysia</t>
  </si>
  <si>
    <t>+60 7-333 1700</t>
  </si>
  <si>
    <t>Arcadia Desserts</t>
  </si>
  <si>
    <t>L1-102 KSL City Mall, Johor Bahru 80250 Malaysia</t>
  </si>
  <si>
    <t>AmericanFusion</t>
  </si>
  <si>
    <t>+60 16-311 3180</t>
  </si>
  <si>
    <t>Restoran Ke Ren Lai</t>
  </si>
  <si>
    <t>6 Jalan Pingai Taman Sri Pelangi, Johor Bahru 80400 Malaysia</t>
  </si>
  <si>
    <t>+60 7-331 2430</t>
  </si>
  <si>
    <t>No.9 Bahrul'ml, Jalan Austin Heights 8/2 Taman Mount Austin, Johor Bahru 81100 Malaysia</t>
  </si>
  <si>
    <t>$$ - $$$JapaneseSeafoodSushi</t>
  </si>
  <si>
    <t>+60 10-953 0000</t>
  </si>
  <si>
    <t>Roots Bistro</t>
  </si>
  <si>
    <t>1 Jalan Austin Heights 3 Taman Mount Austin, Johor Bahru 81100 Malaysia</t>
  </si>
  <si>
    <t>$$ - $$$ItalianAsianFusion</t>
  </si>
  <si>
    <t>+60 11-5692 8799</t>
  </si>
  <si>
    <t>Italian, Asian, Fusion, Healthy, Malaysian</t>
  </si>
  <si>
    <t>Seng Steam Fish</t>
  </si>
  <si>
    <t>100 . Jalan Keris. Taman Sri Tebrau, Johor Bahru Malaysia</t>
  </si>
  <si>
    <t>+60 12-708 2680</t>
  </si>
  <si>
    <t>Mat Corner</t>
  </si>
  <si>
    <t>22 Jalan Padi Mahsuri 13, Johor Bahru 81200 Malaysia</t>
  </si>
  <si>
    <t>+60 19-724 4798</t>
  </si>
  <si>
    <t>Grand Bayview Seafood Restaurant</t>
  </si>
  <si>
    <t>PTB 21349 Jalan Bertingkat Skudai Danga Bay, Johor Bahru 81200 Malaysia</t>
  </si>
  <si>
    <t>Mampir Lagi</t>
  </si>
  <si>
    <t>42 Jalan Pingai Taman Pelangi, Johor Bahru 80400 Malaysia</t>
  </si>
  <si>
    <t>GCafe Mount Austin</t>
  </si>
  <si>
    <t>147 Jalan Mutiara Austin Taman Mount Austin, Johor Bahru 81100 Malaysia</t>
  </si>
  <si>
    <t>+60 7-364 5058</t>
  </si>
  <si>
    <t>Taste of Georgetown</t>
  </si>
  <si>
    <t>56 Jalan Sutera Tanjung 8/3 Taman Sutera Utama, Johor Bahru 81300 Malaysia</t>
  </si>
  <si>
    <t>+60 7-554 3220</t>
  </si>
  <si>
    <t>Restoran Agus</t>
  </si>
  <si>
    <t>Jalan Pulai 23, Johor Bahru 81300 Malaysia</t>
  </si>
  <si>
    <t>$AsianIndonesian</t>
  </si>
  <si>
    <t>Ehhe Art Cafe</t>
  </si>
  <si>
    <t>No 1 Jalan Trus, Johor Bahru 80000 Malaysia</t>
  </si>
  <si>
    <t>+60 7-220 0866</t>
  </si>
  <si>
    <t>Restaurant Sze Zai Hiong</t>
  </si>
  <si>
    <t>62 Jalan Pingai Taman Pelangi, Johor Bahru 80400 Malaysia</t>
  </si>
  <si>
    <t>+60 12-737 8165</t>
  </si>
  <si>
    <t>Triple K</t>
  </si>
  <si>
    <t>48 Jalan Tan Hiok Nee Bandar, Johor Bahru 80000 Malaysia</t>
  </si>
  <si>
    <t>ChineseAsianSoupsFujian</t>
  </si>
  <si>
    <t>+60 12-787 1811</t>
  </si>
  <si>
    <t>Shiokara Japanese Restaurant</t>
  </si>
  <si>
    <t>28A, Jalan Eko Botani 3/6, Taman Eko Botani, Johor Bahru 79100 Malaysia</t>
  </si>
  <si>
    <t>+60 7-510 2656</t>
  </si>
  <si>
    <t>Bumbu Asli</t>
  </si>
  <si>
    <t>No. 36-L Jalan Kolam Ayer, Johor Bahru 80100 Malaysia</t>
  </si>
  <si>
    <t>+60 12-710 2692</t>
  </si>
  <si>
    <t>JJ Wine &amp; Tapas</t>
  </si>
  <si>
    <t>58 Jalan Pingai, Johor Bahru 80400 Malaysia</t>
  </si>
  <si>
    <t>Wine Bar</t>
  </si>
  <si>
    <t>+60 7-511 6199</t>
  </si>
  <si>
    <t>Savage Restoran</t>
  </si>
  <si>
    <t>138 Jalan Pahlawan 2, Johor Bahru 81300 Malaysia</t>
  </si>
  <si>
    <t>+60 7-562 0764</t>
  </si>
  <si>
    <t>La Primeur Century</t>
  </si>
  <si>
    <t>61, Jalan Harimau Tarum, Taman Century, Johor Bahru 80250 Malaysia</t>
  </si>
  <si>
    <t>$$ - $$$ChinesePizzaCafe</t>
  </si>
  <si>
    <t>+60 7-334 9854</t>
  </si>
  <si>
    <t>Chinese, Pizza, Cafe, Fast food, Asian</t>
  </si>
  <si>
    <t>By Grace</t>
  </si>
  <si>
    <t>37, Jalan Horizon Perdana 4, Johor Bahru 79100 Malaysia</t>
  </si>
  <si>
    <t>+60 12-730 9966</t>
  </si>
  <si>
    <t>Image Cooker</t>
  </si>
  <si>
    <t>19b&amp;C Jalan Harmonium Taman Desa Tebrau, Johor Bahru 81100 Malaysia</t>
  </si>
  <si>
    <t>+60 12-767 7347</t>
  </si>
  <si>
    <t>Toast Box</t>
  </si>
  <si>
    <t>108, 110, Jalan Dedap 13, Johor Bahru Malaysia</t>
  </si>
  <si>
    <t>$CafeAsian</t>
  </si>
  <si>
    <t>The Potter Kitchen</t>
  </si>
  <si>
    <t>Jalan Austin Perdana 3 #G-03, Austin 18 Versatile Suite, Johor Bahru 81100 Malaysia</t>
  </si>
  <si>
    <t>ItalianAsianMalaysian</t>
  </si>
  <si>
    <t>+60 16-360 9968</t>
  </si>
  <si>
    <t>Cendol House</t>
  </si>
  <si>
    <t>Kampung Melayu Jalan Utama, Johor Bahru Malaysia</t>
  </si>
  <si>
    <t>+60 11-1756 4587</t>
  </si>
  <si>
    <t>Marina Seafood Restaurant</t>
  </si>
  <si>
    <t>Diversion Road Mandurriao, Iloilo City, Johor Bahru Malaysia</t>
  </si>
  <si>
    <t>+60 7-224 1400</t>
  </si>
  <si>
    <t>B.E Cafe</t>
  </si>
  <si>
    <t>46 Jalan Molek 1/28, Johor Bahru 81100 Malaysia</t>
  </si>
  <si>
    <t>+60 7-364 3128</t>
  </si>
  <si>
    <t>Jeju Black Korean Noodle Restaurant</t>
  </si>
  <si>
    <t>1 Jalan Indah 15/3 Taman Bukit Indah, Johor Bahru 81200 Malaysia</t>
  </si>
  <si>
    <t>Capri Restaurant</t>
  </si>
  <si>
    <t>Jalan Mutiara, Johor Bahru 81100 Malaysia</t>
  </si>
  <si>
    <t>Lot No. G21 Medini Lifestyle Mal, Johor Bahru Malaysia</t>
  </si>
  <si>
    <t>$$ - $$$EuropeanAsian</t>
  </si>
  <si>
    <t>+60 7-509 0327</t>
  </si>
  <si>
    <t>Restoran Gim Cheng</t>
  </si>
  <si>
    <t>No.2,jalan Sagu 36,Taman Daya,81100 Johor Bahru, Johor Bahru 81100 Malaysia</t>
  </si>
  <si>
    <t>Arashi Shabu Shabu</t>
  </si>
  <si>
    <t>Lot F10, 1st Floor, Aeon Bukit Indah Shopping Centre, Johor Bahru 81200 Malaysia</t>
  </si>
  <si>
    <t>+60 7-237 7702</t>
  </si>
  <si>
    <t>Goh Zha Lang Restoran Taiwan</t>
  </si>
  <si>
    <t>125 Jalan Sutera Taman Sentosa, Johor Bahru 80150 Malaysia</t>
  </si>
  <si>
    <t>+60 7-334 4526</t>
  </si>
  <si>
    <t>BlackBall Bukt Indah</t>
  </si>
  <si>
    <t>No 67, Jalan Indah 15/2, Taman Bukit Indah, Johor Bahru, Johor, Johor Bahru Malaysia</t>
  </si>
  <si>
    <t>+60 12-773 9856</t>
  </si>
  <si>
    <t>Mexico Restaurant JB</t>
  </si>
  <si>
    <t>23 Jalan Hijauan 3, Horizon Hills, Johor Bahru 79100 Malaysia</t>
  </si>
  <si>
    <t>$MexicanLatinSpanish</t>
  </si>
  <si>
    <t>+60 16-761 5824</t>
  </si>
  <si>
    <t>Mexican, Latin, Spanish</t>
  </si>
  <si>
    <t>Shakespeare Millkshakes</t>
  </si>
  <si>
    <t>9 Jalan Trus, Johor Bahru 80000 Malaysia</t>
  </si>
  <si>
    <t>$DessertCafe</t>
  </si>
  <si>
    <t>Gift Cards Available</t>
  </si>
  <si>
    <t>Me'nate Steak Hub, Johor Bahru</t>
  </si>
  <si>
    <t>No. 113 &amp; 115, Johor Bahru 80200 Malaysia</t>
  </si>
  <si>
    <t>$$ - $$$ItalianSteakhousePizza</t>
  </si>
  <si>
    <t>+60 7-244 6767</t>
  </si>
  <si>
    <t>Mac Murphy Irish Pub</t>
  </si>
  <si>
    <t>B -1 -16 , Lake Front, Persiaran Southkey 1, Southkey, Johor Bahru 81100 Malaysia</t>
  </si>
  <si>
    <t>Infinitea</t>
  </si>
  <si>
    <t>15-G, Jalan Permas 11, Bandar Baru Permas Jaya, Johor Bahru 81750 Malaysia</t>
  </si>
  <si>
    <t>$JapaneseCafeAsian</t>
  </si>
  <si>
    <t>+60 7-288 0957</t>
  </si>
  <si>
    <t>Japanese, Cafe, Asian, Taiwanese, Malaysian</t>
  </si>
  <si>
    <t>Palsaik Korean BBQ - Sutera Utama JB</t>
  </si>
  <si>
    <t>NO. 51 Jalan Sutera Tanjung 8/2 Taman Sutera Utama, Johor Bahru 81300 Malaysia</t>
  </si>
  <si>
    <t>+60 7-556 3833</t>
  </si>
  <si>
    <t>Barbecue, Asian, Korean, Grill</t>
  </si>
  <si>
    <t>Sushi House</t>
  </si>
  <si>
    <t>22 Jalan Indah 25/16, Taman Bukit Indah 2, Johor Bahru 81200 Malaysia</t>
  </si>
  <si>
    <t>+60 7-239 6217</t>
  </si>
  <si>
    <t>Japanese, Sushi, Asian</t>
  </si>
  <si>
    <t>Vilaggio Restaurant</t>
  </si>
  <si>
    <t>48 Jalan Hang Tuah 4 Taman Skudai, Johor Bahru 81300 Malaysia</t>
  </si>
  <si>
    <t>$$ - $$$ItalianPizza</t>
  </si>
  <si>
    <t>+60 7-556 7366</t>
  </si>
  <si>
    <t>Bomnal Korean Cafe</t>
  </si>
  <si>
    <t>34 Jalan Indah 15/3 Taman Bukit Indah, Johor Bahru 81200 Malaysia</t>
  </si>
  <si>
    <t>CafeAsianKorean</t>
  </si>
  <si>
    <t>+60 11-1777 3210</t>
  </si>
  <si>
    <t>Taang Shifu, City Square</t>
  </si>
  <si>
    <t>Jalan Wong Ah Fook J4-21, Johor Bahru 80000 Malaysia</t>
  </si>
  <si>
    <t>+60 7-207 2772</t>
  </si>
  <si>
    <t>Restoran Bai Her</t>
  </si>
  <si>
    <t>8 Jalan Molek 2/1, Johor Bahru 81100 Malaysia</t>
  </si>
  <si>
    <t>+60 19-753 7328</t>
  </si>
  <si>
    <t>Vanilla Bean Coffee X Patisserie</t>
  </si>
  <si>
    <t>no.2, Persiaran Senibong, Senibong Cove Wateredge Apartment, Johor Bahru 81750 Malaysia</t>
  </si>
  <si>
    <t>+60 6073804900</t>
  </si>
  <si>
    <t>TASIXI Hong Kong Dim Sum</t>
  </si>
  <si>
    <t>58, Jalan Eko Botani 3/2 Taman Eko Botani, Johor Bahru 79100 Malaysia</t>
  </si>
  <si>
    <t>LC Catering</t>
  </si>
  <si>
    <t>No 340 Jalan Balau 1, Johor Bahru 80250 Malaysia</t>
  </si>
  <si>
    <t>+60 7-335 7355</t>
  </si>
  <si>
    <t>New Hong Kong Restaurant</t>
  </si>
  <si>
    <t>69 A Jalan Ibrahim Sultan, Johor Bahru Malaysia</t>
  </si>
  <si>
    <t>+60 7-222 2608</t>
  </si>
  <si>
    <t>Cheotnun Korean Dessert Cafe</t>
  </si>
  <si>
    <t>62 Jalan Tebrau Kim Teng Park, Johor Bahru 80400 Malaysia</t>
  </si>
  <si>
    <t>+60 16-512 7168</t>
  </si>
  <si>
    <t>Pappa Rich, City Square</t>
  </si>
  <si>
    <t>Jalan Wong Ah Fook Lot M2-23 &amp; M2-26 Level 2 City Square, Johor Bahru 80000 Malaysia</t>
  </si>
  <si>
    <t>+60 7-222 2887</t>
  </si>
  <si>
    <t>Dusk By Mok Mok</t>
  </si>
  <si>
    <t>49, Jalan Perang, Taman Pelangi, 80400 Johor Bahru, Johor Bahru 80400 Malaysia</t>
  </si>
  <si>
    <t>Restoran Agneey's Cuisine</t>
  </si>
  <si>
    <t>No. 33 Jalan Titiwangsa 3/3 Taman Tampoi Indah, Johor Bahru 81200 Malaysia</t>
  </si>
  <si>
    <t>+60 7-235 5063</t>
  </si>
  <si>
    <t>Brunch2Wine</t>
  </si>
  <si>
    <t>25-01 Jalan Molek 1/5c Taman Molek Jalan Ibrahim Sultan, Johor Bahru 80300 Malaysia</t>
  </si>
  <si>
    <t>$$ - $$$ItalianFrenchSouthwestern</t>
  </si>
  <si>
    <t>+60 7-207 1600</t>
  </si>
  <si>
    <t>Dinner, Breakfast, Lunch</t>
  </si>
  <si>
    <t>Permas Seafood Village</t>
  </si>
  <si>
    <t>Jalan Kampung, Johor Bahru 81750 Malaysia</t>
  </si>
  <si>
    <t>TGI Friday's</t>
  </si>
  <si>
    <t>Wisma Jotic 2 Jalan Ayer Molek Town Centre, Johor Bahru 80000 Malaysia</t>
  </si>
  <si>
    <t>$$ - $$$Pub</t>
  </si>
  <si>
    <t>+60 7-221 3380</t>
  </si>
  <si>
    <t>Breakfast, Lunch, Dinner, After-hours</t>
  </si>
  <si>
    <t>Nyonya Leaf</t>
  </si>
  <si>
    <t>Jalan Wong Ah Fook MK3-07, City Square, Johor Bahru 80000 Malaysia</t>
  </si>
  <si>
    <t>$Quick BitesMalaysianVegetarian Friendly</t>
  </si>
  <si>
    <t>+60 7-332 1100</t>
  </si>
  <si>
    <t>Dallah Restaurant</t>
  </si>
  <si>
    <t>No 25 ,25 A &amp;25 B, Jalan Kolam Air 1 Kampung Nong Chik, Johor Bahru 80100 Malaysia</t>
  </si>
  <si>
    <t>Middle Eastern</t>
  </si>
  <si>
    <t>+60 12-719 1009</t>
  </si>
  <si>
    <t>Restoran E&amp;Y</t>
  </si>
  <si>
    <t>Jalan Jaya Taman Maju Jaya, Johor Bahru 80400 Malaysia</t>
  </si>
  <si>
    <t>+60 7-332 2786</t>
  </si>
  <si>
    <t>Moonlight Cake House</t>
  </si>
  <si>
    <t>160 Jalan Sri Pelangi, Johor Bahru 80400 Malaysia</t>
  </si>
  <si>
    <t>+60 7-333 9922</t>
  </si>
  <si>
    <t>Farmland Porridge Steamboat</t>
  </si>
  <si>
    <t>91 Jalan Harimau Tarum, Johor Bahru 80250 Malaysia</t>
  </si>
  <si>
    <t>Bay Street 66</t>
  </si>
  <si>
    <t>No. 153 &amp; 155 Jalan Dedap 4, Johor Bahru 81100 Malaysia</t>
  </si>
  <si>
    <t>http://www.facebook.com/Baystreet66jj</t>
  </si>
  <si>
    <t>+60 7-287 7103</t>
  </si>
  <si>
    <t>Fern Pine Cafe @ Holiday Villa</t>
  </si>
  <si>
    <t>260, Jalan Dato Sulaiman Level 9, Holiday Villa Johor Bahru City Centre, Taman Abad, Johor Bahru 80350 Malaysia</t>
  </si>
  <si>
    <t>+60 7-290 3388</t>
  </si>
  <si>
    <t>Twilight Bar &amp; Lounge</t>
  </si>
  <si>
    <t>$$ - $$$ItalianChineseBar</t>
  </si>
  <si>
    <t>Bar, Pub, Malaysian, Italian, Chinese, Asian, Indonesian</t>
  </si>
  <si>
    <t>Palladium Cafe</t>
  </si>
  <si>
    <t>Jalan Eko Flora 1, Taman Eko Flora, 81100 Johor Bahru, Johor Eco Spring Show Village, Johor Bahru 81100 Malaysia</t>
  </si>
  <si>
    <t>Restoran Zhen Wei Ge</t>
  </si>
  <si>
    <t>No. 23-25, Jalan Setia 10/10, Taman Setia Indah, Johor Bahru 81100 Malaysia</t>
  </si>
  <si>
    <t>+60 16-710 9085</t>
  </si>
  <si>
    <t>Restoran Onn Kee Jaya</t>
  </si>
  <si>
    <t>78 Jalan Dato Toh Ah Boon, Johor Bahru 81200 Malaysia</t>
  </si>
  <si>
    <t>+60 16-793 5243</t>
  </si>
  <si>
    <t>Del's Kitchen</t>
  </si>
  <si>
    <t>61 Jalan Kuning, Johor Bahru 80400 Malaysia</t>
  </si>
  <si>
    <t>+60 7-331 1611</t>
  </si>
  <si>
    <t>Jusu Korean Dessert Cafe</t>
  </si>
  <si>
    <t>89, Jalan Mutiara Emas Utama, Taman Mount Austin,, Johor Bahru 81100 Malaysia</t>
  </si>
  <si>
    <t>+60 16-242 8308</t>
  </si>
  <si>
    <t>Breeks Cafe</t>
  </si>
  <si>
    <t>106-108 Jalan Wong Ah Fook Level 3, J3-35, Johor Bahru City Square, Johor Bahru 80000 Malaysia</t>
  </si>
  <si>
    <t>$$ - $$$AmericanCafe</t>
  </si>
  <si>
    <t>607-207-2036</t>
  </si>
  <si>
    <t>Bakso Kubur Cina</t>
  </si>
  <si>
    <t>Jalan Pujaan Taman Dato Onn, Johor Bahru 80350 Malaysia</t>
  </si>
  <si>
    <t>AsianIndonesian</t>
  </si>
  <si>
    <t>Han She Kitchen</t>
  </si>
  <si>
    <t>14 Jalan Layang 16 Taman Perling, Johor Bahru 81200 Malaysia</t>
  </si>
  <si>
    <t>$$ - $$$ChineseAsianFusion</t>
  </si>
  <si>
    <t>+60 12-737 3510</t>
  </si>
  <si>
    <t>Coffee Valley</t>
  </si>
  <si>
    <t>25 Jalan Eko Botani 3/5 Taman Eko Botani, Johor Bahru 79100 Malaysia</t>
  </si>
  <si>
    <t>+60 16-725 7664</t>
  </si>
  <si>
    <t>Kim Loong Restaurant</t>
  </si>
  <si>
    <t>19, Jalan Meldrum, Bandar Johor Bahru, Johor Bahru 80000 Malaysia</t>
  </si>
  <si>
    <t>+60 11-1086 0350</t>
  </si>
  <si>
    <t>Lot G112, Ground Floor, AEON Mall Tebrau City, No. 1, Jalan Desa Tebrau Lot G112, Ground Floor, AEON Mall Tebrau City, Taman Desa Tebrau, Johor Bahru 81100 Malaysia</t>
  </si>
  <si>
    <t>+60 7-351 0749</t>
  </si>
  <si>
    <t>Reservations, Seating, Table Service, Takeout</t>
  </si>
  <si>
    <t>Aeon Tebrau City Lot S-29, 2nd Floor, Johor Bahru 81100 Malaysia</t>
  </si>
  <si>
    <t>Tom &amp; Danny Coffee</t>
  </si>
  <si>
    <t>Lot 99, Jalan Sutera Tanjung 8/3, Tmn Sutera Utama, Johor Bahru 81310 Malaysia</t>
  </si>
  <si>
    <t>+60 10-760 4202</t>
  </si>
  <si>
    <t>Golferâ€™s Terrace</t>
  </si>
  <si>
    <t>No. 1 Jalan Eka Horizon Hills Golf &amp; Country Club, Johor Bahru 79100 Malaysia</t>
  </si>
  <si>
    <t>+60 7-232 3166</t>
  </si>
  <si>
    <t>Bak Kut Teh Food Master Restaurant</t>
  </si>
  <si>
    <t>51 Jalan Setia 9/17, Johor Bahru 81100 Malaysia</t>
  </si>
  <si>
    <t>+60 12-561 8256</t>
  </si>
  <si>
    <t>Taiwan Recipe</t>
  </si>
  <si>
    <t>Lot LG-44 Lower Ground Floor KSL City 33 Jalan Seladang Taman Abad 80250, Johor Bahru Malaysia</t>
  </si>
  <si>
    <t>Hao Xiang Ch</t>
  </si>
  <si>
    <t>214 Jalan Sri Pelangi Taman Pelangi, Johor Bahru 80400 Malaysia</t>
  </si>
  <si>
    <t>AsianTaiwanese</t>
  </si>
  <si>
    <t>Ship Village Seafood Restaurant</t>
  </si>
  <si>
    <t>Jalan Minyak Beku 68, Kampong Segenting, Batu Pahat, Johor Bahru 93000 Malaysia</t>
  </si>
  <si>
    <t>+60 7-428 7184</t>
  </si>
  <si>
    <t>Haiiro Usagi</t>
  </si>
  <si>
    <t>75A, Jalan Maju, Taman Maju Jaya, Johor Bahru 80400 Malaysia</t>
  </si>
  <si>
    <t>$JapaneseFusion</t>
  </si>
  <si>
    <t>+60 7-336 0209</t>
  </si>
  <si>
    <t>Japanese, Fusion</t>
  </si>
  <si>
    <t>The Bierhaus German Pub</t>
  </si>
  <si>
    <t>G5 Daiman Bowl Complex No.2, Johor Bahru Malaysia</t>
  </si>
  <si>
    <t>German</t>
  </si>
  <si>
    <t>GermanContemporaryPub</t>
  </si>
  <si>
    <t>60 7-354 0776</t>
  </si>
  <si>
    <t>Chi-Gui Mala Hot Pot</t>
  </si>
  <si>
    <t>Jalan Dato Abdullah Tahir 01-03ï¼Œ01-05ï¼Œ01-06 Pangsapuri Dwi Galaksi, Johor Bahru 80300 Malaysia</t>
  </si>
  <si>
    <t>Ah Ma Lobak Rice</t>
  </si>
  <si>
    <t>No. 72 Jalan Kuning, Johor Bahru 80400 Malaysia</t>
  </si>
  <si>
    <t>+60 7-336 0754</t>
  </si>
  <si>
    <t>Chinese, Asian, Taiwanese, Singaporean, Malaysian</t>
  </si>
  <si>
    <t>Indonesian Corner Fast Food</t>
  </si>
  <si>
    <t>1, Jalan Bayu 2, Taman Perindustrian Tampoi Jaya, Johor Bahru 24083 Malaysia</t>
  </si>
  <si>
    <t>+60 7-232 8366</t>
  </si>
  <si>
    <t>106-108 City Square Level 3, Johor Bahru 80000 Malaysia</t>
  </si>
  <si>
    <t>$DessertAsianMalaysian</t>
  </si>
  <si>
    <t>Auntie Lim Cafe</t>
  </si>
  <si>
    <t>5-1H, Jalan Austin Height Utama, Johor Bahru Malaysia</t>
  </si>
  <si>
    <t>Angah Kitchens</t>
  </si>
  <si>
    <t>163 Jalan Adda 3/1, Johor Bahru 81100 Malaysia</t>
  </si>
  <si>
    <t>+60 19-782 7277</t>
  </si>
  <si>
    <t>ZEN Taiwanese Restaurant</t>
  </si>
  <si>
    <t>Lot S26, 2nd Floor, AEON Tebrau City Shopping Centre, 1 Jalan Desa Tebrau, Johor Bahru Malaysia</t>
  </si>
  <si>
    <t>ChineseAsianTaiwanese</t>
  </si>
  <si>
    <t>+60 7-352 0980</t>
  </si>
  <si>
    <t>Kai's Sushi Bar</t>
  </si>
  <si>
    <t>Iskandar Puteri, 7 Legoland HÃ´tel, Johor Bahru 79250 Malaysia</t>
  </si>
  <si>
    <t>+60 7-597 8888</t>
  </si>
  <si>
    <t>Hoki Cake Bakery</t>
  </si>
  <si>
    <t>67 Jalan Austin Heights 8/5 Taman Mount Austin, Johor Bahru 81100 Malaysia</t>
  </si>
  <si>
    <t>+60 17-779 6965</t>
  </si>
  <si>
    <t>Ah Yit Imperial</t>
  </si>
  <si>
    <t>2, Jalan Sutera 4, Taman Sentosa, Johor Bahru 80150 Malaysia</t>
  </si>
  <si>
    <t>+60 7-335 7653</t>
  </si>
  <si>
    <t>Sushi Zanmai</t>
  </si>
  <si>
    <t>Lot 209, Johor Bahru City Center 80000, Jalan Wong Ah Fook Johor Bahru Komtar JBCC, Johor Bahru 80000 Malaysia</t>
  </si>
  <si>
    <t>+60 7-267 9900</t>
  </si>
  <si>
    <t>Kedai Makanan Sin Kimdo</t>
  </si>
  <si>
    <t>25 Jalan Sutera, Johor Bahru 80150 Malaysia</t>
  </si>
  <si>
    <t>Fat Butchery</t>
  </si>
  <si>
    <t>85, Jalan Beringin, Taman Melodies Taman Melodies, Johor Bahru 80250 Malaysia</t>
  </si>
  <si>
    <t>+60 13-200 4030</t>
  </si>
  <si>
    <t>Restaurant On Kee</t>
  </si>
  <si>
    <t>84 86,88,Jalan Permas 10, Bandar Permas Jaya, Johor Bahru 81750 Malaysia</t>
  </si>
  <si>
    <t>+60 7-388 2261</t>
  </si>
  <si>
    <t>Bharat Curry House</t>
  </si>
  <si>
    <t>27 &amp; 29 Jalan Mutiara Emas 9/3, Johor Bahru 81100 Malaysia</t>
  </si>
  <si>
    <t>607 - 357 9619</t>
  </si>
  <si>
    <t>Jalan Premium Outlets, Lot 500, Johor Bahru 81000 Malaysia</t>
  </si>
  <si>
    <t>+60 7-590 9143</t>
  </si>
  <si>
    <t>Ding Seng Fresh Frog Porridge</t>
  </si>
  <si>
    <t>14 Jalan Indah 15/3 Taman Bukit Indah, Johor Bahru 81200 Malaysia</t>
  </si>
  <si>
    <t>$$ - $$$ChineseAsianSingaporean</t>
  </si>
  <si>
    <t>+60 19-755 9299</t>
  </si>
  <si>
    <t>Dinner, Drinks, Lunch, Brunch</t>
  </si>
  <si>
    <t>Buffet House BM</t>
  </si>
  <si>
    <t>G-02A, Ground Floor, Menara Zurich, No. 15, Jalan Dato Abdullah Tahir Taman Abad, Johor Bahru 80300 Malaysia</t>
  </si>
  <si>
    <t>$AmericanAsianThai</t>
  </si>
  <si>
    <t>+60 11-3108 5541</t>
  </si>
  <si>
    <t>American, Asian, Thai, Malaysian</t>
  </si>
  <si>
    <t>Good Family Steamboat</t>
  </si>
  <si>
    <t>89, 85, Jalan Molek 3/10 Taman Molek, Johor Bahru 81100 Malaysia</t>
  </si>
  <si>
    <t>+60 19-711 5572</t>
  </si>
  <si>
    <t>27@Cove</t>
  </si>
  <si>
    <t>LG-27, Lower Ground Floor, Puteri Cove Quayside, Johor Bahru 79000 Malaysia</t>
  </si>
  <si>
    <t>$$$$BarBarbecueAsian</t>
  </si>
  <si>
    <t>+60 7-510 4289</t>
  </si>
  <si>
    <t>Bar, Barbecue, Asian, Pub, Fusion, Malaysian</t>
  </si>
  <si>
    <t>Mandalika</t>
  </si>
  <si>
    <t>33, Jalan Seladang , Taman abad KSL City L1-098, Johor Bahru 80250 Malaysia</t>
  </si>
  <si>
    <t>+65 9796 9152</t>
  </si>
  <si>
    <t>Tabushi Ramen</t>
  </si>
  <si>
    <t>No. 51 Jalan Austin Heights 8/3 Gf, Johor Bahru 81100 Malaysia</t>
  </si>
  <si>
    <t>+60 7-364 6216</t>
  </si>
  <si>
    <t>æ·¡æ¯å»æ²™ Tampoi Laksa</t>
  </si>
  <si>
    <t>No. 17 Jalan Dato Muthuthambi, Johor Bahru 81200 Malaysia</t>
  </si>
  <si>
    <t>+60 16-720 4261</t>
  </si>
  <si>
    <t>Choco Choco</t>
  </si>
  <si>
    <t>No. 33 Jalan Seladang, Taman Abad, Johor Bahru 80250 Malaysia</t>
  </si>
  <si>
    <t>$$ - $$$AmericanCafeInternational</t>
  </si>
  <si>
    <t>+60 16-709 5334</t>
  </si>
  <si>
    <t>Star Deli</t>
  </si>
  <si>
    <t>22 Jalan Kolam Air 01, Nong Chik Heights, Johor Bahru Malaysia</t>
  </si>
  <si>
    <t>$$ - $$$MalaysianHalal</t>
  </si>
  <si>
    <t>+60 7-207 0496</t>
  </si>
  <si>
    <t>BACCHUSj</t>
  </si>
  <si>
    <t>3 Jalan Nona LG-18, Lower Ground Floor, Johor Bahru 81200 Malaysia</t>
  </si>
  <si>
    <t>+60 11-2873 3516</t>
  </si>
  <si>
    <t>Sofia Di Stefano Bar &amp; Bistro</t>
  </si>
  <si>
    <t>No. 3, Jalan Hijauan 3, Horizon Hills, Johor Bahru 79100 Malaysia</t>
  </si>
  <si>
    <t>$$$$ItalianSouthwesternBar</t>
  </si>
  <si>
    <t>Italian, Southwestern, Bar, Pizza, Mediterranean</t>
  </si>
  <si>
    <t>Corner 61</t>
  </si>
  <si>
    <t>61 Jalan Sutera Tanjung 8/3 Taman Sutera Utama, Skudai, Johor, Malaysia, Johor Bahru Malaysia</t>
  </si>
  <si>
    <t>$$ - $$$SouthwesternAsian</t>
  </si>
  <si>
    <t>Southwestern, Asian</t>
  </si>
  <si>
    <t>Durian Specialist</t>
  </si>
  <si>
    <t>Jalan Tropika 1/29, Taman Setia Tropika, Johor Bahru 81200 Malaysia</t>
  </si>
  <si>
    <t>AsianThaiMalaysian</t>
  </si>
  <si>
    <t>+60 17-703 1125</t>
  </si>
  <si>
    <t>Chicken Delight</t>
  </si>
  <si>
    <t>15 Jalan Indah No. 0113, Level 1, Indahwalk 3, Taman Bukit Indah, Johor Bahru 81200 Malaysia</t>
  </si>
  <si>
    <t>$SouthwesternFast foodAsian</t>
  </si>
  <si>
    <t>Southwestern, Fast food, Asian, Malaysian</t>
  </si>
  <si>
    <t>Guangxi Lao You Ji Restaurant</t>
  </si>
  <si>
    <t>No 2 Jalan Rosmerah 2/13 Taman Johor Jaya, Johor Bahru 81100 Malaysia</t>
  </si>
  <si>
    <t>+60 7-355 1088</t>
  </si>
  <si>
    <t>Takeout, Reservations, Buffet, Seating, Street Parking, Free off-street parking, Television, Serves Alcohol, Free Wifi</t>
  </si>
  <si>
    <t>Kerala Restaurant</t>
  </si>
  <si>
    <t>55, Jalan Tun Abdul Razak Susur 1/1 Wadi Hana, Johor Bahru 80000 Malaysia</t>
  </si>
  <si>
    <t>IndianSeafoodVegetarian FriendlyVegan Options</t>
  </si>
  <si>
    <t>60 7-223 4282</t>
  </si>
  <si>
    <t>Restoran Tapai Tang</t>
  </si>
  <si>
    <t>Jalan Chengai, Johor Bahru 80250 Malaysia</t>
  </si>
  <si>
    <t>Oleg Inspired By G Cafe</t>
  </si>
  <si>
    <t>Lot M3-04, Level 3, Podium 1, 106-108, Jalan Wong Ah Fook, Johor Bahru 80000 Malaysia</t>
  </si>
  <si>
    <t>+60 7-362 1561</t>
  </si>
  <si>
    <t>Sugar &amp; Flour Creative patisserie</t>
  </si>
  <si>
    <t>65A Jalan Sutera Tanjung 8/2, Johor Bahru 81300 Malaysia</t>
  </si>
  <si>
    <t>+60 19-736 3366</t>
  </si>
  <si>
    <t>Unit LG03 &amp; LG04, Little Red Cube, Puteri Harbor, Nusajaya, Johor Bahru 79000 Malaysia</t>
  </si>
  <si>
    <t>$$ - $$$CafeMalaysian</t>
  </si>
  <si>
    <t>+60 7-509 6186</t>
  </si>
  <si>
    <t>Hwa Mei Bak Kut Teh</t>
  </si>
  <si>
    <t>146 Jalan Lumba Kuda Bukit Chagar, Johor Bahru Malaysia</t>
  </si>
  <si>
    <t>La Gourmet Desserts</t>
  </si>
  <si>
    <t>No 11 Jalan Kuning 2, Johor Bahru 80400 Malaysia</t>
  </si>
  <si>
    <t>+60 7-336 1911</t>
  </si>
  <si>
    <t>Sisters BBQ Korean Family Restaurant</t>
  </si>
  <si>
    <t>Restoran Tepi Pantai</t>
  </si>
  <si>
    <t>Kg. Teluk Jawa Masai, Johor Bahru 81750 Malaysia</t>
  </si>
  <si>
    <t>ChineseSeafoodAsian</t>
  </si>
  <si>
    <t>+60 7-388 2070</t>
  </si>
  <si>
    <t>Hao Yun Restaurant</t>
  </si>
  <si>
    <t>22 Jalan Impian Senai 1, Johor Bahru 81100 Malaysia</t>
  </si>
  <si>
    <t>+60 17-736 2618</t>
  </si>
  <si>
    <t>Ikar</t>
  </si>
  <si>
    <t>No. 32G, Jalan Bestari 5/2 Taman Nusa Bestari, Johor Bahru 79150 Malaysia</t>
  </si>
  <si>
    <t>+60 12-711 6880</t>
  </si>
  <si>
    <t>Verbena</t>
  </si>
  <si>
    <t>Jalan Austin Perdana 3, Austin 18, Johor Bahru 81100 Malaysia</t>
  </si>
  <si>
    <t>+60 7-212 1213</t>
  </si>
  <si>
    <t>Marine Kitchen</t>
  </si>
  <si>
    <t>97, Jalan Beringin, Taman Melodies, Johor Bahru 80250 Malaysia</t>
  </si>
  <si>
    <t>$$ - $$$SeafoodFusion</t>
  </si>
  <si>
    <t>+60 12-711 5434</t>
  </si>
  <si>
    <t>Fusion, Seafood</t>
  </si>
  <si>
    <t>Moonlight Cake House Mount Austin</t>
  </si>
  <si>
    <t>No. 27 Jalan Austin Height 3 Taman Mount Austin, Johor Bahru 81100 Malaysia</t>
  </si>
  <si>
    <t>+60 7-354 3311</t>
  </si>
  <si>
    <t>Suriyan Kitchen</t>
  </si>
  <si>
    <t>PTD 209400 LOT 205954 Jalan Permas Utara 1, BandarBaru, Johor Bahru 81750 Malaysia</t>
  </si>
  <si>
    <t>$$$$IndianSouthwesternBarbecue</t>
  </si>
  <si>
    <t>+60 17-201 9334</t>
  </si>
  <si>
    <t>Indian, Southwestern, Barbecue, Asian, Wine Bar</t>
  </si>
  <si>
    <t>Bert's Keller</t>
  </si>
  <si>
    <t>23 Jalan Pelanduk Taman Century, Johor Bahru 80250 Malaysia</t>
  </si>
  <si>
    <t>No 25C Jalan Dato Abdullah Tahir Taman Abad, Johor Bahru 80300 Malaysia</t>
  </si>
  <si>
    <t>Restoran Kip</t>
  </si>
  <si>
    <t>31, Jalan Indah 5/7, Taman Bukit Indah, Johor Bahru 81200 Malaysia</t>
  </si>
  <si>
    <t>+60 19-754 3020</t>
  </si>
  <si>
    <t>Lot No. R11, Nusajaya Anjung Neighbourhood Centre, Johor Bahru 79250 Malaysia</t>
  </si>
  <si>
    <t>$$ - $$$AmericanFast food</t>
  </si>
  <si>
    <t>+60 7-509 9540</t>
  </si>
  <si>
    <t>Qin Garden Kopitiam</t>
  </si>
  <si>
    <t>12 Jalan Trus, Johor Bahru 80000 Malaysia</t>
  </si>
  <si>
    <t>+60 12-721 1826</t>
  </si>
  <si>
    <t>Tip Top Grilled Fish &amp; Drinks</t>
  </si>
  <si>
    <t>Stall 11, Jalan Mohamad Amin Food Centre, junctions Jalan Sungai Chat, Johor Bahru 80100 Malaysia</t>
  </si>
  <si>
    <t>+60 16-783 6966</t>
  </si>
  <si>
    <t>Restoran Reaz Corner</t>
  </si>
  <si>
    <t>S-24A, Jalan Dhoby, Johor Bahru 80000 Malaysia</t>
  </si>
  <si>
    <t>+60 13-744 0089</t>
  </si>
  <si>
    <t>Hock Heng Pandan Beef Ball</t>
  </si>
  <si>
    <t>169 Jalan Keris 1 Taman Sri Tebrau, Johor Bahru 80050 Malaysia</t>
  </si>
  <si>
    <t>Paik's Pan</t>
  </si>
  <si>
    <t>NO. 33 Jalan Seladang LG-38, Level Lower Ground Floor, Ksl City, Taman Abad, Johor Bahru 80250 Malaysia</t>
  </si>
  <si>
    <t>Korean, Asian</t>
  </si>
  <si>
    <t>Russell Kitchen</t>
  </si>
  <si>
    <t>Paradigm Residence, Johor Bahru 81200 Malaysia</t>
  </si>
  <si>
    <t>Furusato Japanese Restaurant</t>
  </si>
  <si>
    <t>53 Jalan Kuning 2, Johor Bahru 80400 Malaysia</t>
  </si>
  <si>
    <t>+60 7-331 4428</t>
  </si>
  <si>
    <t>936 Kitchen</t>
  </si>
  <si>
    <t>Lot PTB 22056, Skudai Lbh, Danga Bay, Johor Bahru 80200 Malaysia</t>
  </si>
  <si>
    <t>CafeContemporaryFusionHealthy</t>
  </si>
  <si>
    <t>+60 7-859 0413</t>
  </si>
  <si>
    <t>Bakar Bakar Steamboat &amp; Grill</t>
  </si>
  <si>
    <t>No. 1 1-01 Jalan Padi Emas 1/5 Uda Business Centre, Johor Bahru 81200 Malaysia</t>
  </si>
  <si>
    <t>+60 17-784 2210</t>
  </si>
  <si>
    <t>Madam Kwan's Mid Valley Southkey</t>
  </si>
  <si>
    <t>Midvalley Southkey, No 1, Persiaran Southkey 1 Lot F-001, Johor Bahru 80150 Malaysia</t>
  </si>
  <si>
    <t>+60 7-288 1360</t>
  </si>
  <si>
    <t>The Toast (Johor Jaya)</t>
  </si>
  <si>
    <t>1, Jalan Masai Baru, Johor Jaya, 81100 Johor Bahru, Johor Bahru 81100 Malaysia</t>
  </si>
  <si>
    <t>Kerryâ€™s Filipino &amp; Asian Cuisine</t>
  </si>
  <si>
    <t>G-25, Jalan Permas 10/5, G25, Johor Bahru 81750 Malaysia</t>
  </si>
  <si>
    <t>$$$$Asian</t>
  </si>
  <si>
    <t>+60 11-3132 0619</t>
  </si>
  <si>
    <t>Drop Off Cafe Industry</t>
  </si>
  <si>
    <t>Lot 2928 103 Jalan Kempas Baru, Johor Bahru 81200 Malaysia</t>
  </si>
  <si>
    <t>+60 11-2169 6857</t>
  </si>
  <si>
    <t>B.E. Cafe</t>
  </si>
  <si>
    <t>2 Jalan Bestari 1/5, Johor Bahru 81300 Malaysia</t>
  </si>
  <si>
    <t>Fishionary Bistro Jb</t>
  </si>
  <si>
    <t>Jalan Kuning G15, Plaza Mentari Suncity, Taman Pelangi, Johor Bahru 80400 Malaysia</t>
  </si>
  <si>
    <t>+60 7-330 5751</t>
  </si>
  <si>
    <t>Chinese, Seafood, Asian, Fusion, Soups</t>
  </si>
  <si>
    <t xml:space="preserve">Penang 101   A taste of Penang </t>
  </si>
  <si>
    <t>1 blok B Pusat perniagaan, taman daya, Johor Bahru Malaysia</t>
  </si>
  <si>
    <t>ChineseAsianSingaporeanMalaysian</t>
  </si>
  <si>
    <t>+60 16-708 8048</t>
  </si>
  <si>
    <t>Rasa Repablik</t>
  </si>
  <si>
    <t>16 Jalan Padi Emas 1/4 Bandar Baru Uda, Johor Bahru 81100 Malaysia</t>
  </si>
  <si>
    <t>+60 13-718 8008</t>
  </si>
  <si>
    <t xml:space="preserve">De Souza Restaurant </t>
  </si>
  <si>
    <t>No.25, 7/8, Persiaran Austin Heights, Taman Mount, Johor Bahru 81100 Malaysia</t>
  </si>
  <si>
    <t>AsianGrillMalaysian</t>
  </si>
  <si>
    <t>+60 17-774 4586</t>
  </si>
  <si>
    <t>Dinner, Brunch, Lunch</t>
  </si>
  <si>
    <t>Kopitiam Kim</t>
  </si>
  <si>
    <t>38 Jalan Kuning Taman Pelangi, Johor Bahru 80400 Malaysia</t>
  </si>
  <si>
    <t>+60 7-336 3542</t>
  </si>
  <si>
    <t>Blitz X Colony @ KLCC</t>
  </si>
  <si>
    <t>6 Jalan Kia Peng Colony Coworking Space - KLCC, Kuala Lumpur 50450 Malaysia</t>
  </si>
  <si>
    <t>$$ - $$$FrenchJapaneseCafe</t>
  </si>
  <si>
    <t>+60 16-842 6778</t>
  </si>
  <si>
    <t>French, Japanese, Cafe, International, Malaysian</t>
  </si>
  <si>
    <t>Breakfast, Lunch, Brunch, Drinks</t>
  </si>
  <si>
    <t>Paya Serai</t>
  </si>
  <si>
    <t>No 2 Jalan barat Hilton Petaling Jaya, Petaling Jaya 46200 Malaysia</t>
  </si>
  <si>
    <t>http://eatdrinkhilton.com/paya-serai/#/</t>
  </si>
  <si>
    <t>$$ - $$$InternationalAsianMalaysian</t>
  </si>
  <si>
    <t>+60 3-7955 3533</t>
  </si>
  <si>
    <t>International, Asian, Malaysian</t>
  </si>
  <si>
    <t>The Lounge</t>
  </si>
  <si>
    <t>Jalan Stesen Sentral, Kuala Lumpur 50470 Malaysia</t>
  </si>
  <si>
    <t>http://eatdrinkhilton.com/the-lounge-hiltonkl/#/</t>
  </si>
  <si>
    <t>+60 3-2264 2264</t>
  </si>
  <si>
    <t>Lunch, Dinner, Breakfast, Drinks</t>
  </si>
  <si>
    <t>Nero Nero</t>
  </si>
  <si>
    <t>L3-02 Jalan Damanlela Damansara, Kuala Lumpur 50490 Malaysia</t>
  </si>
  <si>
    <t>http://www.neronero-dc3.com/</t>
  </si>
  <si>
    <t>+60 19-667 4546</t>
  </si>
  <si>
    <t>Italian, European</t>
  </si>
  <si>
    <t>Vegetarian Friendly, Vegan Options, Gluten Free Options</t>
  </si>
  <si>
    <t>Bottega Lounge</t>
  </si>
  <si>
    <t>Equatorial Plaza, Jalan Sultan Ismail Ground Floor, Kuala Lumpur 50250 Malaysia</t>
  </si>
  <si>
    <t>http://www.eqkualalumpur.equatorial.com/dining/bottega/</t>
  </si>
  <si>
    <t>$$ - $$$BarWine Bar</t>
  </si>
  <si>
    <t>+60 3-2789 7777</t>
  </si>
  <si>
    <t>Bar, Wine Bar</t>
  </si>
  <si>
    <t>The Whisky Bar</t>
  </si>
  <si>
    <t>46 Changkat Bukit Bintang Bukit Bintang, Kuala Lumpur 50200 Malaysia</t>
  </si>
  <si>
    <t>http://www.thewhiskybarkl.com/</t>
  </si>
  <si>
    <t>$$ - $$$BarEuropeanVegetarian Friendly</t>
  </si>
  <si>
    <t>+60 12-735 6709</t>
  </si>
  <si>
    <t>Vegetarian Friendly, Gluten Free Options</t>
  </si>
  <si>
    <t>The Grand Getaway by Grand Hyatt Kuala Lumpur</t>
  </si>
  <si>
    <t>12, Jalan Pinang, Kuala Lumpur 50450 Malaysia</t>
  </si>
  <si>
    <t>http://thegrandgetaway.com.my/</t>
  </si>
  <si>
    <t>$$$$Vegetarian FriendlyGluten Free Options</t>
  </si>
  <si>
    <t>+60 3-2182 1234</t>
  </si>
  <si>
    <t>The Dark Horse - Bar &amp; Grill</t>
  </si>
  <si>
    <t>Lot G-05, Ground Floor, Life Centre 20 Jalan Sultan Ismail, Kuala Lumpur 50250 Malaysia</t>
  </si>
  <si>
    <t>http://www.darkhorse.my/</t>
  </si>
  <si>
    <t>$$ - $$$SteakhouseBarEuropean</t>
  </si>
  <si>
    <t>+60 19-333 9269</t>
  </si>
  <si>
    <t>Beta KL</t>
  </si>
  <si>
    <t>No. 10 Jalan Perak Ground Floor, Cormar Suites, Kuala Lumpur 50450 Malaysia</t>
  </si>
  <si>
    <t>http://www.betakl.com/</t>
  </si>
  <si>
    <t>$$$$AsianMalaysianVegetarian Friendly</t>
  </si>
  <si>
    <t>+60 19-212 1094</t>
  </si>
  <si>
    <t>Skillet KL</t>
  </si>
  <si>
    <t>http://www.skilletkl.com/</t>
  </si>
  <si>
    <t>$$$$EuropeanAsianVegetarian Friendly</t>
  </si>
  <si>
    <t>+60 19-212 1240</t>
  </si>
  <si>
    <t>European, Asian</t>
  </si>
  <si>
    <t>YEN, W Kuala Lumpur</t>
  </si>
  <si>
    <t>121 Jalan Ampang Level 11, W Kuala Lumpur, Kuala Lumpur 50450 Malaysia</t>
  </si>
  <si>
    <t>https://www.marriott.com/en-us/hotels/kulwh-w-kuala-lumpur/dining/</t>
  </si>
  <si>
    <t>+60 12-347 9088</t>
  </si>
  <si>
    <t>Nadodi KL</t>
  </si>
  <si>
    <t>1st Floor, Lot 183 Jalan Yap Kwan Seng, Kuala Lumpur 50450 Malaysia</t>
  </si>
  <si>
    <t>http://www.nadodikl.com/</t>
  </si>
  <si>
    <t>$$$$IndianAsianVegetarian Friendly</t>
  </si>
  <si>
    <t>+60 17-296 9520</t>
  </si>
  <si>
    <t>Indian, Asian</t>
  </si>
  <si>
    <t>The Lounge at Four Seasons</t>
  </si>
  <si>
    <t>145 Jalan Ampang Four Seasons Hotel Kuala Lumpur, Kuala Lumpur 50450 Malaysia</t>
  </si>
  <si>
    <t>http://www.fourseasons.com/kualalumpur/dining/lounges/lobby-lounge/</t>
  </si>
  <si>
    <t>$$$$International</t>
  </si>
  <si>
    <t>+60 3-2382 8650</t>
  </si>
  <si>
    <t>Breakfast, Lunch, Dinner, Drinks</t>
  </si>
  <si>
    <t>Takeout, Reservations, Seating, Parking Available, Validated Parking, Valet Parking, Highchairs Available, Serves Alcohol, Free Wifi, Accepts Credit Cards, Table Service, Wine and Beer, Non-smoking restaurants</t>
  </si>
  <si>
    <t>Rooftop 25 Bar and Lounge KL</t>
  </si>
  <si>
    <t>452 Jalan Tuanku Abdul Rahman Level 25 of Hilton Garden Inn KL South, Kuala Lumpur 50100 Malaysia</t>
  </si>
  <si>
    <t>http://www.eatdrinkhilton.com/rooftop-25-bar-lounge/</t>
  </si>
  <si>
    <t>$$ - $$$AsianMalaysianDining bars</t>
  </si>
  <si>
    <t>+60 3-2771 6888</t>
  </si>
  <si>
    <t>Asian, Malaysian, Dining bars</t>
  </si>
  <si>
    <t>Healy Mac's</t>
  </si>
  <si>
    <t>No. 38 Changkat Bukit Bintang, Kuala Lumpur 50200 Malaysia</t>
  </si>
  <si>
    <t>http://www.healymacs.com/index.php</t>
  </si>
  <si>
    <t>$$ - $$$IrishBarEuropean</t>
  </si>
  <si>
    <t>+60 3-2145 1778</t>
  </si>
  <si>
    <t>Horizon Grill</t>
  </si>
  <si>
    <t>2 Jalan Conlay Banyan Tree Hotel &amp; reseidence, Kuala Lumpur 50450 Malaysia</t>
  </si>
  <si>
    <t>http://www.banyantree.com/en/malaysia/kuala-lumpur/dining/horizon-grill</t>
  </si>
  <si>
    <t>$$$$InternationalEuropeanGrill</t>
  </si>
  <si>
    <t>+60 3-2113 1821</t>
  </si>
  <si>
    <t>European, International, Grill</t>
  </si>
  <si>
    <t>Gluten Free Options</t>
  </si>
  <si>
    <t>Tokyo Secret</t>
  </si>
  <si>
    <t>1 Lingkaran Syed Putra Lot F001, First Floor Midvalley Megamall, Mid Valley City, Kuala Lumpur 58000 Malaysia</t>
  </si>
  <si>
    <t>+60 3-2201 3342</t>
  </si>
  <si>
    <t>Seating, Accepts Credit Cards, Table Service</t>
  </si>
  <si>
    <t>Mandarin Grill</t>
  </si>
  <si>
    <t>Kuala Lumpur City Centre, Kuala Lumpur 50088 Malaysia</t>
  </si>
  <si>
    <t>https://www.mandarinoriental.com/en/kuala-lumpur/petronas-towers/dine/mandarin-grill?src=loc.local_listing.mokul.yxt</t>
  </si>
  <si>
    <t>$$$$ItalianSteakhouseGrill</t>
  </si>
  <si>
    <t>+60 3-2380-8888</t>
  </si>
  <si>
    <t>OGA Tea &amp; Dining</t>
  </si>
  <si>
    <t>18, Jalan Kamuning Off Jalan Imbi, Kuala Lumpur 55100 Malaysia</t>
  </si>
  <si>
    <t>https://linktr.ee/oga.my</t>
  </si>
  <si>
    <t>$$$$JapaneseCafeHealthy</t>
  </si>
  <si>
    <t>+60 12-238 2285</t>
  </si>
  <si>
    <t>Japanese, Japanese Fusion, Cafe, Healthy, Kyoto cuisine</t>
  </si>
  <si>
    <t>Breakfast, Lunch, Dinner, Brunch, After-hours</t>
  </si>
  <si>
    <t>Makan Kitchen</t>
  </si>
  <si>
    <t>The Intermark, 348 Jalan Tun Razak, The Intermark, 348 Jalan Tun Razak,, Kuala Lumpur 50400 Malaysia</t>
  </si>
  <si>
    <t>$$ - $$$ChineseHealthyMalaysian</t>
  </si>
  <si>
    <t>+60 3-2172 7272</t>
  </si>
  <si>
    <t>Chinese, Healthy, Malaysian</t>
  </si>
  <si>
    <t>The Living Room</t>
  </si>
  <si>
    <t>199 Jalan Bukit Bintang The Westin Hotel, Kuala Lumpur 55100 Malaysia</t>
  </si>
  <si>
    <t>http://www.thewestinkualalumpur.com/thelivingroom</t>
  </si>
  <si>
    <t>+60 3-2773 8495</t>
  </si>
  <si>
    <t>Zenzero Restaurant &amp; Wine Bar</t>
  </si>
  <si>
    <t>A-0-9, Ground Floor, St Mary Place, No. 1, Jalan Tengah Off Jalan P. Ramlee, Kuala Lumpur 50450 Malaysia</t>
  </si>
  <si>
    <t>http://www.zenzerogroup.com/</t>
  </si>
  <si>
    <t>$$$$ItalianEuropeanVegetarian Friendly</t>
  </si>
  <si>
    <t>+60 3-2022 2899</t>
  </si>
  <si>
    <t>Le Petit Chef - Kuala Lumpur</t>
  </si>
  <si>
    <t>12 Jalan Pinang Grand Hyatt Kuala Lumpur, Kuala Lumpur 50450 Malaysia</t>
  </si>
  <si>
    <t>http://www.lepetitchef.com/kuala-lumpur</t>
  </si>
  <si>
    <t>$$$$FrenchChineseIndian</t>
  </si>
  <si>
    <t>Iki Omakase</t>
  </si>
  <si>
    <t>16, Jalan Kamuning, Off Jalan Imbi, Kuala Lumpur 55100 Malaysia</t>
  </si>
  <si>
    <t>http://ikiomakase.com/</t>
  </si>
  <si>
    <t>$$$$JapaneseSeafoodJapanese Fusion</t>
  </si>
  <si>
    <t>+60 12-885 5184</t>
  </si>
  <si>
    <t>Reservations, Seating, Serves Alcohol, Table Service, Private Dining, Parking Available, Valet Parking, Free off-street parking, Wheelchair Accessible, Wine and Beer, Accepts American Express, Accepts Mastercard, Accepts Visa, Free Wifi, Accepts Credit Cards</t>
  </si>
  <si>
    <t>Manja</t>
  </si>
  <si>
    <t>No. 6 Lorong Raja Chulan, Kuala Lumpur 50250 Malaysia</t>
  </si>
  <si>
    <t>http://manja.com.my/</t>
  </si>
  <si>
    <t>$$ - $$$ContemporaryCentral AsianVegetarian Friendly</t>
  </si>
  <si>
    <t>+60 12-373 7063</t>
  </si>
  <si>
    <t>http://blitzandco.com/</t>
  </si>
  <si>
    <t>Burger on 16</t>
  </si>
  <si>
    <t>16 Jalan 1/77a Imbi, Kuala Lumpur 55100 Malaysia</t>
  </si>
  <si>
    <t>http://www.facebook.com/BURGERon16/</t>
  </si>
  <si>
    <t>+60 3-9224 2117</t>
  </si>
  <si>
    <t>American, Australian, Fast food</t>
  </si>
  <si>
    <t>Pier 12 Seafood Tavern</t>
  </si>
  <si>
    <t>Old Malaya Lot 12 No. 66-68 Jalan Raja Chulan Old Malaya, Kuala Lumpur 50200 Malaysia</t>
  </si>
  <si>
    <t>$$ - $$$SeafoodInternationalGrill</t>
  </si>
  <si>
    <t>+60 17-245 4685</t>
  </si>
  <si>
    <t>Old Shanghai</t>
  </si>
  <si>
    <t>50 Changkat Bukit Bintang, Kuala Lumpur 50200 Malaysia</t>
  </si>
  <si>
    <t>https://oldshanghaikl.com/</t>
  </si>
  <si>
    <t>$$ - $$$ChineseBarAsian</t>
  </si>
  <si>
    <t>+60 12-526 1335</t>
  </si>
  <si>
    <t>Jalan P Ramlee Crown Regency, No.12 Ground Floor, Kuala Lumpur 50250 Malaysia</t>
  </si>
  <si>
    <t>$$ - $$$IrishBarInternational</t>
  </si>
  <si>
    <t>+60 3-2166 9778</t>
  </si>
  <si>
    <t>Irish, Bar, European, Pub, International</t>
  </si>
  <si>
    <t>Healy Mac's Irish Bar and Restaurant</t>
  </si>
  <si>
    <t>A4-G2-06-07 Solaris Dutamus, No. 1, Jalan Dutamas 1, Kuala Lumpur Malaysia</t>
  </si>
  <si>
    <t>http://www.healymacs.com/</t>
  </si>
  <si>
    <t>+60 3-6203 1218</t>
  </si>
  <si>
    <t>Irish, Bar, European, Pub</t>
  </si>
  <si>
    <t>El Cerdo</t>
  </si>
  <si>
    <t>43 &amp; 45 Changkat Bukit Bintang, Kuala Lumpur 50200 Malaysia</t>
  </si>
  <si>
    <t>http://www.elcerdokl.com/</t>
  </si>
  <si>
    <t>$$ - $$$EuropeanSpanishGluten Free Options</t>
  </si>
  <si>
    <t>+60 3-2145 0511</t>
  </si>
  <si>
    <t>Malai Thai Cuisine</t>
  </si>
  <si>
    <t>6 Jalan P Ramlee Menara Amplewest, Kuala Lumpur 50250 Malaysia</t>
  </si>
  <si>
    <t>https://www.malaithai.restaurant/</t>
  </si>
  <si>
    <t>+60 3-2181 2505</t>
  </si>
  <si>
    <t>Yun House</t>
  </si>
  <si>
    <t>145 Jalan Ampang Four Seasons Hotel, Kuala Lumpur 50450 Malaysia</t>
  </si>
  <si>
    <t>http://www.fourseasons.com/kualalumpur/dining/restaurants/yun-house/</t>
  </si>
  <si>
    <t>$$$$ChineseSeafoodCantonese</t>
  </si>
  <si>
    <t>+60 3-2382 8640</t>
  </si>
  <si>
    <t>Vin's Restaurant and Bar</t>
  </si>
  <si>
    <t>No 6 Lorong Datuk Taman Tun Dr. Ismail, Kuala Lumpur 60000 Malaysia</t>
  </si>
  <si>
    <t>http://www.vinsrestaurant.com/</t>
  </si>
  <si>
    <t>$$ - $$$BarInternationalVegetarian Friendly</t>
  </si>
  <si>
    <t>+60 12-200 2119</t>
  </si>
  <si>
    <t>Bar, International</t>
  </si>
  <si>
    <t>Nook</t>
  </si>
  <si>
    <t>No 5 Jalan Stesen Sentral Aloft Kuala Lumpur Sentral, Kuala Lumpur 50470 Malaysia</t>
  </si>
  <si>
    <t>http://www.aloftkualalumpursentral.com/en/nook</t>
  </si>
  <si>
    <t>$$ - $$$InternationalAsianHealthy</t>
  </si>
  <si>
    <t>+60 3-2723 1154</t>
  </si>
  <si>
    <t>The Steakhouse KL</t>
  </si>
  <si>
    <t>44 Changkat Bukit Bintang, Kuala Lumpur 50200 Malaysia</t>
  </si>
  <si>
    <t>http://steakhousekl.com/</t>
  </si>
  <si>
    <t>$$ - $$$SteakhouseGluten Free Options</t>
  </si>
  <si>
    <t>Mai Bar</t>
  </si>
  <si>
    <t>http://www.aloftkualalumpursentral.com/en/mai-bar</t>
  </si>
  <si>
    <t>$$ - $$$BarPizzaWine Bar</t>
  </si>
  <si>
    <t>+60 3-2723 1133</t>
  </si>
  <si>
    <t>Bar, Pizza, Wine Bar</t>
  </si>
  <si>
    <t>Quivo Pavilion</t>
  </si>
  <si>
    <t>Lot 3. 09. 02, Level 3, Pavilion 168, Jalan Bukit Bintang,, Kuala Lumpur 55100 Malaysia</t>
  </si>
  <si>
    <t>http://quivo.my/</t>
  </si>
  <si>
    <t>$$ - $$$ItalianBarPizza</t>
  </si>
  <si>
    <t>+60 3-2141 7711</t>
  </si>
  <si>
    <t>LUCE Osteria Contemporanea</t>
  </si>
  <si>
    <t>Old Malaya Lorong Raja Chulan No. 10, Old Malaya, Kuala Lumpur 50250 Malaysia</t>
  </si>
  <si>
    <t>http://www.luceosteria.com/</t>
  </si>
  <si>
    <t>$$ - $$$ItalianPizzaMediterranean</t>
  </si>
  <si>
    <t>+60 3-2078 8008</t>
  </si>
  <si>
    <t>Italian, Pizza, Mediterranean, European, Healthy, Neapolitan, Campania, Southern-Italian</t>
  </si>
  <si>
    <t>Toh Yuen Chinese Restaurant</t>
  </si>
  <si>
    <t>http://eatdrinkhilton.com/toh-yuen-hiltonpj/#/</t>
  </si>
  <si>
    <t>+60 3-7955 9122</t>
  </si>
  <si>
    <t>Chinese, Seafood, Asian</t>
  </si>
  <si>
    <t>Aliyaa Island Restaurant &amp; Bar</t>
  </si>
  <si>
    <t>48 G Jalan Medan Setia 2 Plaza Damasara, Bukit Damansara, Kuala Lumpur 50490 Malaysia</t>
  </si>
  <si>
    <t>http://www.aliyaa.com/</t>
  </si>
  <si>
    <t>$$ - $$$SeafoodAsianSri Lankan</t>
  </si>
  <si>
    <t>+60 3-2092 5378</t>
  </si>
  <si>
    <t>Seafood, Asian, Sri Lankan</t>
  </si>
  <si>
    <t>LOKL Coffee Co.</t>
  </si>
  <si>
    <t>30 Jalan Tun H S Lee, Kuala Lumpur 50100 Malaysia</t>
  </si>
  <si>
    <t>http://www.instagram.com/loklcoffee/?hl=en</t>
  </si>
  <si>
    <t>$$ - $$$CafeHealthyVegetarian Friendly</t>
  </si>
  <si>
    <t>+60 18-968 5515</t>
  </si>
  <si>
    <t>Cafe, Healthy</t>
  </si>
  <si>
    <t>BBQ NIGHTS</t>
  </si>
  <si>
    <t>Jalan P Ramlee Wisma Rohas PureCircle, Kuala Lumpur 50450 Malaysia</t>
  </si>
  <si>
    <t>http://www.facebook.com/bbqnightskl</t>
  </si>
  <si>
    <t>$$ - $$$IndianBarbecueAsian</t>
  </si>
  <si>
    <t>+60 188725768</t>
  </si>
  <si>
    <t>Kin Thai Restaurant</t>
  </si>
  <si>
    <t>Taman OUG, 58200 No 66 Jalan Hujan Rahmat 3 Taman Overseas Union Garden, Kuala Lumpur 58200 Malaysia</t>
  </si>
  <si>
    <t>http://kinthai.my/</t>
  </si>
  <si>
    <t>$$ - $$$SeafoodAsianThai</t>
  </si>
  <si>
    <t>+60 12-956 3525</t>
  </si>
  <si>
    <t>Seafood, Asian, Thai, Soups</t>
  </si>
  <si>
    <t>Gravybaby Jalan P Ramlee</t>
  </si>
  <si>
    <t>12 Jalan P Ramlee, Kuala Lumpur 50250 Malaysia</t>
  </si>
  <si>
    <t>https://www.gravybaby.com/our-stores/</t>
  </si>
  <si>
    <t>$$ - $$$Fast foodEuropeanDiner</t>
  </si>
  <si>
    <t>+60 14-357 0424</t>
  </si>
  <si>
    <t>Le Bar Cocktails &amp; Stories</t>
  </si>
  <si>
    <t>Sofitel Kuala Lumpur Damansara 6 Jalan Damanlela Bukit Damansara, Kuala Lumpur 50490 Malaysia</t>
  </si>
  <si>
    <t>http://www.sofitel-kualalumpur-damansara.com/restaurants-bars/le-bar/</t>
  </si>
  <si>
    <t>$$ - $$$BarWine BarDining bars</t>
  </si>
  <si>
    <t>+60 3-2720 6668</t>
  </si>
  <si>
    <t>Reservations, Seating, Parking Available, Valet Parking, Wheelchair Accessible, Serves Alcohol, Full Bar, Free Wifi, Accepts Credit Cards, Table Service, Wine and Beer, Non-smoking restaurants</t>
  </si>
  <si>
    <t>JP teres</t>
  </si>
  <si>
    <t>12 Jalan Pinang, Kuala Lumpur 50450 Malaysia</t>
  </si>
  <si>
    <t>http://www.hyatt.com/en-US/hotel/malaysia/grand-hyatt-kuala-lumpur/kuagh/dining</t>
  </si>
  <si>
    <t>$$ - $$$ChineseIndianAsian</t>
  </si>
  <si>
    <t>+60 3-2203 9188</t>
  </si>
  <si>
    <t>Eat X Dignity Cafe</t>
  </si>
  <si>
    <t>25-G, Jalan 11/48a, Sentul Raya Boulevard,, Kuala Lumpur 51000 Malaysia</t>
  </si>
  <si>
    <t>http://dignityforchildren.org/what-we-do/enterprises/eat-x-dignity</t>
  </si>
  <si>
    <t>+60 3-2303 1366</t>
  </si>
  <si>
    <t>Knowhere Bangsar</t>
  </si>
  <si>
    <t>50 Jalan Maarof Bangsar, Kuala Lumpur 59100 Malaysia</t>
  </si>
  <si>
    <t>http://www.knowheretoeat.com/en_MY/</t>
  </si>
  <si>
    <t>$$ - $$$BarInternationalContemporary</t>
  </si>
  <si>
    <t>+60 10-220 2358</t>
  </si>
  <si>
    <t>Bar, International, Contemporary, Fusion</t>
  </si>
  <si>
    <t>Tg's Nasi Kandar</t>
  </si>
  <si>
    <t>8 Jalan Tengkat Tong Shin Bukit Bintang, Kuala Lumpur 50200 Malaysia</t>
  </si>
  <si>
    <t>http://www.facebook.com/tgsnasikandar</t>
  </si>
  <si>
    <t>+60 11-1055 6435</t>
  </si>
  <si>
    <t>THIRTY8</t>
  </si>
  <si>
    <t>$$$$InternationalDining barsVegetarian Friendly</t>
  </si>
  <si>
    <t>International, Dining bars</t>
  </si>
  <si>
    <t>Cafe:in House</t>
  </si>
  <si>
    <t>Unit 1-01, Level 1, Mercu Summer Suites, 8, Jalan Cendana, Kampung Baru,, Kuala Lumpur 50250 Malaysia</t>
  </si>
  <si>
    <t>http://cafeinhouse2016.beepit.com/</t>
  </si>
  <si>
    <t>$$ - $$$Quick BitesCafeEuropean</t>
  </si>
  <si>
    <t>+60 12-750 6687</t>
  </si>
  <si>
    <t>Cafe, European</t>
  </si>
  <si>
    <t>Curate At Four Seasons Hotel Kuala Lumpur</t>
  </si>
  <si>
    <t>145 Jalan Ampang, Kuala Lumpur 50450 Malaysia</t>
  </si>
  <si>
    <t>http://www.fourseasons.com/kualalumpur/dining/restaurants/curate/</t>
  </si>
  <si>
    <t>$$ - $$$InternationalAsianMiddle Eastern</t>
  </si>
  <si>
    <t>+60 3-2382 7630</t>
  </si>
  <si>
    <t>International, Asian, Middle Eastern, Malaysian</t>
  </si>
  <si>
    <t>Antipodean Atria</t>
  </si>
  <si>
    <t>Jalan Ss 22/23 Ground Floor, Atria Shopping Gallery, Petaling Jaya 47400 Malaysia</t>
  </si>
  <si>
    <t>http://www.antipodeancoffee.com/</t>
  </si>
  <si>
    <t>$$ - $$$CafeInternationalVegetarian Friendly</t>
  </si>
  <si>
    <t>+60 3-7732 8594</t>
  </si>
  <si>
    <t>Cafe, International</t>
  </si>
  <si>
    <t>Fuego at Troika Sky Dining</t>
  </si>
  <si>
    <t>Tower a Level 23a The Troika 19 Persiaran Klcc, Kuala Lumpur 50450 Malaysia</t>
  </si>
  <si>
    <t>http://www.troikaskydining.com/fuego</t>
  </si>
  <si>
    <t>$$ - $$$LatinCentral AmericanVegetarian Friendly</t>
  </si>
  <si>
    <t>+60 3-2162 0886</t>
  </si>
  <si>
    <t>Mosaic</t>
  </si>
  <si>
    <t>Kuala Lumpur City Centre (Klcc) Mandarin Oriental P.O.Box 10905, Kuala Lumpur 50088 Malaysia</t>
  </si>
  <si>
    <t>https://www.mandarinoriental.com/en/kuala-lumpur/petronas-towers/dine/mosaic?src=loc.local_listing.mokul.yxt</t>
  </si>
  <si>
    <t>$$$$InternationalSushiMalaysian</t>
  </si>
  <si>
    <t>+60 3-2179 8881</t>
  </si>
  <si>
    <t>El Toro Loco KL</t>
  </si>
  <si>
    <t>10 Jalan Perak Cormar Suites, Kuala Lumpur 50450 Malaysia</t>
  </si>
  <si>
    <t>http://www.etlkl.com/</t>
  </si>
  <si>
    <t>$$ - $$$BarMediterraneanSpanish</t>
  </si>
  <si>
    <t>+60 3-2181 7388</t>
  </si>
  <si>
    <t>Burger &amp; Sushi</t>
  </si>
  <si>
    <t>Off Jalan Desa Pandan Jalan 1/76 Lot 06, Ground Floor G-Village, Kuala Lumpur 55100 Malaysia</t>
  </si>
  <si>
    <t>http://www.facebook.com/Burgerandsushi.net</t>
  </si>
  <si>
    <t>+60 3-9226 9788</t>
  </si>
  <si>
    <t>Japanese, Sushi, Asian, Grill</t>
  </si>
  <si>
    <t>Vegan Options, Gluten Free Options, Vegetarian Friendly</t>
  </si>
  <si>
    <t>Lai Po Heen</t>
  </si>
  <si>
    <t>Kuala Lumpur City Centre Mandarin Oriental, Kuala Lumpur 50088 Malaysia</t>
  </si>
  <si>
    <t>https://www.mandarinoriental.com/en/kuala-lumpur/petronas-towers/dine/laipo-po-heen?src=loc.local_listing.mokul.yxt</t>
  </si>
  <si>
    <t>+60 3-2179-8977</t>
  </si>
  <si>
    <t>Sao Nam Vietnamese Cuisine</t>
  </si>
  <si>
    <t>25 Tingkat Tong Shin, Kuala Lumpur 50200 Malaysia</t>
  </si>
  <si>
    <t>http://www.saonam.com.my/</t>
  </si>
  <si>
    <t>$$ - $$$VietnameseVegetarian FriendlyVegan Options</t>
  </si>
  <si>
    <t>+60 3-2144 1225</t>
  </si>
  <si>
    <t>Tamarind Hill Kuala Lumpur By Samadhi</t>
  </si>
  <si>
    <t>19 Jalan Sultan Ismail Bukit Bintang, Kuala Lumpur 50250 Malaysia</t>
  </si>
  <si>
    <t>http://www.tamarindrestaurants.com/</t>
  </si>
  <si>
    <t>$$$$AsianThaiVegetarian Friendly</t>
  </si>
  <si>
    <t>+60 3-2148 3200</t>
  </si>
  <si>
    <t>Din Tai Fung Pavilion KL</t>
  </si>
  <si>
    <t>168 Jalan Bukit Bintang Lot 6.01.05, Level 6, Kuala Lumpur 51000 Malaysia</t>
  </si>
  <si>
    <t>+60 3-2148 8292</t>
  </si>
  <si>
    <t>Pinchos Tapas Bar</t>
  </si>
  <si>
    <t>18, Changkat Bukit Bintang, Kuala Lumpur 50200 Malaysia</t>
  </si>
  <si>
    <t>http://www.pinchoskl.com/</t>
  </si>
  <si>
    <t>$$ - $$$BarMediterraneanEuropean</t>
  </si>
  <si>
    <t>+60 3-2145 8482</t>
  </si>
  <si>
    <t>VCR</t>
  </si>
  <si>
    <t>2 Jalan Galloway, Kuala Lumpur 50150 Malaysia</t>
  </si>
  <si>
    <t>http://vcr.my/</t>
  </si>
  <si>
    <t>$$ - $$$Quick BitesAmericanEuropean</t>
  </si>
  <si>
    <t>+60 3-2110 2330</t>
  </si>
  <si>
    <t>American, European, Australian</t>
  </si>
  <si>
    <t>Ciccio Bar Pizzeria</t>
  </si>
  <si>
    <t>15 Changkat Bukit Bintang, Kuala Lumpur 50200 Malaysia</t>
  </si>
  <si>
    <t>https://www.facebook.com/CiccioKL/</t>
  </si>
  <si>
    <t>$$ - $$$ItalianNeapolitanCampania</t>
  </si>
  <si>
    <t>+60 3-2141 8605</t>
  </si>
  <si>
    <t>Italian, Neapolitan, Campania, Romana, Lazio, Central-Italian, Southern-Italian</t>
  </si>
  <si>
    <t>Taps Beer Bar</t>
  </si>
  <si>
    <t>1 Jalan Nagasari A-0-3 One Residency |, Kuala Lumpur 50200 Malaysia</t>
  </si>
  <si>
    <t>http://tapsbeerbar.my/</t>
  </si>
  <si>
    <t>+60 3-2110 4836</t>
  </si>
  <si>
    <t>D Empire Pavilion</t>
  </si>
  <si>
    <t>168 Jalan Bukit Bintang Lot 6. 33 &amp; 6. 34, Pavilion Kuala Lumpur, Kuala Lumpur 55100 Malaysia</t>
  </si>
  <si>
    <t>http://www.dempirecuisine.com/</t>
  </si>
  <si>
    <t>$$ - $$$SteakhouseEuropeanGrill</t>
  </si>
  <si>
    <t>+60 3-2110 6196</t>
  </si>
  <si>
    <t>Steakhouse, European, Grill</t>
  </si>
  <si>
    <t>Oro Cafe</t>
  </si>
  <si>
    <t>3 Jalan Stesen Sentral Hilton Kuala Lumpur, Kuala Lumpur 50470 Malaysia</t>
  </si>
  <si>
    <t>http://www.eatdrinkhilton.com/oro-cafe/</t>
  </si>
  <si>
    <t>$$ - $$$CafeInternationalAsian</t>
  </si>
  <si>
    <t>+60 3-2264 2480</t>
  </si>
  <si>
    <t>Feeka Coffee Roasters</t>
  </si>
  <si>
    <t>19 Jalan Mesui, Kuala Lumpur 50200 Malaysia</t>
  </si>
  <si>
    <t>http://www.asianagegroup.com/</t>
  </si>
  <si>
    <t>$$ - $$$Quick BitesCafeVegetarian Friendly</t>
  </si>
  <si>
    <t>+60 3-2110 4599</t>
  </si>
  <si>
    <t>Qureshi Malaysia</t>
  </si>
  <si>
    <t>1 Ground Floor, East Wing, TPC Kuala Lumpur , No 10 Jalan 1/70D Off Jalan Bukit Kiara, Kuala Lumpur 60000 Malaysia</t>
  </si>
  <si>
    <t>http://www.qureshis.com/</t>
  </si>
  <si>
    <t>+60 17-244 0135</t>
  </si>
  <si>
    <t>Samad Al Iraqi Restaurant</t>
  </si>
  <si>
    <t>No. 1 Jalan Pinang Unit G-3, G Floor, Menara Prestige, Kuala Lumpur 50450 Malaysia</t>
  </si>
  <si>
    <t>http://www.samadaliraqirestaurant.com.my/</t>
  </si>
  <si>
    <t>$$ - $$$InternationalHealthyArabic</t>
  </si>
  <si>
    <t>+60 11-1110 0092</t>
  </si>
  <si>
    <t>Healthy, International, Arabic</t>
  </si>
  <si>
    <t>MTR 1924 Malaysia</t>
  </si>
  <si>
    <t>69 Jalan Thambipillai Brickfields, Kuala Lumpur 50470 Malaysia</t>
  </si>
  <si>
    <t>http://mtrmalaysia.com/</t>
  </si>
  <si>
    <t>+60 3-2276 4924</t>
  </si>
  <si>
    <t>Blue</t>
  </si>
  <si>
    <t>Equatorial Plaza, Jalan Sultan Ismail Sky51, Kuala Lumpur 50250 Malaysia</t>
  </si>
  <si>
    <t>https://www.eqkualalumpur.com/dining/blue</t>
  </si>
  <si>
    <t>$$ - $$$BarInternationalWine Bar</t>
  </si>
  <si>
    <t>Bar, International, Wine Bar, Dining bars</t>
  </si>
  <si>
    <t>Antipodean Tan &amp; Tan</t>
  </si>
  <si>
    <t>207 Jalan Tun Razak Menara Tan &amp; Tan, Kuala Lumpur 50450 Malaysia</t>
  </si>
  <si>
    <t>$$ - $$$CafeInternationalEuropean</t>
  </si>
  <si>
    <t>+60 3-2161 0752</t>
  </si>
  <si>
    <t>European, New Zealand, Cafe, International</t>
  </si>
  <si>
    <t>Nam Heong Vintage, Pavilion Elite</t>
  </si>
  <si>
    <t>Lot 106.00 Jalan Bukit Bintang Level 8, Pavilion Elite Mall, Kuala Lumpur 55100 Malaysia</t>
  </si>
  <si>
    <t>http://www.namheongipoh.com/</t>
  </si>
  <si>
    <t>$CantoneseMalaysianVegetarian Friendly</t>
  </si>
  <si>
    <t>+60 3-2110 6321</t>
  </si>
  <si>
    <t>Malaysian</t>
  </si>
  <si>
    <t>myBurgerLab</t>
  </si>
  <si>
    <t>14 Jalan 21/22 Seapark, Petaling Jaya 46300 Malaysia</t>
  </si>
  <si>
    <t>http://www.facebook.com/myBurgerLab</t>
  </si>
  <si>
    <t>Takeout, Seating, Accepts Credit Cards</t>
  </si>
  <si>
    <t>Tosca</t>
  </si>
  <si>
    <t>The DoubleTree Hotel The Intermark, 182 Jalan Tun Razak, Kuala Lumpur 50400 Malaysia</t>
  </si>
  <si>
    <t>http://www.eatdrinkhilton.com/tosca-doubletreekl/</t>
  </si>
  <si>
    <t>+60 12-290 4551</t>
  </si>
  <si>
    <t>Italian, Pizza, Mediterranean, European, Dining bars</t>
  </si>
  <si>
    <t>Betel Leaf</t>
  </si>
  <si>
    <t>Lebuh Ampang, Kuala Lumpur 50100 Malaysia</t>
  </si>
  <si>
    <t>http://www.betel-leaf.com/</t>
  </si>
  <si>
    <t>+60 3-2032 5932</t>
  </si>
  <si>
    <t>Sassorosso</t>
  </si>
  <si>
    <t>9 Lorong Yap Kwan Seng, Kuala Lumpur 50450 Malaysia</t>
  </si>
  <si>
    <t>$$$$ItalianPizzaMediterranean</t>
  </si>
  <si>
    <t>+60 3-2166 6428</t>
  </si>
  <si>
    <t>Sushi Hibiki</t>
  </si>
  <si>
    <t>G7, Ground Floor, Four Seasons Place 145, Jalan Ampang, Kuala Lumpur 50450 Malaysia</t>
  </si>
  <si>
    <t>http://hibiki4s.me/</t>
  </si>
  <si>
    <t>$$$$JapaneseSeafoodSushi</t>
  </si>
  <si>
    <t>+60 3-2383 0272</t>
  </si>
  <si>
    <t>Antipodean Bangsar</t>
  </si>
  <si>
    <t>20 Jalan Telawi 2 Bangsar Baru, Kuala Lumpur 59100 Malaysia</t>
  </si>
  <si>
    <t>http://www.antipodeancoffee.com/index.php/ac-our-cafes/antipodean-bangsar</t>
  </si>
  <si>
    <t>+60 3-2282 0411</t>
  </si>
  <si>
    <t>IPPUDO Pavilion KL</t>
  </si>
  <si>
    <t>Pavilion KL Connection Level 4, Pavilion KL, Kuala Lumpur 55100 Malaysia</t>
  </si>
  <si>
    <t>http://www.ippudo.com.my/store-location/#thegardens</t>
  </si>
  <si>
    <t>$$ - $$$JapaneseAsianSoups</t>
  </si>
  <si>
    <t>+60 3-2110 6233</t>
  </si>
  <si>
    <t>Japanese, Asian, Soups</t>
  </si>
  <si>
    <t>Marini's on 57</t>
  </si>
  <si>
    <t>Level 57, Menara 3 Petronas Persiaran Klcc, Kuala Lumpur 50088 Malaysia</t>
  </si>
  <si>
    <t>http://www.marinis57.com/</t>
  </si>
  <si>
    <t>$$$$ItalianEuropeanContemporary</t>
  </si>
  <si>
    <t>+60 3-2386 6030</t>
  </si>
  <si>
    <t>Italian, European, Contemporary</t>
  </si>
  <si>
    <t>THE TOKYO RESTAURANT.</t>
  </si>
  <si>
    <t>50 Jalan Sultan Ismail Lot 10, 4th Floor, ISETAN The Japan Store, Kuala Lumpur 50250 Malaysia</t>
  </si>
  <si>
    <t>http://www.isetankl.com.my/the-tokyo-restaurant/</t>
  </si>
  <si>
    <t>$$ - $$$JapaneseFusionVegetarian Friendly</t>
  </si>
  <si>
    <t>+60 3-2119 2622</t>
  </si>
  <si>
    <t>3 Jalan Pjs 11/9, Petaling Jaya 46150 Malaysia</t>
  </si>
  <si>
    <t>http://myburgerlab.com/</t>
  </si>
  <si>
    <t>$$ - $$$Quick BitesAmericanFast food</t>
  </si>
  <si>
    <t>+60 10-369 5275</t>
  </si>
  <si>
    <t>Green Tomato Cafe</t>
  </si>
  <si>
    <t>Jalan Tiara Kemensah 3 51 Embun Kemensah, Kuala Lumpur 55000 Malaysia</t>
  </si>
  <si>
    <t>https://www.facebook.com/greentomatocafe.com.my</t>
  </si>
  <si>
    <t>+60 12-257 9775</t>
  </si>
  <si>
    <t>American, Pizza, Cafe</t>
  </si>
  <si>
    <t>Tamarind Springs By Samadhi</t>
  </si>
  <si>
    <t>Jalan 1 Ampang, Selangor, Kuala Lumpur 68000 Malaysia</t>
  </si>
  <si>
    <t>http://www.samadhiretreats.com/tamarind-springs.html</t>
  </si>
  <si>
    <t>$$$$AsianThaiMalaysian</t>
  </si>
  <si>
    <t>+60 3-4256 9300</t>
  </si>
  <si>
    <t>Cambodian, Asian, Thai, Malaysian</t>
  </si>
  <si>
    <t>Bijan</t>
  </si>
  <si>
    <t>3 Jln Ceylon Golden Triangle, Kuala Lumpur Malaysia</t>
  </si>
  <si>
    <t>http://www.bijanrestaurant.com/</t>
  </si>
  <si>
    <t>+60 3-2031 6568</t>
  </si>
  <si>
    <t>2OX Two Ox</t>
  </si>
  <si>
    <t>56G Jalan Doraisamy The Row, Kuala Lumpur 50300 Malaysia</t>
  </si>
  <si>
    <t>http://www.two-ox.com/</t>
  </si>
  <si>
    <t>$$ - $$$FrenchEuropeanVegetarian Friendly</t>
  </si>
  <si>
    <t>+60 3-2692 2233</t>
  </si>
  <si>
    <t>WXYZ Bar</t>
  </si>
  <si>
    <t>No 6 Jalan Stesen Sentral Aloft Kuala Lumpur Sentral, Kuala Lumpur 50470 Malaysia</t>
  </si>
  <si>
    <t>http://www.facebook.com/pg/AloftKualaLumpurSentral/services/</t>
  </si>
  <si>
    <t>$$ - $$$BarPubVegetarian Friendly</t>
  </si>
  <si>
    <t>+60 3-2723 1188</t>
  </si>
  <si>
    <t>Village Park Restaurant</t>
  </si>
  <si>
    <t>5 Jalan Ss 21/37 Damansara Utama, Petaling Jaya 47400 Malaysia</t>
  </si>
  <si>
    <t>https://www.facebook.com/Village-Park-Restaurant-1639483826264341/?hc_ref=ARQsO73DflHE6sy9Kjih-ckfUql10bjEk1K5nwc45sCtp9z33cSZGiAYpCvnykRmyJ0&amp;fref=nf</t>
  </si>
  <si>
    <t>+60 3-7710 7860</t>
  </si>
  <si>
    <t>Restoran Yusoof dan Zakhir</t>
  </si>
  <si>
    <t>Jalan Hang Kasturi No. 40, Ground Floor, Kuala Lumpur 50050 Malaysia</t>
  </si>
  <si>
    <t>https://www.facebook.com/pages/Restoran-Yusoof-Dan-Zakhir/172374629574479</t>
  </si>
  <si>
    <t>+60 3-2026 8685</t>
  </si>
  <si>
    <t>myBurgerLab Oug</t>
  </si>
  <si>
    <t>8 Jalan Awan Hijau Taman Oug, Kuala Lumpur 58200 Malaysia</t>
  </si>
  <si>
    <t>$$ - $$$AmericanFast foodVegetarian Friendly</t>
  </si>
  <si>
    <t>+60 3-7499 4855</t>
  </si>
  <si>
    <t>AQUA Restaurant &amp; Bar</t>
  </si>
  <si>
    <t>Kuala Lumpur City Centre (KLCC) Kuala Lumpur City Centre, Kuala Lumpur 50088 Malaysia</t>
  </si>
  <si>
    <t>https://www.mandarinoriental.com/en/kuala-lumpur/petronas-towers/dine/aqua-restaurant-and-bar?src=loc.local_listing.mokul.yxt</t>
  </si>
  <si>
    <t>$$ - $$$AmericanBarInternational</t>
  </si>
  <si>
    <t>Nori Sushi</t>
  </si>
  <si>
    <t>http://www.norisushi.restaurant/</t>
  </si>
  <si>
    <t>+60 3-2181 4873</t>
  </si>
  <si>
    <t>Japanese, Seafood, Sushi, Asian</t>
  </si>
  <si>
    <t>Via Pre Kul</t>
  </si>
  <si>
    <t>25 Lorong Setiabistari 2 Bukit Damansara, Kuala Lumpur 50490 Malaysia</t>
  </si>
  <si>
    <t>https://www.facebook.com/viaprekul/</t>
  </si>
  <si>
    <t>$$ - $$$ItalianPizzaSeafood</t>
  </si>
  <si>
    <t>+60 3-2011 2003</t>
  </si>
  <si>
    <t>Italian, Mediterranean, Pizza, Tuscan, Central-Italian, Seafood, European</t>
  </si>
  <si>
    <t>Jersey Jack Gelato</t>
  </si>
  <si>
    <t>49 Jalan Berangan, Kuala Lumpur 50200 Malaysia</t>
  </si>
  <si>
    <t>http://www.facebook.com/JerseyJackGelatoKL</t>
  </si>
  <si>
    <t>+60 12-327 0785</t>
  </si>
  <si>
    <t>Takeout, Outdoor Seating, Seating, Street Parking, Cash Only, Free Wifi</t>
  </si>
  <si>
    <t>Shin Kee Beef Noodle Specialist</t>
  </si>
  <si>
    <t>9 Jalan Tun Tan Cheng Lock  50100 Kuala Lumpur, Federal Territory of Kuala Lumpur, Malaysia, Kuala Lumpur Malaysia</t>
  </si>
  <si>
    <t>http://www.facebook.com/pages/Shin-Kee-Beef-Noodles-Specialist/101092826646056</t>
  </si>
  <si>
    <t>$ChineseAsianSoups</t>
  </si>
  <si>
    <t>+60 12-673 7318</t>
  </si>
  <si>
    <t>Takeout, Seating, Table Service</t>
  </si>
  <si>
    <t>Lemon Garden</t>
  </si>
  <si>
    <t>Jalan Sultan Ismail, Lobby Level 11 Shangri-La Kuala Lumpur, Kuala Lumpur 50250 Malaysia</t>
  </si>
  <si>
    <t>http://www.shangri-la.com/kualalumpur/shangrila/dining/restaurants/lemon-garden-cafe/</t>
  </si>
  <si>
    <t>$$ - $$$InternationalAsianCantonese</t>
  </si>
  <si>
    <t>60 3 2074 3900</t>
  </si>
  <si>
    <t>RSMY</t>
  </si>
  <si>
    <t>Kuala Lumpur, WP Kuala Lumpur 50300, Malaysia 11 &amp; 13 Jalan Medan Tuanku, Kuala Lumpur 50300 Malaysia</t>
  </si>
  <si>
    <t>http://www.facebook.com/rsmybestcheesenaan</t>
  </si>
  <si>
    <t>+60 3-2697 0799</t>
  </si>
  <si>
    <t>BBQ Nights</t>
  </si>
  <si>
    <t>Jalan Perak W-G-1, West Wing, Kuala Lumpur 50450 Malaysia</t>
  </si>
  <si>
    <t>+60 3-2166 8966</t>
  </si>
  <si>
    <t>Mont Blanc Bakers</t>
  </si>
  <si>
    <t>D1-G4-06, 1, Jln Dutamas 1, Solaris Dutamas, Kuala Lumpur 50480 Malaysia</t>
  </si>
  <si>
    <t>http://www.montblancbakers.com/</t>
  </si>
  <si>
    <t>+60 14-613 8595</t>
  </si>
  <si>
    <t>Breakfast, Brunch, Drinks</t>
  </si>
  <si>
    <t>Table Service, Delivery, Takeout, Outdoor Seating, Seating, Digital Payments, Accepts Credit Cards, Non-smoking restaurants</t>
  </si>
  <si>
    <t>Lot 10 Hutong</t>
  </si>
  <si>
    <t>50 Jalan Sultan Ismail LG Floor, Lot 10 Shopping Centre,, Kuala Lumpur 50250 Malaysia</t>
  </si>
  <si>
    <t>http://www.lot10hutong.com/</t>
  </si>
  <si>
    <t>+60 3-2782 3500</t>
  </si>
  <si>
    <t>Leaf &amp; Co Cafe</t>
  </si>
  <si>
    <t>53 Jalan Sultan China Town, Kuala Lumpur 50000 Malaysia</t>
  </si>
  <si>
    <t>http://www.facebook.com/leafandcocafe/</t>
  </si>
  <si>
    <t>$$ - $$$CafeAsianVegetarian Friendly</t>
  </si>
  <si>
    <t>+60 3-2020 2220</t>
  </si>
  <si>
    <t>Cafe, Asian</t>
  </si>
  <si>
    <t>Lucy In The Sky Cafe</t>
  </si>
  <si>
    <t>167 Jalan Tun H S Lee, Kuala Lumpur 50000 Malaysia</t>
  </si>
  <si>
    <t>http://www.facebook.com/lucyintheskykl</t>
  </si>
  <si>
    <t>$$ - $$$CafeEuropeanVegetarian Friendly</t>
  </si>
  <si>
    <t>+60 3-2022 1526</t>
  </si>
  <si>
    <t>Bombay Palace</t>
  </si>
  <si>
    <t>20 Jalan Sultan Ismail Life Centre, M-3A, Mezzanine Floor, Kuala Lumpur 50250 Malaysia</t>
  </si>
  <si>
    <t>http://lifecentre.com.my/bombay-palace/</t>
  </si>
  <si>
    <t>+60 11-2859 7585</t>
  </si>
  <si>
    <t>FS Nasi Kandar Corner</t>
  </si>
  <si>
    <t>21 Jalan Melaka, Kuala Lumpur 50100 Malaysia</t>
  </si>
  <si>
    <t>http://www.facebook.com/FSNasiKandarCorner</t>
  </si>
  <si>
    <t>+60 3-2022 2055</t>
  </si>
  <si>
    <t>Vegetarian Friendly, Vegan Options, Gluten Free Options, Halal</t>
  </si>
  <si>
    <t>WET Deck, W Kuala Lumpur</t>
  </si>
  <si>
    <t>121 Jalan Ampang, Kuala Lumpur 50450 Malaysia</t>
  </si>
  <si>
    <t>https://www.wkualalumpur-wetdeck.com/</t>
  </si>
  <si>
    <t>+60 3-2786 8888</t>
  </si>
  <si>
    <t>Bar, Wine Bar, International</t>
  </si>
  <si>
    <t>Jalan Alor</t>
  </si>
  <si>
    <t>Alor Golden Triangle, Kuala Lumpur Malaysia</t>
  </si>
  <si>
    <t>Nasi Kandar Pelita</t>
  </si>
  <si>
    <t>No. 149 Jalan Ampang, Kuala Lumpur 50450 Malaysia</t>
  </si>
  <si>
    <t>http://www.pelita.com.my/</t>
  </si>
  <si>
    <t>+60 3-2162 5532</t>
  </si>
  <si>
    <t>Old China Cafe</t>
  </si>
  <si>
    <t>11, Jalan Balai Polis, City Centre, Kuala Lumpur 50000 Malaysia</t>
  </si>
  <si>
    <t>http://www.oldchina.com.my/ocklindex.htm</t>
  </si>
  <si>
    <t>+60 3-2072 5915</t>
  </si>
  <si>
    <t>La Boca Latino Bar</t>
  </si>
  <si>
    <t>Lot C3.10.03, Level 3 Pavilion Mall, Jalan Bukit Bintang, Kuala Lumpur Malaysia</t>
  </si>
  <si>
    <t>http://www.laboca.com.my/</t>
  </si>
  <si>
    <t>$$ - $$$MexicanLatinArgentinian</t>
  </si>
  <si>
    <t>+60 3-2148 9977</t>
  </si>
  <si>
    <t>Mexican, Latin, Argentinian</t>
  </si>
  <si>
    <t>Merchant's Lane</t>
  </si>
  <si>
    <t>150 Jalan Petaling First floor, Opposite Four Points by Sheraton Hotel Chinatown, Kuala Lumpur 50000 Malaysia</t>
  </si>
  <si>
    <t>http://www.instagram.com/merchantslane/</t>
  </si>
  <si>
    <t>+60 3-2022 1736</t>
  </si>
  <si>
    <t>European, Fusion, Cafe, Asian, Malaysian</t>
  </si>
  <si>
    <t>Dewakan Restaurant</t>
  </si>
  <si>
    <t>No. 10 Persiaran KLCC Level 48, Skyviews, Naza Tower, Platinum Park, Kuala Lumpur 50088 Malaysia</t>
  </si>
  <si>
    <t>https://www.facebook.com/dewakanmy/</t>
  </si>
  <si>
    <t>$$$$AsianMalaysian</t>
  </si>
  <si>
    <t>+60 17-789 6720</t>
  </si>
  <si>
    <t>Nobu Kuala Lumpur</t>
  </si>
  <si>
    <t>No. 145 Jalan Ampang Level 4A, Shoppes at Four Seasons Place Kuala Lumpur, Kuala Lumpur 50450 Malaysia</t>
  </si>
  <si>
    <t>http://www.noburestaurants.com/kuala-lumpur/home/</t>
  </si>
  <si>
    <t>$$$$JapaneseJapanese FusionVegetarian Friendly</t>
  </si>
  <si>
    <t>+60 3-2380 0028</t>
  </si>
  <si>
    <t>Bimba Cafe SS2</t>
  </si>
  <si>
    <t>No. 36-2, Jalan Ss2/66, Ss2 Above Benson Car Workshop &amp; DeWaves Saloon, Petaling Jaya 47300 Malaysia</t>
  </si>
  <si>
    <t>http://www.facebook.com/bimba.ss2/</t>
  </si>
  <si>
    <t>$$ - $$$BarCafeBarbecue</t>
  </si>
  <si>
    <t>+60 126215236</t>
  </si>
  <si>
    <t>Tatsu Japanese Cuisine</t>
  </si>
  <si>
    <t>165 Jalan Ampang Intercontinental Hotel, Kuala Lumpur 50450 Malaysia</t>
  </si>
  <si>
    <t>http://kualalumpur.intercontinental.com/dining/tatsu-japanese-cuisine</t>
  </si>
  <si>
    <t>$$$$JapaneseSushiAsian</t>
  </si>
  <si>
    <t>+60 3-2782 6118</t>
  </si>
  <si>
    <t>Bara On Six</t>
  </si>
  <si>
    <t>Traders Hotel Kuala Lumpur City Centre, Kuala Lumpur 50088 Malaysia</t>
  </si>
  <si>
    <t>https://www.shangri-la.com/kualalumpur/traders/dining/restaurants/bara-on-six/</t>
  </si>
  <si>
    <t>$$$$SteakhouseGrillGluten Free Options</t>
  </si>
  <si>
    <t>+60 3-2332 9888</t>
  </si>
  <si>
    <t>Dinner, Lunch, Drinks</t>
  </si>
  <si>
    <t>Sai Woo</t>
  </si>
  <si>
    <t>55 Jalan Alor, Kuala Lumpur 50200 Malaysia</t>
  </si>
  <si>
    <t>http://www.facebook.com/restaurantsaiwoo/</t>
  </si>
  <si>
    <t>+60 16-205 3353</t>
  </si>
  <si>
    <t>Fatty Crab Restaurant</t>
  </si>
  <si>
    <t>No 2 Jalan SS 24/13 Taman Megah, Petaling Jaya 47301 Malaysia</t>
  </si>
  <si>
    <t>https://www.facebook.com/fattycrabmalaysia/</t>
  </si>
  <si>
    <t>+60 3-7804 5758</t>
  </si>
  <si>
    <t>Dancing Fish</t>
  </si>
  <si>
    <t>Lot T120, 121 &amp; 122 285 Jalan Maarof Bukit Bandaraya, Kuala Lumpur 59100 Malaysia</t>
  </si>
  <si>
    <t>http://dancingfish.com.my/</t>
  </si>
  <si>
    <t>$$ - $$$AsianIndonesianMalaysian</t>
  </si>
  <si>
    <t>+60 3-2095 6663</t>
  </si>
  <si>
    <t>Wan Chun Ting</t>
  </si>
  <si>
    <t>https://www.sofitel-kualalumpur-damansara.com/restaurants-bars/wan-chun-ting/</t>
  </si>
  <si>
    <t>$$$$ChineseAsianHealthy</t>
  </si>
  <si>
    <t>+60 3-2720 6648</t>
  </si>
  <si>
    <t>Shu Kingdom General Hotpot</t>
  </si>
  <si>
    <t>50, Jalan Sultan Ismail R1, Lower Ground, Lot 10 Shopping Centre, Kuala Lumpur 50250 Malaysia</t>
  </si>
  <si>
    <t>https://www.facebook.com/shukingdomgeneralmy/</t>
  </si>
  <si>
    <t>$$ - $$$ChineseBarBarbecue</t>
  </si>
  <si>
    <t>+60 10-212 1006</t>
  </si>
  <si>
    <t>Reservations, Table Service, Outdoor Seating, Valet Parking, Television, Highchairs Available, Wine and Beer, Digital Payments, Accepts Credit Cards</t>
  </si>
  <si>
    <t>NZ Curry House</t>
  </si>
  <si>
    <t>Jalan Ampang, Kuala Lumpur 55000 Malaysia</t>
  </si>
  <si>
    <t>http://www.nzcurryhouse.com/</t>
  </si>
  <si>
    <t>+60 3-4141 6857</t>
  </si>
  <si>
    <t>Vertigo</t>
  </si>
  <si>
    <t>2 Jalan Conlay Level 59, Banyan Tree Residence, Kuala Lumpur 50450 Malaysia</t>
  </si>
  <si>
    <t>https://www.banyantree.com/en/malaysia/kuala-lumpur/dining/vertigo</t>
  </si>
  <si>
    <t>+60 3-2113 1823</t>
  </si>
  <si>
    <t>Din Tai Fung at The Gardens Mall</t>
  </si>
  <si>
    <t>Lingkaran Syed Putra Lot LG-207, Lower Ground Floor, The Gardens, Kuala Lumpur 59200 Malaysia</t>
  </si>
  <si>
    <t>http://www.dintaifung.com.tw/en/area_a_detail.asp?AreaNO=171&amp;AreaCountryNO=94</t>
  </si>
  <si>
    <t>+60 3-2202 2883</t>
  </si>
  <si>
    <t>Takeout, Reservations, Seating, Wheelchair Accessible, Accepts Credit Cards, Table Service, Parking Available, Wine and Beer, Family style, Non-smoking restaurants</t>
  </si>
  <si>
    <t>Antipodean Mid Valley</t>
  </si>
  <si>
    <t>G(E)-011A, The Boulevard, Mid Valley Megamall Mid Valley Megamall, Kuala Lumpur 59200 Malaysia</t>
  </si>
  <si>
    <t>$$ - $$$CafeInternationalNew Zealand</t>
  </si>
  <si>
    <t>+60 3-2202 3411</t>
  </si>
  <si>
    <t>New Zealand, Cafe, International</t>
  </si>
  <si>
    <t>Strangers At Forty 7</t>
  </si>
  <si>
    <t>47 Jalan 17/45, Petaling Jaya 46400 Malaysia</t>
  </si>
  <si>
    <t>http://www.facebook.com/strangersat47</t>
  </si>
  <si>
    <t>+60 3-7498 1034</t>
  </si>
  <si>
    <t>Halab KL</t>
  </si>
  <si>
    <t>35 Jalan Berangan Bukit Bintang, Kuala Lumpur 50200 Malaysia</t>
  </si>
  <si>
    <t>http://halab.my/</t>
  </si>
  <si>
    <t>$MediterraneanMiddle EasternArabic</t>
  </si>
  <si>
    <t>+60 3-2110 4146</t>
  </si>
  <si>
    <t>ATAS at The RuMa Hotel &amp; Residences</t>
  </si>
  <si>
    <t>7 Jalan Kia Peng Atas is located within the RuMa Hotel &amp; Residences, Kuala Lumpur 50450 Malaysia</t>
  </si>
  <si>
    <t>http://theruma.com/en/kuala-lumpur-luxury-hotel-dining/atas/</t>
  </si>
  <si>
    <t>$$$$ContemporaryVegetarian FriendlyVegan Options</t>
  </si>
  <si>
    <t>+60 3-2778 0735</t>
  </si>
  <si>
    <t>Yut Kee</t>
  </si>
  <si>
    <t>35 Jalan Dang Wangi, Kuala Lumpur 50100 Malaysia</t>
  </si>
  <si>
    <t>http://www.facebook.com/pages/Yut-Kee-Restaurant-%E9%8E%B0%E8%A8%98%E8%8C%B6%E5%AE%A4/188865767841358</t>
  </si>
  <si>
    <t>+60 3-2698 8108</t>
  </si>
  <si>
    <t>The Drawing Room</t>
  </si>
  <si>
    <t>No 6 Jalan Stesen Sentral The St. Regis Kuala Lumpur, Kuala Lumpur 50470 Malaysia</t>
  </si>
  <si>
    <t>https://www.marriott.com/hotels/hotel-information/restaurant/details/kulxr-the-st-regis-kuala-lumpur/6468192/</t>
  </si>
  <si>
    <t>$$$$Cafe</t>
  </si>
  <si>
    <t>+60 3-2727 6660</t>
  </si>
  <si>
    <t>Reservations, Seating, Serves Alcohol, Table Service, Parking Available, Wheelchair Accessible</t>
  </si>
  <si>
    <t>BAAN 26</t>
  </si>
  <si>
    <t>26 Cangkat Bukit Bintang, Kuala Lumpur Malaysia</t>
  </si>
  <si>
    <t>http://www.baan26.com/</t>
  </si>
  <si>
    <t>+60 3-2142 8878</t>
  </si>
  <si>
    <t>DC Restaurant</t>
  </si>
  <si>
    <t>44 Persiaran Zaaba Taman Tun Dr Ismail, Kuala Lumpur 60000 Malaysia</t>
  </si>
  <si>
    <t>http://www.restaurant-dc.com/</t>
  </si>
  <si>
    <t>$$$$FrenchEuropeanContemporary</t>
  </si>
  <si>
    <t>+60 3-7731 0502</t>
  </si>
  <si>
    <t>French, European, Contemporary</t>
  </si>
  <si>
    <t>Lounge on the Park</t>
  </si>
  <si>
    <t>https://www.mandarinoriental.com/en/kuala-lumpur/petronas-towers/dine/lounge-on-the-park?src=loc.local_listing.mokul.yxt</t>
  </si>
  <si>
    <t>$$ - $$$Vegetarian FriendlyVegan OptionsHalal</t>
  </si>
  <si>
    <t>+60 3-2179-8883</t>
  </si>
  <si>
    <t>Lunch, Brunch, Breakfast, Dinner</t>
  </si>
  <si>
    <t>Reservations, Outdoor Seating, Seating, Parking Available, Valet Parking, Wheelchair Accessible, Serves Alcohol, Full Bar, Free Wifi, Table Service, Validated Parking</t>
  </si>
  <si>
    <t>Ra-Ft Cafe' / Bistro</t>
  </si>
  <si>
    <t>Binjai 8 Premium Soho Lorong Binjai Unit G1, Ground Floor, Kuala Lumpur 50450 Malaysia</t>
  </si>
  <si>
    <t>http://www.ra-ft.com/</t>
  </si>
  <si>
    <t>$$ - $$$DessertCafeEuropean</t>
  </si>
  <si>
    <t>+60 3-2181 1091</t>
  </si>
  <si>
    <t>TAPAK Urban Street Dining</t>
  </si>
  <si>
    <t>2 Persiaran Hampshire Hampshire Park, Off Jalan Ampang, Kuala Lumpur 50450 Malaysia</t>
  </si>
  <si>
    <t>http://www.ilovetapak.com/</t>
  </si>
  <si>
    <t>$Quick BitesFast foodAsian</t>
  </si>
  <si>
    <t>+60 16-554 7670</t>
  </si>
  <si>
    <t>Dc Comics Superheroes Cafe</t>
  </si>
  <si>
    <t>Unit 2-29, Jalan Putra Sunway Putra Mall,, Kuala Lumpur 50350 Malaysia</t>
  </si>
  <si>
    <t>http://www.facebook.com/dccomicssuperheroesmalaysia</t>
  </si>
  <si>
    <t>$$ - $$$CafeVegetarian Friendly</t>
  </si>
  <si>
    <t>+60 3-7954 6377</t>
  </si>
  <si>
    <t>Yellow Brick Road</t>
  </si>
  <si>
    <t>8-7, Jalan Batai Kompleks Pejabat Damansara, Jalan Dungun,, Kuala Lumpur 50490 Malaysia</t>
  </si>
  <si>
    <t>https://www.facebook.com/yellowbrickroadcafe</t>
  </si>
  <si>
    <t>+60 3-2035 5922</t>
  </si>
  <si>
    <t>Japas By Jeff Ramsey</t>
  </si>
  <si>
    <t>Changkat Semantan, Damansara Heights Work@clearwater, 11th Floor, Kuala Lumpur 50490 Malaysia</t>
  </si>
  <si>
    <t>http://www.japas.com.my/</t>
  </si>
  <si>
    <t>$$$$JapaneseSpanish</t>
  </si>
  <si>
    <t>+60 13-209 1330</t>
  </si>
  <si>
    <t>Japanese, Spanish</t>
  </si>
  <si>
    <t>Little Penang Cafe</t>
  </si>
  <si>
    <t>Suria KLCC Klcc, Kuala Lumpur Malaysia</t>
  </si>
  <si>
    <t>http://www.suriaklcc.com.my/dining/restaurants/little-penang-kafe</t>
  </si>
  <si>
    <t>+60 3-2163 0215</t>
  </si>
  <si>
    <t>Shang Palace</t>
  </si>
  <si>
    <t>11 Jalan Sultan Ismail Shangri-La Hotel, Kuala Lumpur, Kuala Lumpur 50250 Malaysia</t>
  </si>
  <si>
    <t>https://www.shangri-la.com/kualalumpur/shangrila/dining/restaurants/shang-palace/</t>
  </si>
  <si>
    <t>+60 3-2074 3904</t>
  </si>
  <si>
    <t>The Rabbit Hole</t>
  </si>
  <si>
    <t>Lot 14 &amp; 16 Changkat Bukit Bintang, Kuala Lumpur 50200 Malaysia</t>
  </si>
  <si>
    <t>http://www.rabbithole.com.my/</t>
  </si>
  <si>
    <t>+60 18-265 0828</t>
  </si>
  <si>
    <t>Malaysian, Bar, Asian, International</t>
  </si>
  <si>
    <t>Emily's Steakhouse Kuala Lumpur</t>
  </si>
  <si>
    <t>Imbi 8 Jalan Inai Bukit bintang, Kuala Lumpur 55100 Malaysia</t>
  </si>
  <si>
    <t>http://www.emilys.biz/</t>
  </si>
  <si>
    <t>$$ - $$$SteakhouseBritishGluten Free Options</t>
  </si>
  <si>
    <t>+60 13-210 6884</t>
  </si>
  <si>
    <t>Steakhouse, British</t>
  </si>
  <si>
    <t>Sangeetha</t>
  </si>
  <si>
    <t>65 Lebuh Ampang Merdeka Square Area, Kuala Lumpur 50100 Malaysia</t>
  </si>
  <si>
    <t>http://sangeethavegrestaurants.com/sangeetha-masjid-india-kl</t>
  </si>
  <si>
    <t>+60 3-2032 3333</t>
  </si>
  <si>
    <t>Li Yen</t>
  </si>
  <si>
    <t>168 Jalan Imbi The Ritz-Carlton, Kuala Lumpur 55100 Malaysia</t>
  </si>
  <si>
    <t>http://www.liyenkl.com/</t>
  </si>
  <si>
    <t>+60 18-646 8033</t>
  </si>
  <si>
    <t>Hakka Restaurant</t>
  </si>
  <si>
    <t>90 Jalan Raja Chulan, Kuala Lumpur 50200 Malaysia</t>
  </si>
  <si>
    <t>https://www.facebook.com/hakka.restaurant?rf=101030586655591</t>
  </si>
  <si>
    <t>+60 3-2143 1908</t>
  </si>
  <si>
    <t>Brasserie 25</t>
  </si>
  <si>
    <t>25 Jalan Kamunting, Kuala Lumpur 50300 Malaysia</t>
  </si>
  <si>
    <t>http://www.stripeskl.com/dining.html</t>
  </si>
  <si>
    <t>$$ - $$$InternationalContemporaryFusion</t>
  </si>
  <si>
    <t>+60 3-2038 0000</t>
  </si>
  <si>
    <t>International, Contemporary, Fusion</t>
  </si>
  <si>
    <t>Al-Halabi Gourmet Restaurant</t>
  </si>
  <si>
    <t>168 Jalan Bukit Bintang Level 7 Pavillion Kuala Lumpur, Kuala Lumpur 55100 Malaysia</t>
  </si>
  <si>
    <t>http://www.pavilion-kl.com/viewstore/Al-Halabi-Gourmet-Restaurant</t>
  </si>
  <si>
    <t>$$ - $$$LebaneseMediterraneanMiddle Eastern</t>
  </si>
  <si>
    <t>+60 3-2113 0061</t>
  </si>
  <si>
    <t>Lebanese, Mediterranean, Middle Eastern</t>
  </si>
  <si>
    <t>Pisco Bar</t>
  </si>
  <si>
    <t>29 Jalan Mesui Off Jalan Nagasari, Kuala Lumpur 50200 Malaysia</t>
  </si>
  <si>
    <t>http://www.piscobarkl.com/</t>
  </si>
  <si>
    <t>$$ - $$$PeruvianLatinBar</t>
  </si>
  <si>
    <t>+60 3-2142 2900</t>
  </si>
  <si>
    <t>Loco bar and restaurant</t>
  </si>
  <si>
    <t>22 Changkat Bukit Bintang, Kuala Lumpur 50200 Malaysia</t>
  </si>
  <si>
    <t>http://www.locokl.com/</t>
  </si>
  <si>
    <t>$$ - $$$MexicanSouthwesternBar</t>
  </si>
  <si>
    <t>+60 3-2142 8260</t>
  </si>
  <si>
    <t>Southwestern, Mexican, Bar</t>
  </si>
  <si>
    <t>Overseas Restaurant</t>
  </si>
  <si>
    <t>84-88 Jalan Imbi, Kuala Lumpur 55100 Malaysia</t>
  </si>
  <si>
    <t>http://www.oversea.com.my/restaurant/restaurant-oversea-imbi/</t>
  </si>
  <si>
    <t>+60 3-2144 9911</t>
  </si>
  <si>
    <t>The Green Man Pub &amp; Restaurant</t>
  </si>
  <si>
    <t>40 Changkat Bukit Bintang, Kuala Lumpur 50200 Malaysia</t>
  </si>
  <si>
    <t>http://www.greenman.com.my/</t>
  </si>
  <si>
    <t>$$ - $$$BarEuropeanBritish</t>
  </si>
  <si>
    <t>+60 3-2141 9924</t>
  </si>
  <si>
    <t>Brunch, Lunch, Dinner, Drinks</t>
  </si>
  <si>
    <t>Pampas Reserve Grill &amp; Bar</t>
  </si>
  <si>
    <t>Persiaran Raja Chulan G-0-1 Suasana Bukit Ceylon, Kuala Lumpur 50200 Malaysia</t>
  </si>
  <si>
    <t>http://www.pampas.com.my/</t>
  </si>
  <si>
    <t>$$ - $$$SteakhouseArgentinianSouth American</t>
  </si>
  <si>
    <t>+60 3-2070 5548</t>
  </si>
  <si>
    <t>Steakhouse, Argentinian, South American</t>
  </si>
  <si>
    <t>Kedai Kopi Lai Foong</t>
  </si>
  <si>
    <t>Jalan Cheng Lock Central Market Area, Kuala Lumpur 50000 Malaysia</t>
  </si>
  <si>
    <t>http://www.facebook.com/laifoonglalanoodle/</t>
  </si>
  <si>
    <t>+60 3-2072 8123</t>
  </si>
  <si>
    <t>Takeout, Seating</t>
  </si>
  <si>
    <t>Marta's Kitchen Paella Tapas</t>
  </si>
  <si>
    <t>3 Jalan Sri Hartamas 22 The Signature, Desa Sri Hartamas, Kuala Lumpur 50480 Malaysia</t>
  </si>
  <si>
    <t>http://www.facebook.com/MartasKitcheninKLPaellaBar</t>
  </si>
  <si>
    <t>$$ - $$$MediterraneanEuropeanSpanish</t>
  </si>
  <si>
    <t>+60 3-6411 0832</t>
  </si>
  <si>
    <t>Michelangeloâ€™s Restaurant @ Pavilion Kuala Lumpur</t>
  </si>
  <si>
    <t>Lot C3.04.00, Level 3, Pavilion KL 168 Jalan Bukit Bintang, Kuala Lumpur 55100 Malaysia</t>
  </si>
  <si>
    <t>http://www.michelangelos-restaurants.com/</t>
  </si>
  <si>
    <t>+60 3-2141 1123</t>
  </si>
  <si>
    <t>Italian, Pizza, Mediterranean, European</t>
  </si>
  <si>
    <t>The BBP</t>
  </si>
  <si>
    <t>1 Club Drive The Club, , Bukit Utama, Bandar Utama, Petaling Jaya 47800 Malaysia</t>
  </si>
  <si>
    <t>http://www.facebook.com/BBPmalaysia</t>
  </si>
  <si>
    <t>$$ - $$$BarBarbecuePub</t>
  </si>
  <si>
    <t>+60 3-7724 1628</t>
  </si>
  <si>
    <t>Bar, Barbecue, Pub</t>
  </si>
  <si>
    <t>Contango</t>
  </si>
  <si>
    <t>5 Jalan Sultan Hishamuddin The Majestic Hotel, Kuala Lumpur 59200 Malaysia</t>
  </si>
  <si>
    <t>http://www.majestickl.com/contango.html</t>
  </si>
  <si>
    <t>$$ - $$$ContemporaryVegetarian FriendlyVegan Options</t>
  </si>
  <si>
    <t>+60 3-2785 8000</t>
  </si>
  <si>
    <t>Contemporary</t>
  </si>
  <si>
    <t>Ebisu at Altitude</t>
  </si>
  <si>
    <t>Level 53 2 Jalan Conlay Banyan Tree Kuala Lumpur, Kuala Lumpur 50450 Malaysia</t>
  </si>
  <si>
    <t>http://www.banyantree.com/malaysia/kuala-lumpur/dining/ebisu-altitude</t>
  </si>
  <si>
    <t>$$ - $$$JapaneseSushiVegetarian Friendly</t>
  </si>
  <si>
    <t>+60 3-2113 1888</t>
  </si>
  <si>
    <t>Japanese, Sushi</t>
  </si>
  <si>
    <t>Foo Foo Fine Desserts</t>
  </si>
  <si>
    <t>64a, First Floor Jalan Burhanuddin Helmi Taman Tun Dr Ismail, Kuala Lumpur 60000 Malaysia</t>
  </si>
  <si>
    <t>http://www.facebook.com/foofoofinedesserts/</t>
  </si>
  <si>
    <t>+60 3-2389 3155</t>
  </si>
  <si>
    <t>Reservations, Seating, Free Wifi, Table Service</t>
  </si>
  <si>
    <t>Limapulo Baba Can Cook</t>
  </si>
  <si>
    <t>50 Jalan Doraisamy, Kuala Lumpur 50300 Malaysia</t>
  </si>
  <si>
    <t>http://www.facebook.com/Baba-Can-Cook-635621076504974</t>
  </si>
  <si>
    <t>+60 3-2698 3268</t>
  </si>
  <si>
    <t>Astor Bar</t>
  </si>
  <si>
    <t>No 6 Jalan Stesen Sentral No. 6, Jalan Stesen Sentral 2, Kuala Lumpur 50470 Malaysia</t>
  </si>
  <si>
    <t>http://www.marriott.com/hotels/hotel-information/restaurant/details/kulxr-the-st-regis-kuala-lumpur/6468193/</t>
  </si>
  <si>
    <t>$$$$BarWine BarVegetarian Friendly</t>
  </si>
  <si>
    <t>+60 3-2727 6680</t>
  </si>
  <si>
    <t>Tao Chinese Cuisine</t>
  </si>
  <si>
    <t>165 Jalan Ampang Inter Continental Hotel KL, Kuala Lumpur 50450 Malaysia</t>
  </si>
  <si>
    <t>https://kualalumpur.intercontinental.com/dining/tao-chinese-cuisine</t>
  </si>
  <si>
    <t>+60 3-2782 6128</t>
  </si>
  <si>
    <t>Feast</t>
  </si>
  <si>
    <t>Jalan Utara C Sheraton Hotel Petaling Jaya, Petaling Jaya 46200 Malaysia</t>
  </si>
  <si>
    <t>http://www.sheratonpetalingjaya.com/</t>
  </si>
  <si>
    <t>$$ - $$$SeafoodInternationalAsian</t>
  </si>
  <si>
    <t>+60 3-7622 8992</t>
  </si>
  <si>
    <t>Madam Kwan's KLCC</t>
  </si>
  <si>
    <t>Lot 420/421 Level 4 Suria Suria KLCC, Kuala Lumpur 50088 Malaysia</t>
  </si>
  <si>
    <t>http://www.mymadamkwans.com/</t>
  </si>
  <si>
    <t>+60 3-2026 2297</t>
  </si>
  <si>
    <t>The Hungry Tapir</t>
  </si>
  <si>
    <t>135 Jalan Petaling, Kuala Lumpur 50000 Malaysia</t>
  </si>
  <si>
    <t>http://www.facebook.com/thehungrytapir/</t>
  </si>
  <si>
    <t>$$ - $$$AsianFusionHealthy</t>
  </si>
  <si>
    <t>+60 3-2022 2137</t>
  </si>
  <si>
    <t>Asian, Fusion, Healthy, Malaysian</t>
  </si>
  <si>
    <t>Hard Rock Cafe</t>
  </si>
  <si>
    <t>No. 2 Jalan Sultan Ismail No 2 Jalan Sultan Ismail, Kuala Lumpur 50250 Malaysia</t>
  </si>
  <si>
    <t>https://www.hardrockcafe.com/location/kuala-lumpur/#utm_source=rest_of_network&amp;utm_medium=Yext&amp;utm_campaign=Listings</t>
  </si>
  <si>
    <t>$$ - $$$AmericanVegetarian Friendly</t>
  </si>
  <si>
    <t>+60 3-2715-5555</t>
  </si>
  <si>
    <t>Passage Thru India</t>
  </si>
  <si>
    <t>No. 4 Jalan Delima Off Jalan Bukit Bintang, Kuala Lumpur 55100 Malaysia</t>
  </si>
  <si>
    <t>http://www.passagethruindia.com/</t>
  </si>
  <si>
    <t>+60 3-2145 0366</t>
  </si>
  <si>
    <t>CEDAR on 15, Impiana KLCC Hotel</t>
  </si>
  <si>
    <t>13 Jalan Pinang Impiana KLCC Hotel, Kuala Lumpur 50450 Malaysia</t>
  </si>
  <si>
    <t>http://kualalumpurhotels.impiana.com.my/?cur=page/page&amp;id=97</t>
  </si>
  <si>
    <t>$$$$ItalianAmericanEuropean</t>
  </si>
  <si>
    <t>+60 3-2147 1111</t>
  </si>
  <si>
    <t>Italian, American, European, Caucasian</t>
  </si>
  <si>
    <t>Nam Heong Chicken Rice Chinatown</t>
  </si>
  <si>
    <t>56 Jalan Sultan, Kuala Lumpur 50000 Malaysia</t>
  </si>
  <si>
    <t>http://www.namheongchickenrice.com/</t>
  </si>
  <si>
    <t>+60 3-2078 5879</t>
  </si>
  <si>
    <t>Asian, Malaysian, Chinese</t>
  </si>
  <si>
    <t>Cafe etc.</t>
  </si>
  <si>
    <t>198 Jalan Tun H S Lee, Kuala Lumpur 50000 Malaysia</t>
  </si>
  <si>
    <t>http://www.facebook.com/cafeetckl/</t>
  </si>
  <si>
    <t>$CafeEuropeanVegetarian Friendly</t>
  </si>
  <si>
    <t>+60 3-2022 3551</t>
  </si>
  <si>
    <t>Arthurâ€™s Bar &amp; Grill</t>
  </si>
  <si>
    <t>11 Jalan Sultan Ismail Shangri-La Hotel Kuala Lumpur, Kuala Lumpur 50250 Malaysia</t>
  </si>
  <si>
    <t>https://www.shangri-la.com/kualalumpur/shangrila/dining/bars-lounges/arthurs-bar-grill/#menu-wine0</t>
  </si>
  <si>
    <t>$$ - $$$BarInternationalPub</t>
  </si>
  <si>
    <t>+60 3-2074 3900</t>
  </si>
  <si>
    <t>Reservations, Seating, Parking Available, Valet Parking, Television, Wheelchair Accessible, Serves Alcohol, Full Bar, Wine and Beer, Accepts American Express, Accepts Mastercard, Accepts Visa, Free Wifi, Table Service, Live Music</t>
  </si>
  <si>
    <t>Al-Amar</t>
  </si>
  <si>
    <t>Lot 6.10 Level-6, Pavilion Kuala Lumpur 168 Jalan Bukit Bintang, Kuala Lumpur 50450 Malaysia</t>
  </si>
  <si>
    <t>https://www.facebook.com/pg/AlAmarLebaneseCuisine/about/?ref=page_internal</t>
  </si>
  <si>
    <t>+60 17-284 0874</t>
  </si>
  <si>
    <t>Zipangu</t>
  </si>
  <si>
    <t>11 Jalan Sultan Ismail Level 1, Shangri-La Kuala Lumpur, Kuala Lumpur 50250 Malaysia</t>
  </si>
  <si>
    <t>https://www.shangri-la.com/kualalumpur/shangrila/dining/restaurants/zipangu/#menu-wine0</t>
  </si>
  <si>
    <t>+60 3-2032 2388</t>
  </si>
  <si>
    <t>Mr Naan &amp; Mrs Idly</t>
  </si>
  <si>
    <t>190 Jalan Tun Sambanthan, Kuala Lumpur 50470 Malaysia</t>
  </si>
  <si>
    <t>http://www.wtfrestaurants.com.my/mr-naan-mrs-idly</t>
  </si>
  <si>
    <t>$$ - $$$IndianPizzaDiner</t>
  </si>
  <si>
    <t>+60 177629070</t>
  </si>
  <si>
    <t>Indian, Pizza, Diner, Street Food</t>
  </si>
  <si>
    <t>Tribute Retro Cafe</t>
  </si>
  <si>
    <t>59 Jalan Gudwara, Kuala Lumpur 54200 Malaysia</t>
  </si>
  <si>
    <t>https://www.facebook.com/tributeretrocafe/</t>
  </si>
  <si>
    <t>$AsianVegetarian FriendlyVegan Options</t>
  </si>
  <si>
    <t>+60 12-687 1707</t>
  </si>
  <si>
    <t>Wizards at Tribeca</t>
  </si>
  <si>
    <t>Jalan Imbi Ground Floor, Residensi Tribeca, Kuala Lumpur 55100 Malaysia</t>
  </si>
  <si>
    <t>http://wizardsattribeca.com/</t>
  </si>
  <si>
    <t>$$ - $$$InternationalContemporaryVegetarian Friendly</t>
  </si>
  <si>
    <t>+60 3-2715 5308</t>
  </si>
  <si>
    <t>Trace Restaurant &amp; Bar</t>
  </si>
  <si>
    <t>8 Jalan Binjai Level 40, Kuala Lumpur 50450 Malaysia</t>
  </si>
  <si>
    <t>http://www.elementkualalumpur.com/dining</t>
  </si>
  <si>
    <t>+60 3-2771 3351</t>
  </si>
  <si>
    <t>Bar, International, Asian, Fusion</t>
  </si>
  <si>
    <t>Village Roast Duck</t>
  </si>
  <si>
    <t>LG-205, Lwr Gr Flr, The Garden Mall, Mid Valley City, Lingkaran Syed Putra, Kuala Lumpur 59200 Malaysia</t>
  </si>
  <si>
    <t>+60 3-2201 5095</t>
  </si>
  <si>
    <t>Takeout, Reservations, Seating, Highchairs Available, Wheelchair Accessible, Table Service</t>
  </si>
  <si>
    <t>Healy Mac's Bangsar</t>
  </si>
  <si>
    <t>39 Jalan Telawi 3, Bangsar, Kuala Lumpur 59100 Malaysia</t>
  </si>
  <si>
    <t>+60 3-2201 1595</t>
  </si>
  <si>
    <t>Pool Bar &amp; Grill</t>
  </si>
  <si>
    <t>http://www.fourseasons.com/kualalumpur/dining/restaurants/pool_grill/</t>
  </si>
  <si>
    <t>$$ - $$$PubMiddle EasternVegetarian Friendly</t>
  </si>
  <si>
    <t>+60 3-2382 8660</t>
  </si>
  <si>
    <t>Middle Eastern, Pub</t>
  </si>
  <si>
    <t>Monnalisa Ristorante Italiano</t>
  </si>
  <si>
    <t>Hartamas Shopping Center M-1-1, Kuala Lumpur 50480 Malaysia</t>
  </si>
  <si>
    <t>http://www.facebook.com/MonnalisaMY/</t>
  </si>
  <si>
    <t>+60 3-6206 5394</t>
  </si>
  <si>
    <t>Italian, Pizza, European</t>
  </si>
  <si>
    <t>Sushi Oribe</t>
  </si>
  <si>
    <t>Vipod Res. 6 Jalan Kia Peng Vipod Residences, Ground Floor Block C-1, Kuala Lumpur 50450 Malaysia</t>
  </si>
  <si>
    <t>http://oribe-sushi.com.my/</t>
  </si>
  <si>
    <t>+60 3-2181 4099</t>
  </si>
  <si>
    <t>Annalakshmi</t>
  </si>
  <si>
    <t>Temple of Fine Arts 114-116 Jalan Berhala Brickfields, Kuala Lumpur 50470 Malaysia</t>
  </si>
  <si>
    <t>http://annalakshmi.com.my/</t>
  </si>
  <si>
    <t>+60 3-2272 3799</t>
  </si>
  <si>
    <t>Signature by the Hill @ The Roof</t>
  </si>
  <si>
    <t>1 First Avenue Sky Lounge, Petaling Jaya 47800 Malaysia</t>
  </si>
  <si>
    <t>http://www.theroof.com.my/</t>
  </si>
  <si>
    <t>$$$$InternationalVegetarian FriendlyHalal</t>
  </si>
  <si>
    <t>+60 16-229 1505</t>
  </si>
  <si>
    <t>WTF - What Tasty Food</t>
  </si>
  <si>
    <t>98 Lorong Maarof Jalan Bangsar Jalan Bangsar, Kuala Lumpur 59100 Malaysia</t>
  </si>
  <si>
    <t>http://wtfrestaurants.com.my/</t>
  </si>
  <si>
    <t>$$ - $$$ItalianChineseIndian</t>
  </si>
  <si>
    <t>+60 19-261 7070</t>
  </si>
  <si>
    <t>Italian, Chinese, Indian, Asian</t>
  </si>
  <si>
    <t>Restoran Rebung Chef Ismail</t>
  </si>
  <si>
    <t>5-2, Aras 5, Parkir Bertingkat Bukit Aman No. 1 Jalan Tanglin, Taman Botani Perdana, Kuala Lumpur 50480 Malaysia</t>
  </si>
  <si>
    <t>http://www.restoranrebungdatochefismail.com/</t>
  </si>
  <si>
    <t>+60 3-2276 3535</t>
  </si>
  <si>
    <t>Hornbill restaurant and cafe</t>
  </si>
  <si>
    <t>920 Jalan Cenderawasih Taman Tasik Perdana 50480, Kuala Lumpur Malaysia</t>
  </si>
  <si>
    <t>http://www.klbirdpark.com/attractions.cfm</t>
  </si>
  <si>
    <t>+60 3-2693 8086</t>
  </si>
  <si>
    <t>Malabar Palace Sri Hartamas</t>
  </si>
  <si>
    <t>G8&amp;9, Ground Floor, Hartamas Shopping Center 60Jalan Sri Hartamas 1, Sri Hartamas, Kuala Lumpur 50480 Malaysia</t>
  </si>
  <si>
    <t>http://www.malabarpalace.com/</t>
  </si>
  <si>
    <t>+60 3-6206 2310</t>
  </si>
  <si>
    <t>Nando's</t>
  </si>
  <si>
    <t>190 Jalan Tunku Abdul Rahman Lot 4 Complex Pernas Sogo, Kuala Lumpur 50100 Malaysia</t>
  </si>
  <si>
    <t>https://nandos.com.my/restaurants/nandos-sogo/</t>
  </si>
  <si>
    <t>+60 1-300-88-6555</t>
  </si>
  <si>
    <t>Takeout, Reservations, Highchairs Available, Wheelchair Accessible, Seating, Table Service</t>
  </si>
  <si>
    <t>PLOY</t>
  </si>
  <si>
    <t>G-02, Ground Floor, Work Clearwater Changkat Semantan, Damansara Heights, Kuala Lumpur 50490 Malaysia</t>
  </si>
  <si>
    <t>http://www.ploywithyourfood.com/</t>
  </si>
  <si>
    <t>$$ - $$$AsianVegetarian FriendlyVegan Options</t>
  </si>
  <si>
    <t>+60 3-2095 0999</t>
  </si>
  <si>
    <t>Barat Restaurant</t>
  </si>
  <si>
    <t>19 Lorong Kurau Bangsar, Kuala Lumpur 59100 Malaysia</t>
  </si>
  <si>
    <t>http://www.facebook.com/BaratBangsar/</t>
  </si>
  <si>
    <t>$$ - $$$EuropeanVegetarian FriendlyVegan Options</t>
  </si>
  <si>
    <t>+60 12-791 5310</t>
  </si>
  <si>
    <t>Sri Nirwana Maju Restaurant</t>
  </si>
  <si>
    <t>Jalan Telawi 3 Bangsar Baru, Kuala Lumpur 59100 Malaysia</t>
  </si>
  <si>
    <t>http://www.facebook.com/pages/Nirwana-Banana-Leaf-Bangsar/260142737479106</t>
  </si>
  <si>
    <t>+60 3-2287 8445</t>
  </si>
  <si>
    <t>Izakaya Hanazen</t>
  </si>
  <si>
    <t>P1, Unit P1-12, Fourth Floor, Lot 10 Shopping Center, Kuala Lumpur 55100 Malaysia</t>
  </si>
  <si>
    <t>http://js-gate.com/shop_gallery/izakaya-hanazen.html</t>
  </si>
  <si>
    <t>$$ - $$$JapaneseAsianVegetarian Friendly</t>
  </si>
  <si>
    <t>+60 3-2110 3915</t>
  </si>
  <si>
    <t>Shook!</t>
  </si>
  <si>
    <t>181 Jl Jalan Bukit Bintang The Starhill, Kuala Lumpur 55100 Malaysia</t>
  </si>
  <si>
    <t>http://www.thestarhilldining.com/outlets/shook/</t>
  </si>
  <si>
    <t>$$$$InternationalAsianGrill</t>
  </si>
  <si>
    <t>+60 18-929 8060</t>
  </si>
  <si>
    <t>Grill, International, Asian</t>
  </si>
  <si>
    <t>Sarang Cookery</t>
  </si>
  <si>
    <t>8 Jalan Galloway Jalan Galloway, Kuala Lumpur 50150 Malaysia</t>
  </si>
  <si>
    <t>http://www.sarangcookery.com.my/</t>
  </si>
  <si>
    <t>$AsianNonya/MalaysianMalaysian</t>
  </si>
  <si>
    <t>+60 12-210 0218</t>
  </si>
  <si>
    <t>Yeast</t>
  </si>
  <si>
    <t>24G Jalan Telawi 2 Bangsar, Kuala Lumpur 59100 Malaysia</t>
  </si>
  <si>
    <t>http://www.yeastbistronomy.com/</t>
  </si>
  <si>
    <t>+60 3-2282 0118</t>
  </si>
  <si>
    <t>Mercat Barcelona Gastrobar</t>
  </si>
  <si>
    <t>1 Mont Kiara Jalan Kiara, Kuala Lumpur 50480 Malaysia</t>
  </si>
  <si>
    <t>http://www.mercat.my/</t>
  </si>
  <si>
    <t>+60 3-6211 7969</t>
  </si>
  <si>
    <t>Bar, Mediterranean, Spanish</t>
  </si>
  <si>
    <t>Signatures Food Court</t>
  </si>
  <si>
    <t>Klcc, Kuala Lumpur Malaysia</t>
  </si>
  <si>
    <t>http://www.suriaklcc.com.my/dining</t>
  </si>
  <si>
    <t>$Quick BitesChineseFast food</t>
  </si>
  <si>
    <t>Pomod'Oro Ristorante Italiano</t>
  </si>
  <si>
    <t>No.20-G, Jalan Medan Setia 2 Damansara Heights, Kuala Lumpur 50490 Malaysia</t>
  </si>
  <si>
    <t>http://www.pomodoro.com.my/</t>
  </si>
  <si>
    <t>+60 17-316 2903</t>
  </si>
  <si>
    <t>Restoran Sek Yuen</t>
  </si>
  <si>
    <t>315 Jalan Pudu, Kuala Lumpur 55100 Malaysia</t>
  </si>
  <si>
    <t>http://www.facebook.com/restaurantsekyuen/?ref=page_internal&amp;mt_nav=0</t>
  </si>
  <si>
    <t>+60 3-9222 0903</t>
  </si>
  <si>
    <t>Grandmama's</t>
  </si>
  <si>
    <t>168 Jalan Bukit Bintang, Kuala Lumpur 55100 Malaysia</t>
  </si>
  <si>
    <t>http://www.grandmamas.com.my/</t>
  </si>
  <si>
    <t>+60 3-2143 9333</t>
  </si>
  <si>
    <t>Ole Ole Bali Balinese Specialties</t>
  </si>
  <si>
    <t>Jalan Ss 16/1 LG 27, Lower Ground Floor, Empire Shopping Gallery, Subang Jaya 47500 Malaysia</t>
  </si>
  <si>
    <t>http://balibistro.com/</t>
  </si>
  <si>
    <t>$$ - $$$AsianIndonesianVegetarian Friendly</t>
  </si>
  <si>
    <t>+60 3-5022 2629</t>
  </si>
  <si>
    <t>Meng Kee Grill Fish</t>
  </si>
  <si>
    <t>39 Jalan Alor, Kuala Lumpur 50200 Malaysia</t>
  </si>
  <si>
    <t>http://www.facebook.com/mengkeegrillfish/</t>
  </si>
  <si>
    <t>+60 12-213 3082</t>
  </si>
  <si>
    <t>Tatto</t>
  </si>
  <si>
    <t>A-G-1, Hampshire Place Office 1 Jalan Tun Razak 157 Hampshire Place,, Kuala Lumpur 50450 Malaysia</t>
  </si>
  <si>
    <t>http://www.tatto.com.my/</t>
  </si>
  <si>
    <t>+60 3-2166 5212</t>
  </si>
  <si>
    <t>hokkaido seafood restaurant</t>
  </si>
  <si>
    <t>Jalan Lumut, Kuala Lumpur Malaysia</t>
  </si>
  <si>
    <t>http://www.facebook.com/HokkaidoSeafoodKL/</t>
  </si>
  <si>
    <t>+60 13-220 0368</t>
  </si>
  <si>
    <t>Rock Salt Restaurant</t>
  </si>
  <si>
    <t>60 Jalan Sri Hartamas 1 P 3C, Plaza Ground Floor, Hartamas Shopping Centre, Kuala Lumpur 50480 Malaysia</t>
  </si>
  <si>
    <t>http://www.rocksalt.com.my/</t>
  </si>
  <si>
    <t>$$ - $$$FusionMongolianVegetarian Friendly</t>
  </si>
  <si>
    <t>+60 3-6206 3652</t>
  </si>
  <si>
    <t>Fusion, Mongolian</t>
  </si>
  <si>
    <t>Shanghai</t>
  </si>
  <si>
    <t>183 Jalan Bukit Bintang, Kuala Lumpur 55100 Malaysia</t>
  </si>
  <si>
    <t>http://www.shanghairestaurant.com.my/</t>
  </si>
  <si>
    <t>+60 18-591 8537</t>
  </si>
  <si>
    <t>Palillos 'Spanish Yakitori Bar'</t>
  </si>
  <si>
    <t>23 Jalan Mesui Off Jalan Nagasari, Kuala Lumpur 50200 Malaysia</t>
  </si>
  <si>
    <t>https://www.facebook.com/palillosyakitoribar/</t>
  </si>
  <si>
    <t>$$ - $$$JapaneseSpanishAsian</t>
  </si>
  <si>
    <t>+60 16-472 3635</t>
  </si>
  <si>
    <t>Fusion, Japanese, Spanish, Asian</t>
  </si>
  <si>
    <t>Rakuzen SS15 Courtyard</t>
  </si>
  <si>
    <t>G-01, Ground Floor, Courtyard, Jalan SS15/4G, SS15, Subang Jaya 47500 Malaysia</t>
  </si>
  <si>
    <t>https://www.superdining.com.my/rakuzen_courtyard.php</t>
  </si>
  <si>
    <t>+60 12-283 3020</t>
  </si>
  <si>
    <t>Table &amp; Apron</t>
  </si>
  <si>
    <t>23 Jalan SS 20/11 Damansara Kim, Petaling Jaya 47400 Malaysia</t>
  </si>
  <si>
    <t>http://www.tableandapron.my/</t>
  </si>
  <si>
    <t>+60 3-7733 4000</t>
  </si>
  <si>
    <t>Gift Cards Available, Takeout, Reservations, Seating, Highchairs Available, Accepts Mastercard, Accepts Visa, Free Wifi, Table Service, Serves Alcohol</t>
  </si>
  <si>
    <t>Marble 8</t>
  </si>
  <si>
    <t>Persiaran KLCC Level 56, Menara 3 Petronas, Kuala Lumpur 59000 Malaysia</t>
  </si>
  <si>
    <t>http://www.marble-8.com/</t>
  </si>
  <si>
    <t>$$$$SteakhouseEuropean</t>
  </si>
  <si>
    <t>Steakhouse, European</t>
  </si>
  <si>
    <t>The Ganga Cafe</t>
  </si>
  <si>
    <t>19 Lorong Kurau, Kuala Lumpur 59100 Malaysia</t>
  </si>
  <si>
    <t>http://www.theganga.com.my/</t>
  </si>
  <si>
    <t>Havana Bar &amp; Grill</t>
  </si>
  <si>
    <t>Changkat Bukit Bintang 2 &amp; 4 Lorong Sahabat, Kuala Lumpur 50200 Malaysia</t>
  </si>
  <si>
    <t>http://www.havanakl.com/</t>
  </si>
  <si>
    <t>$$ - $$$BarGrillPub</t>
  </si>
  <si>
    <t>+60 3-2142 7170</t>
  </si>
  <si>
    <t>Bar, Pub, Grill</t>
  </si>
  <si>
    <t>Sagar Restaurant</t>
  </si>
  <si>
    <t>No. 16 Lorong Maarof Bangsar Park, Kuala Lumpur 59000 Malaysia</t>
  </si>
  <si>
    <t>http://sagarrestaurant.com/</t>
  </si>
  <si>
    <t>+60 3-2284 2532</t>
  </si>
  <si>
    <t>Inside Scoop</t>
  </si>
  <si>
    <t>57 Jalan SS22/19, Petaling Jaya 47400 Malaysia</t>
  </si>
  <si>
    <t>http://www.facebook.com/insidescoopkl</t>
  </si>
  <si>
    <t>+60 3-7490 7735</t>
  </si>
  <si>
    <t>Madam Kwan's Pavilion</t>
  </si>
  <si>
    <t>168 Jalan Bukit Bintang Pavilion Shopping Centre, Kuala Lumpur 55100 Malaysia</t>
  </si>
  <si>
    <t>$$ - $$$AsianNonya/MalaysianVegetarian Friendly</t>
  </si>
  <si>
    <t>2143 2297</t>
  </si>
  <si>
    <t>WIP On The Park</t>
  </si>
  <si>
    <t>Marc Residence, No. 3, Jalan Pinang, Kuala Lumpur 50450 Malaysia</t>
  </si>
  <si>
    <t>http://wip.com.my/</t>
  </si>
  <si>
    <t>$$ - $$$EuropeanAsianBritish</t>
  </si>
  <si>
    <t>+60 12-210 3055</t>
  </si>
  <si>
    <t>KLCC Chili's Grill &amp; Bar</t>
  </si>
  <si>
    <t>Lot 346B. Level 3, Suria KLCC Kuala Lumpur City Centre 50088 Kuala Lumpur, Kuala Lumpur Malaysia</t>
  </si>
  <si>
    <t>http://www.chilis.com.my/?page=location</t>
  </si>
  <si>
    <t>$$ - $$$MexicanAmericanSouthwestern</t>
  </si>
  <si>
    <t>+60 3-2164 1400</t>
  </si>
  <si>
    <t>WIP Bangsar Shopping Centre</t>
  </si>
  <si>
    <t>285, Jalan Maarof, Bukit Bandar Raya Lot G111, Ground Floor, Bangsar Shopping Centre, Kuala Lumpur 59000 Malaysia</t>
  </si>
  <si>
    <t>$$ - $$$BarInternationalFusion</t>
  </si>
  <si>
    <t>+60 12-650 5722</t>
  </si>
  <si>
    <t>Bar, Malaysian, International, Fusion</t>
  </si>
  <si>
    <t>Lounge In The Sky Malaysia</t>
  </si>
  <si>
    <t>Hive, Unit H-G-11, Trec, 438, Jalan Tun Razak, Kuala Lumpur, Kuala Lumpur 54500 Malaysia</t>
  </si>
  <si>
    <t>http://elements.my/skylounge</t>
  </si>
  <si>
    <t>$$$$FrenchSouthwestern</t>
  </si>
  <si>
    <t>+60 12-789 6509</t>
  </si>
  <si>
    <t>French, Southwestern</t>
  </si>
  <si>
    <t>Sham's Cooked With Love</t>
  </si>
  <si>
    <t>Jalan Dutamas Dutamas, Kuala Lumpur 50480 Malaysia</t>
  </si>
  <si>
    <t>http://lokalocal.com/tour/197/shams-malaysian-indian-cooking-class</t>
  </si>
  <si>
    <t>+60 17-539 9759</t>
  </si>
  <si>
    <t>Suzi's Corner</t>
  </si>
  <si>
    <t>213/26 Jalan Ampang Batu 4 1/2, Jalan Ulu Kelang, Kuala Lumpur 55000 Malaysia</t>
  </si>
  <si>
    <t>http://www.facebook.com/pages/suzis-corner/187090090532</t>
  </si>
  <si>
    <t>$AmericanLebaneseMediterranean</t>
  </si>
  <si>
    <t>+60 3-4256 6720</t>
  </si>
  <si>
    <t>American, Lebanese, Grill, Asian, Malaysian, Mediterranean</t>
  </si>
  <si>
    <t>Samba Brazilian Steakhouse Avenue K</t>
  </si>
  <si>
    <t>156 Jalan Ampang 3rd Floor Avenue K Mall, Kuala Lumpur 50450 Malaysia</t>
  </si>
  <si>
    <t>http://www.facebook.com/sambakualalumpur/</t>
  </si>
  <si>
    <t>$$ - $$$SteakhouseBrazilianBarbecue</t>
  </si>
  <si>
    <t>+60 16-331 8212</t>
  </si>
  <si>
    <t>Steakhouse, Brazilian, Barbecue</t>
  </si>
  <si>
    <t>Ticklish Ribs &amp; 'Wiches</t>
  </si>
  <si>
    <t>Jalan Alor Chakang Bukit Bintang, Kuala Lumpur 55100 Malaysia</t>
  </si>
  <si>
    <t>https://www.facebook.com/ticklishribsalor/</t>
  </si>
  <si>
    <t>+60 16-336 6144</t>
  </si>
  <si>
    <t>Barbecue, Asian, Malaysian</t>
  </si>
  <si>
    <t>GravyBaby Bukit Damansara</t>
  </si>
  <si>
    <t>16 Jalan Medan Setia 2 Bukit Damansara, Kuala Lumpur 50490 Malaysia</t>
  </si>
  <si>
    <t>http://www.gravybaby.com/</t>
  </si>
  <si>
    <t>$$ - $$$BarBritishVegan Options</t>
  </si>
  <si>
    <t>+60 16-449 0844</t>
  </si>
  <si>
    <t>Indian Kitchen Bukit Bintang</t>
  </si>
  <si>
    <t>41&amp;43 Jalan Sultan Ismail, Kuala Lumpur 50250 Malaysia</t>
  </si>
  <si>
    <t>http://www.facebook.com/107529988813617/posts/pfbid0zvSy7yWQGcNorQeZHdRmEFcixzNFKtrMUiTzTAVdPAW2dxkgddkn7GWLKFBPdNNql/</t>
  </si>
  <si>
    <t>+60 16-697 0875</t>
  </si>
  <si>
    <t>Astana Restaurant</t>
  </si>
  <si>
    <t>Jalan 1/149e A-01-10, Endah Promenade, Sri Petaling, Kuala Lumpur 57000 Malaysia</t>
  </si>
  <si>
    <t>http://astana.beepit.com/</t>
  </si>
  <si>
    <t>$$ - $$$RussianCentral Asian</t>
  </si>
  <si>
    <t>+60 3-9054 3642</t>
  </si>
  <si>
    <t>Central Asian, Russian</t>
  </si>
  <si>
    <t>Wong Ah Wah</t>
  </si>
  <si>
    <t>1 Jalan Alor Golden Triangle, Kuala Lumpur 50200 Malaysia</t>
  </si>
  <si>
    <t>https://www.facebook.com/WongAhWahRoastchickenwings/</t>
  </si>
  <si>
    <t>+60 3-2144 2463</t>
  </si>
  <si>
    <t>Takeout, Outdoor Seating, Seating, Wheelchair Accessible, Serves Alcohol, Table Service</t>
  </si>
  <si>
    <t>Precious Old China</t>
  </si>
  <si>
    <t>Central Market, Kuala Lumpur Malaysia</t>
  </si>
  <si>
    <t>http://www.oldchina.com.my/precious.html</t>
  </si>
  <si>
    <t>2273 7372</t>
  </si>
  <si>
    <t>Pampas Reserve Steakhouse</t>
  </si>
  <si>
    <t>Jalan Bukit Ceylon No 2, Persiaran Raja Chulan, Kuala Lumpur 50200 Malaysia</t>
  </si>
  <si>
    <t>http://www.tableapp.com/restaurant/pampasreserve-bukitceylon#/</t>
  </si>
  <si>
    <t>$$ - $$$SteakhouseGrill</t>
  </si>
  <si>
    <t>+60 12-211 1480</t>
  </si>
  <si>
    <t>Reservations, Outdoor Seating, Seating, Parking Available, Highchairs Available, Serves Alcohol, Full Bar, Table Service, Delivery, Wheelchair Accessible, Wine and Beer, Digital Payments, Live Music</t>
  </si>
  <si>
    <t>A Toast Breakfast &amp; Juice Bar</t>
  </si>
  <si>
    <t>291 Jalan Pudu, Kuala Lumpur 55100 Malaysia</t>
  </si>
  <si>
    <t>http://www.facebook.com/atoast.my/</t>
  </si>
  <si>
    <t>$Quick BitesCafeHealthy</t>
  </si>
  <si>
    <t>+60 13-277 5654</t>
  </si>
  <si>
    <t>Healthy, Cafe</t>
  </si>
  <si>
    <t>Jalan Alor Malaysian Street Food Kitchen (KLIA)</t>
  </si>
  <si>
    <t>Kuala Lumpur International Airport Satellite Building, Level 2, Kuala Lumpur Malaysia</t>
  </si>
  <si>
    <t>http://www.facebook.com/Pastelaria-Veneza-1530459797243675/</t>
  </si>
  <si>
    <t>Saravanaa Bhavan</t>
  </si>
  <si>
    <t>196 Jalan Tun Sambanthan Brickfields 50470, Kuala Lumpur 50470 Malaysia</t>
  </si>
  <si>
    <t>http://www.saravanabhavan.com/</t>
  </si>
  <si>
    <t>+60 3-7954 1755</t>
  </si>
  <si>
    <t>Lunch, Dinner, Breakfast, Brunch, After-hours, Drinks</t>
  </si>
  <si>
    <t>Mojo Restaurant &amp; Bar KL</t>
  </si>
  <si>
    <t>No. 42 Jalan Doraisamy Asian Heritage Row, Kuala Lumpur 50300 Malaysia</t>
  </si>
  <si>
    <t>http://www.facebook.com/mojokl.ahr/</t>
  </si>
  <si>
    <t>$$ - $$$BarEuropeanAsian</t>
  </si>
  <si>
    <t>+60 3-2697 7999</t>
  </si>
  <si>
    <t>Bar, European, Asian, Malaysian</t>
  </si>
  <si>
    <t>Babe Restaurant</t>
  </si>
  <si>
    <t>Jalan Changkat Semantan 11th Floor, Work@Clearwater Damansara Heights, Kuala Lumpur 50490 Malaysia</t>
  </si>
  <si>
    <t>http://babe.com.my/</t>
  </si>
  <si>
    <t>$$$$JapaneseAsianVegetarian Friendly</t>
  </si>
  <si>
    <t>+60 3-2095 8599</t>
  </si>
  <si>
    <t>DIN by Din Tai Fung at Suria KLCC (NO PORK)</t>
  </si>
  <si>
    <t>Suria KLCC Lot 417, Level 4, Kuala Lumpur 50088 Malaysia</t>
  </si>
  <si>
    <t>http://din-my.com/</t>
  </si>
  <si>
    <t>$$ - $$$ChineseVegetarian FriendlyHalal</t>
  </si>
  <si>
    <t>+60 3-2181 0321</t>
  </si>
  <si>
    <t>Taman Sari Brasserie</t>
  </si>
  <si>
    <t>73 Jalan Raja Chulan Hotel Istana, LOBBY LEVEL, EAST WING, Kuala Lumpur Malaysia</t>
  </si>
  <si>
    <t>http://www.hotelistana.com.my/dine-taman</t>
  </si>
  <si>
    <t>+60 3-2141 9988</t>
  </si>
  <si>
    <t>Kin Kin Restaurant</t>
  </si>
  <si>
    <t>Lorong Tunku Abudul Rahman 2, Kuala Lumpur Malaysia</t>
  </si>
  <si>
    <t>http://m.facebook.com/pages/Kin-Kin-Pan-Mee-Restaurant-In-Chow-Kit/144214592345321</t>
  </si>
  <si>
    <t>+60 10-220 4322</t>
  </si>
  <si>
    <t>Seating, Table Service, Takeout</t>
  </si>
  <si>
    <t>168 Jalan Bukit Bintang 7.01.05, Level 7, Pavilion Mall, Kuala Lumpur 55100 Malaysia</t>
  </si>
  <si>
    <t>http://www.facebook.com/Village-Roast-Duck-180796025296881/</t>
  </si>
  <si>
    <t>+60 3-2110 6682</t>
  </si>
  <si>
    <t>Takeout, Reservations, Seating, Wheelchair Accessible, Serves Alcohol, Table Service</t>
  </si>
  <si>
    <t>The Red Beanbag</t>
  </si>
  <si>
    <t>LotA 4-1-8 Jalan Dutamas 1 Solaris Dutamas, Kuala Lumpur 50480 Malaysia</t>
  </si>
  <si>
    <t>http://www.facebook.com/theredbeanbag</t>
  </si>
  <si>
    <t>$$ - $$$CafeFusionVegetarian Friendly</t>
  </si>
  <si>
    <t>+60 3-2856 8814</t>
  </si>
  <si>
    <t>Fusion, Cafe</t>
  </si>
  <si>
    <t>Serai Pavilion KL</t>
  </si>
  <si>
    <t>35 Jalan Bukit Bintang Pavilion KL, 7.01.04, Level 7, Kuala Lumpur 55100 Malaysia</t>
  </si>
  <si>
    <t>http://seraigroup.com.my/home/</t>
  </si>
  <si>
    <t>+60 3-2110 5353</t>
  </si>
  <si>
    <t>Cinnamon Coffee House</t>
  </si>
  <si>
    <t>Bandar Utama City Centre First Avenue One World Hotel, Petaling Jaya 47800 Malaysia</t>
  </si>
  <si>
    <t>http://www.oneworldhotel.com.my/dine/cinnamon-coffee-house/</t>
  </si>
  <si>
    <t>+60 3-7681 1157</t>
  </si>
  <si>
    <t>Vegan Options, Halal, Vegetarian Friendly</t>
  </si>
  <si>
    <t>Lobby Lounge at Shangri-La Hotel</t>
  </si>
  <si>
    <t>Shangri-La Hotel Kuala Lumpur 11 Jalan Sultan Ismail Lobby Level, Kuala Lumpur 50250 Malaysia</t>
  </si>
  <si>
    <t>http://www.shangri-la.com/kualalumpur/shangrila/dining/bars-lounges/lobby-lounge/</t>
  </si>
  <si>
    <t>$$ - $$$InternationalVegetarian FriendlyVegan Options</t>
  </si>
  <si>
    <t>Mr Chew's Chino Latino Bar</t>
  </si>
  <si>
    <t>19 Persiaran KLCC Troika Sky Dining Level 23a, Tower B The Troika, Kuala Lumpur 50088 Malaysia</t>
  </si>
  <si>
    <t>http://www.mr-chew.com/</t>
  </si>
  <si>
    <t>$$ - $$$AsianVegetarian Friendly</t>
  </si>
  <si>
    <t>IPPUDO Gardens Mall</t>
  </si>
  <si>
    <t>Lot-T218, 3rd Floor,The Gardens Mall, Lingkaran Syed Putra, Kuala Lumpur 59200 Malaysia</t>
  </si>
  <si>
    <t>+60 3-2201 6238</t>
  </si>
  <si>
    <t>Roost</t>
  </si>
  <si>
    <t>69-1 Jalan Telawi 3 Bangsar Baru, Kuala Lumpur 59100 Malaysia</t>
  </si>
  <si>
    <t>http://www.facebook.com/Roostkl/</t>
  </si>
  <si>
    <t>$$ - $$$EuropeanFusionVegetarian Friendly</t>
  </si>
  <si>
    <t>+60 3-2201 1710</t>
  </si>
  <si>
    <t>European, Fusion</t>
  </si>
  <si>
    <t>Suki-Ya</t>
  </si>
  <si>
    <t>168 Jalan Bukit Bintang Pavilion Kuala Lumpur, Kuala Lumpur Malaysia</t>
  </si>
  <si>
    <t>http://www.suki-ya.com/index.php</t>
  </si>
  <si>
    <t>+60 3-2141 4272</t>
  </si>
  <si>
    <t>Cantaloupe</t>
  </si>
  <si>
    <t>Level 23a Tower B Level 23A, Tower B the Troika 19 Persiaran Klcc, Kuala Lumpur 50450 Malaysia</t>
  </si>
  <si>
    <t>http://www.troikaskydining.com/cantaloupe</t>
  </si>
  <si>
    <t>Gluten Free Options, Vegetarian Friendly</t>
  </si>
  <si>
    <t>Fahrenheit 600</t>
  </si>
  <si>
    <t>Level G2, No. 1, Jalan Dutamas 1, Solaris Dutamas, 50480 Kuala Lumpur, Malaysia Jalan Blok a We are Opposite Ben's Kitchen and next to Healy Macs Irish Bar, Kuala Lumpur 50480 Malaysia</t>
  </si>
  <si>
    <t>http://watsoniaoverseas.com/f600/</t>
  </si>
  <si>
    <t>$$ - $$$ItalianPizzaCafe</t>
  </si>
  <si>
    <t>+60 3-6206 3417</t>
  </si>
  <si>
    <t>Italian, Pizza, Cafe, European</t>
  </si>
  <si>
    <t>The Magnificent Fish &amp; Chips Bar</t>
  </si>
  <si>
    <t>28 Changkat Bukit Bintang, Kuala Lumpur 50200 Malaysia</t>
  </si>
  <si>
    <t>http://www.thechippykl.com/</t>
  </si>
  <si>
    <t>$$ - $$$BarSeafoodBritish</t>
  </si>
  <si>
    <t>+60 3-2142 7021</t>
  </si>
  <si>
    <t>Bar, Seafood, British, Pub, Gastropub</t>
  </si>
  <si>
    <t>Chez Gaston KL by Rendez-Vous</t>
  </si>
  <si>
    <t>12G Jalan Bangsar Utama 9, Kuala Lumpur 59000 Malaysia</t>
  </si>
  <si>
    <t>https://www.facebook.com/chezgastonkl/</t>
  </si>
  <si>
    <t>+60 11-3993 0036</t>
  </si>
  <si>
    <t>Tarbush Starhill</t>
  </si>
  <si>
    <t>LG 16, Starhill Gallery Jalan Bukit Bintang, Kuala Lumpur 55100 Malaysia</t>
  </si>
  <si>
    <t>+60 3-2144 6393</t>
  </si>
  <si>
    <t>Enak KL</t>
  </si>
  <si>
    <t>181 Jalan Bukit Bintang Feast Village Starhill Gallery at JW Marriott Kuala Lumpur, Kuala Lumpur 55100 Malaysia</t>
  </si>
  <si>
    <t>http://www.feastvillage.com/enak-kl/</t>
  </si>
  <si>
    <t>+60 3-2782 3807</t>
  </si>
  <si>
    <t>Oriental Pavillion</t>
  </si>
  <si>
    <t>P1-04, Level 1 Podium, PJ 33 No.3, Jalan Semangat, Seksyen 13, Petaling Jaya 46200 Malaysia</t>
  </si>
  <si>
    <t>http://www.orientalrestaurants.com.my/Restaurants/OPavillion/OrientalPavillionProfile.aspx?page=OPavillion_Profile</t>
  </si>
  <si>
    <t>$$ - $$$ChineseCantoneseHong Kong</t>
  </si>
  <si>
    <t>+60 3-7956 9288</t>
  </si>
  <si>
    <t>Colonial Cafe</t>
  </si>
  <si>
    <t>5 Jalan Sultan Hishamuddin, Kuala Lumpur 50000 Malaysia</t>
  </si>
  <si>
    <t>http://www.majestickl.com/dining.html</t>
  </si>
  <si>
    <t>$$$$CafeInternationalContemporary</t>
  </si>
  <si>
    <t>Cafe, Malaysian, International, Contemporary</t>
  </si>
  <si>
    <t>Crystal</t>
  </si>
  <si>
    <t>No. 6 Jalan Stesen Sentral No.6, Jalan Stesen Sentral 2, Kuala Lumpur 50470 Malaysia</t>
  </si>
  <si>
    <t>http://www.marriott.com/hotels/hotel-information/restaurant/details/kulxr-the-st-regis-kuala-lumpur/5975434/</t>
  </si>
  <si>
    <t>$$$$AmericanBarAsian</t>
  </si>
  <si>
    <t>+60 3-2727 6690</t>
  </si>
  <si>
    <t>Bar, American, Asian, Pub, Malaysian</t>
  </si>
  <si>
    <t>Charcoal Restaurant</t>
  </si>
  <si>
    <t>Jalan Lapangan Terbang Saas Saujana Resort, Shah Alam 40150 Malaysia</t>
  </si>
  <si>
    <t>https://www.saujanahotels.com/dining/charcoal</t>
  </si>
  <si>
    <t>$$ - $$$AsianGrillMalaysian</t>
  </si>
  <si>
    <t>+60 3-7843 1234</t>
  </si>
  <si>
    <t>Lunch, Dinner, Breakfast, Brunch</t>
  </si>
  <si>
    <t>Gavel Coffee Kitchen Craft Beers</t>
  </si>
  <si>
    <t>20 Jalan Yap Ah Shak, Kuala Lumpur 50300 Malaysia</t>
  </si>
  <si>
    <t>https://www.facebook.com/YapAhShak/</t>
  </si>
  <si>
    <t>$$ - $$$BarCafeContemporary</t>
  </si>
  <si>
    <t>+60 12-209 7950</t>
  </si>
  <si>
    <t>Bar, Cafe, Contemporary</t>
  </si>
  <si>
    <t>The Italian Market</t>
  </si>
  <si>
    <t>Changkat Bukit Bintang No.32, Kuala Lumpur 50200 Malaysia</t>
  </si>
  <si>
    <t>http://www.theitalianmarket.com.my/</t>
  </si>
  <si>
    <t>$$ - $$$ItalianMediterraneanEuropean</t>
  </si>
  <si>
    <t>+60 3-2141 1131</t>
  </si>
  <si>
    <t>Italian, Mediterranean, European</t>
  </si>
  <si>
    <t>Wadi Hadramawt</t>
  </si>
  <si>
    <t>226 Jalan Ampang, Kuala Lumpur 50450 Malaysia</t>
  </si>
  <si>
    <t>http://www.wadihadramawt.com/</t>
  </si>
  <si>
    <t>$$ - $$$MediterraneanArabicVegetarian Friendly</t>
  </si>
  <si>
    <t>+60 3-4253 3333</t>
  </si>
  <si>
    <t>Way Modern Chinois</t>
  </si>
  <si>
    <t>Level GF Lot No. 1, Work at Clearwater Changkat Semantan, Kuala Lumpur 50490 Malaysia</t>
  </si>
  <si>
    <t>http://www.way.com.my/</t>
  </si>
  <si>
    <t>+60 3-2095 1118</t>
  </si>
  <si>
    <t>Mo-Mo Paradise</t>
  </si>
  <si>
    <t>10 Jalan Sultan Ismail Lot P1, Unit P1-10, P1-11 Level 4, Kuala Lumpur 55100 Malaysia</t>
  </si>
  <si>
    <t>http://www.facebook.com/momoparadisemy/</t>
  </si>
  <si>
    <t>+60 3-2110 3588</t>
  </si>
  <si>
    <t>Dolly Dim Sum, NU Sentral</t>
  </si>
  <si>
    <t>No. 201 Jalan Tun Samanthan LG. 43, NU Sentral, Kuala Lumpur 50470 Malaysia</t>
  </si>
  <si>
    <t>http://www.dollydimsum.com/</t>
  </si>
  <si>
    <t>+60 3-2856 0663</t>
  </si>
  <si>
    <t>Muar Restaurant</t>
  </si>
  <si>
    <t>No. 6G Tengkat Tong Shin, Kuala Lumpur Malaysia</t>
  </si>
  <si>
    <t>http://www.facebook.com/restoranmuar/</t>
  </si>
  <si>
    <t>+60 3-2144 2072</t>
  </si>
  <si>
    <t>Bedouin Arabian Cuisine</t>
  </si>
  <si>
    <t>6 Jalan Wan Kadir Taman Tun Dr Ismail, Kuala Lumpur 60000 Malaysia</t>
  </si>
  <si>
    <t>http://www.facebook.com/bedouin.my</t>
  </si>
  <si>
    <t>$$ - $$$MediterraneanGrillMiddle Eastern</t>
  </si>
  <si>
    <t>+60 12-737 4712</t>
  </si>
  <si>
    <t>Dinner, Lunch, Brunch, Drinks</t>
  </si>
  <si>
    <t>Ee Chinese Cuisine</t>
  </si>
  <si>
    <t>13 Jalan 16/11 Eastin Hotel, Seksyen 16, Petaling Jaya 46350 Malaysia</t>
  </si>
  <si>
    <t>http://www.choiyen.com/ee-chinese-cuisine-eastin-hotel-petaling-jaya</t>
  </si>
  <si>
    <t>+60 3-7665 1111</t>
  </si>
  <si>
    <t>Essence Restaurant</t>
  </si>
  <si>
    <t>Jalan Sultan Ismail Sheraton Imperial Kuala Lumpur Hotel, Kuala Lumpur 50250 Malaysia</t>
  </si>
  <si>
    <t>https://www.marriott.com/en-us/hotels/kulsi-sheraton-imperial-kuala-lumpur-hotel/dining/</t>
  </si>
  <si>
    <t>+60 3-2717 9900</t>
  </si>
  <si>
    <t>Asian, Malaysian, International</t>
  </si>
  <si>
    <t>Naab</t>
  </si>
  <si>
    <t>130 Jalan Bukit Bintang, Kuala Lumpur 55100 Malaysia</t>
  </si>
  <si>
    <t>http://www.naabrestaurant.com/</t>
  </si>
  <si>
    <t>$$ - $$$Middle EasternPersianVegetarian Friendly</t>
  </si>
  <si>
    <t>+60 3-2143 3949</t>
  </si>
  <si>
    <t>Copper</t>
  </si>
  <si>
    <t>211 Jalan Tun Sambanthan Level five, Menara Shell, Kuala Lumpur 50470 Malaysia</t>
  </si>
  <si>
    <t>http://www.facebook.com/copperbyFAV</t>
  </si>
  <si>
    <t>$$ - $$$InternationalEuropeanGrill</t>
  </si>
  <si>
    <t>+60 3-2856 9522</t>
  </si>
  <si>
    <t>Celadon</t>
  </si>
  <si>
    <t>Level 6 Pavillion Shopping Mall, Kuala Lumpur 50200 Malaysia</t>
  </si>
  <si>
    <t>+60 3-2148 8708</t>
  </si>
  <si>
    <t>Dharma Realm Guan Yin Sagely Monastery Canteen</t>
  </si>
  <si>
    <t>161 Jalan Ampang, Kuala Lumpur 50450 Malaysia</t>
  </si>
  <si>
    <t>http://www.drba.org/?fbclid=IwAR3W1HEim36__ho6w6MBt7FJz6COD-XszKjBfGEN5Cim1069tKfONcTUXVg</t>
  </si>
  <si>
    <t>$ChineseAsianVegetarian Friendly</t>
  </si>
  <si>
    <t>+60 3-2164 8055</t>
  </si>
  <si>
    <t>Lut Gastrobar</t>
  </si>
  <si>
    <t>30, Jalan Tun Mohd Fuad 2, Taman Tun Dr Ismail Kuala Lumpur, Kuala Lumpur 60000 Malaysia</t>
  </si>
  <si>
    <t>http://linktr.ee/lutfnb</t>
  </si>
  <si>
    <t>$$ - $$$FrenchJapaneseEuropean</t>
  </si>
  <si>
    <t>+60 14-383 8093</t>
  </si>
  <si>
    <t>Out of Africa Restaurant &amp; Kudu Bar</t>
  </si>
  <si>
    <t>No 1 Lorong Sultan PJ Palms Sport Centre, Petaling Jaya 46200 Malaysia</t>
  </si>
  <si>
    <t>http://www.outofafrica.com.my/</t>
  </si>
  <si>
    <t>$$ - $$$BarGrillVegetarian Friendly</t>
  </si>
  <si>
    <t>Grill, Bar</t>
  </si>
  <si>
    <t>Yezi Steamboat</t>
  </si>
  <si>
    <t>1 First The Roof, Bandar Utama, Kuala Lumpur 50450 Malaysia</t>
  </si>
  <si>
    <t>$$ - $$$ChineseSeafoodMalaysian</t>
  </si>
  <si>
    <t>+60 12-323 5841</t>
  </si>
  <si>
    <t>Dolly Dim Sum</t>
  </si>
  <si>
    <t>Avenue K Lot G9 Ground Floor, 156 Jalan Ampang, Kuala Lumpur 50450 Malaysia</t>
  </si>
  <si>
    <t>https://www.facebook.com/dollydimsum/</t>
  </si>
  <si>
    <t>+60 3-2181 3830</t>
  </si>
  <si>
    <t>Restoran Stadium Negara</t>
  </si>
  <si>
    <t>Jalan Yap Kwan Seng, Kuala Lumpur Malaysia</t>
  </si>
  <si>
    <t>http://www.facebook.com/pg/Restoran-Steamboat-Stadium-Negara-110945345646841/about/?ref=page_internal</t>
  </si>
  <si>
    <t>+60 3-2161 8557</t>
  </si>
  <si>
    <t>Takeout, Reservations, Outdoor Seating, Seating, Parking Available, Wheelchair Accessible, Serves Alcohol, Table Service</t>
  </si>
  <si>
    <t>De.Wan 1958 By Chef Wan</t>
  </si>
  <si>
    <t>Lot 2-2, Level 2 The Linc KL No 360, Jalan Tun Razak, Kuala Lumpur 50450 Malaysia</t>
  </si>
  <si>
    <t>https://dewan.space/</t>
  </si>
  <si>
    <t>+60 10-207 0383</t>
  </si>
  <si>
    <t>Saravana Bhavan</t>
  </si>
  <si>
    <t>52, Jln Maarof, Bangsar Baru, Kuala Lumpur Malaysia</t>
  </si>
  <si>
    <t>+60 3-2287 1228</t>
  </si>
  <si>
    <t>Lunch, Brunch, Breakfast, Dinner, After-hours</t>
  </si>
  <si>
    <t>Kanna Curry House</t>
  </si>
  <si>
    <t>No 29 Jalan 17/45, Petaling Jaya 46400 Malaysia</t>
  </si>
  <si>
    <t>http://www.kannacurryhouse.com/</t>
  </si>
  <si>
    <t>+60 3-7958 4814</t>
  </si>
  <si>
    <t>Hadramawt Kitchen</t>
  </si>
  <si>
    <t>No. 13 Jalan Penguasa U1/53A Glenmarie Temasya Surai, Shah Alam 40150 Malaysia</t>
  </si>
  <si>
    <t>http://web.facebook.com/hadramawtkitchen</t>
  </si>
  <si>
    <t>$$ - $$$Middle EasternVegetarian FriendlyVegan Options</t>
  </si>
  <si>
    <t>+60 11-1110 3076</t>
  </si>
  <si>
    <t>Kayra Authentic Kerala Cuisine</t>
  </si>
  <si>
    <t>F08, 1st Floor, Bangsar Village 1, Jalan Telawi 1, Kuala Lumpur 59100 Malaysia</t>
  </si>
  <si>
    <t>http://www.kayra.com.my/</t>
  </si>
  <si>
    <t>$$ - $$$IndianVegetarian FriendlyVegan Options</t>
  </si>
  <si>
    <t>+60 17-215 7382</t>
  </si>
  <si>
    <t>La Bodega Pavilion KL</t>
  </si>
  <si>
    <t>Lot C3.06.00 Level 3, 168 Jalan Bukit Bintang Pavilion KL, Kuala Lumpur 59100 Malaysia</t>
  </si>
  <si>
    <t>https://labodega.gastrodome.com.my/</t>
  </si>
  <si>
    <t>$$ - $$$BarEuropeanSpanish</t>
  </si>
  <si>
    <t>+60 3-2287 8318</t>
  </si>
  <si>
    <t>Lunch, Dinner, Brunch, Breakfast, After-hours, Drinks</t>
  </si>
  <si>
    <t>Durian SS2</t>
  </si>
  <si>
    <t>Ss 193 Jalan Ss 2/24, Petaling Jaya 47300 Malaysia</t>
  </si>
  <si>
    <t>http://www.durianss2.com/</t>
  </si>
  <si>
    <t>+60 12-234 5619</t>
  </si>
  <si>
    <t>Takeout, Seating, Parking Available, Wheelchair Accessible</t>
  </si>
  <si>
    <t>Roti Boy</t>
  </si>
  <si>
    <t>Suria KLCC - Concourse Level, Kuala Lumpur Malaysia</t>
  </si>
  <si>
    <t>http://www.rotiboy.com/</t>
  </si>
  <si>
    <t>$BakeriesFast food</t>
  </si>
  <si>
    <t>Celestial Court</t>
  </si>
  <si>
    <t>http://www.celestialcourtrestaurant.com/</t>
  </si>
  <si>
    <t>+60 3-2717 9988</t>
  </si>
  <si>
    <t>Sun Hong Muk Koot Tea</t>
  </si>
  <si>
    <t>35 37 &amp; 39 Medan Imbi, Kuala Lumpur 55100 Malaysia</t>
  </si>
  <si>
    <t>https://www.facebook.com/pages/%E6%96%B0%E5%B3%B0%E8%82%89%E9%AA%A8%E8%8C%B6Restoren-Sun-Hong/322896457727422?fref=nf</t>
  </si>
  <si>
    <t>+60 3-2141 4064</t>
  </si>
  <si>
    <t>Eight Ounce Coffee Co</t>
  </si>
  <si>
    <t>Unit 115 Level 1 Suria KLCC, Kuala Lumpur 50088 Malaysia</t>
  </si>
  <si>
    <t>http://www.eightouncecoffee.co/</t>
  </si>
  <si>
    <t>$$ - $$$Quick BitesCafe</t>
  </si>
  <si>
    <t>+60 3-7622 8780</t>
  </si>
  <si>
    <t>Breakfast, Lunch, Drinks</t>
  </si>
  <si>
    <t>Atmosphere 360 Revolving Restaurant</t>
  </si>
  <si>
    <t>Jalan Punchak Off Jalan P.Ramlee, 50250 Kuala Lumpur Malaysia, Kuala Lumpur 50250 Malaysia</t>
  </si>
  <si>
    <t>http://www.atmosphere360.com.my/</t>
  </si>
  <si>
    <t>$$$$InternationalAsianMalaysian</t>
  </si>
  <si>
    <t>+60 3-2020 2020</t>
  </si>
  <si>
    <t>Sala Vegan Plant-based Tex-Mex Restaurant</t>
  </si>
  <si>
    <t>26a/80a A-03A-G Galeria Hartamas Jalan, Kuala Lumpur 50480 Malaysia</t>
  </si>
  <si>
    <t>http://www.facebook.com/salakl/</t>
  </si>
  <si>
    <t>$MexicanHealthyVegetarian Friendly</t>
  </si>
  <si>
    <t>+60 11-1150 3606</t>
  </si>
  <si>
    <t>Healthy, Mexican</t>
  </si>
  <si>
    <t>Kenny Hills Bistro</t>
  </si>
  <si>
    <t>G-07 shoppes At Four Seasons Place Ground Floor, 145, Jalan Ampang, Kuala Lumpur 50450 Malaysia</t>
  </si>
  <si>
    <t>http://kennyhillsbistro.com/</t>
  </si>
  <si>
    <t>$$ - $$$FrenchBarCafe</t>
  </si>
  <si>
    <t>+60 17-230 8081</t>
  </si>
  <si>
    <t>Lunch, Breakfast, Dinner, Brunch, Drinks</t>
  </si>
  <si>
    <t>Reservations, Seating, Accepts Credit Cards, Table Service</t>
  </si>
  <si>
    <t>Lafite</t>
  </si>
  <si>
    <t>11 Jalan Sultan Ismail Lobby Level, Shangri-La Kuala Lumpur, Kuala Lumpur 50250 Malaysia</t>
  </si>
  <si>
    <t>https://www.shangri-la-specials.com/restaurantsandbars/rnblafite.aspx</t>
  </si>
  <si>
    <t>$$$$FrenchEuropean</t>
  </si>
  <si>
    <t>Layali El Sham Restaurant</t>
  </si>
  <si>
    <t>Swiss Garden Residence 6th Floor, 117, Kuala Lumpur 55100 Malaysia</t>
  </si>
  <si>
    <t>https://www.facebook.com/layalielsham.res/</t>
  </si>
  <si>
    <t>$$ - $$$TurkishMiddle EasternArabic</t>
  </si>
  <si>
    <t>+60 16-243 4743</t>
  </si>
  <si>
    <t>Joloko</t>
  </si>
  <si>
    <t>43 Jalan Kamunting Chow Kit, Kuala Lumpur 50300 Malaysia</t>
  </si>
  <si>
    <t>http://www.bar-joloko.com/</t>
  </si>
  <si>
    <t>$$ - $$$CaribbeanJamaican</t>
  </si>
  <si>
    <t>+60 3-2694 1100</t>
  </si>
  <si>
    <t>Caribbean, Jamaican</t>
  </si>
  <si>
    <t>Neroteca</t>
  </si>
  <si>
    <t>8 Lorong Ceylon Unit G-1, Kuala Lumpur 50250 Malaysia</t>
  </si>
  <si>
    <t>http://www.neroteca.com/</t>
  </si>
  <si>
    <t>+60 3-2070 0530</t>
  </si>
  <si>
    <t>Serendib Restaurant &amp; Bar</t>
  </si>
  <si>
    <t>GTower 199 Jalan Tun Razak LG 07 &amp; 08 GTower, Kuala Lumpur 50400 Malaysia</t>
  </si>
  <si>
    <t>http://www.serendib.restaurant/</t>
  </si>
  <si>
    <t>$$ - $$$Sri LankanVegetarian FriendlyVegan Options</t>
  </si>
  <si>
    <t>+60 3-2181 4647</t>
  </si>
  <si>
    <t>Sri Lankan</t>
  </si>
  <si>
    <t>Woobar</t>
  </si>
  <si>
    <t>121, Jalan Ampang Level 8, W, Kuala Lumpur 50450 Malaysia</t>
  </si>
  <si>
    <t>$$ - $$$Quick BitesBarInternational</t>
  </si>
  <si>
    <t>V88 Chinatown</t>
  </si>
  <si>
    <t>34, Jalan Sultan, City Centre, 50000 Kuala Lumpur,, Kuala Lumpur 50000 Malaysia</t>
  </si>
  <si>
    <t>https://www.instagram.com/v88_chinatown/</t>
  </si>
  <si>
    <t>011-5982 7882</t>
  </si>
  <si>
    <t>Cafe, Fusion, Malaysian, Asian</t>
  </si>
  <si>
    <t>Gem Restaurant</t>
  </si>
  <si>
    <t>124 Jalan Tun Sambanthan, Kuala Lumpur 50470 Malaysia</t>
  </si>
  <si>
    <t>https://www.facebook.com/gemrestklg</t>
  </si>
  <si>
    <t>+60 3-2260 1373</t>
  </si>
  <si>
    <t>Gordon Ramsay Bar &amp; Grill</t>
  </si>
  <si>
    <t>Lobby Level, Sunway Resort Hotel Persiaran Lagoon, Subang Jaya 47500 Malaysia</t>
  </si>
  <si>
    <t>https://www.sunwayhotels.com/sunway-resort/dining/gordon-ramsay-bar-and-grill</t>
  </si>
  <si>
    <t>$$$$British</t>
  </si>
  <si>
    <t>+60 3-7492 8000</t>
  </si>
  <si>
    <t>Reservations, Private Dining, Seating, Parking Available, Valet Parking, Serves Alcohol, Accepts Credit Cards, Table Service, Full Bar, Wine and Beer, Free Wifi, Non-smoking restaurants</t>
  </si>
  <si>
    <t>Cotta</t>
  </si>
  <si>
    <t>Jalan Kiara 5 L6-1A, Verve Shops, 8, Mont Kiara, Kuala Lumpur 50480 Malaysia</t>
  </si>
  <si>
    <t>https://www.cotta.com.my/</t>
  </si>
  <si>
    <t>$CafeHealthy</t>
  </si>
  <si>
    <t>+60 11-2321 2125</t>
  </si>
  <si>
    <t>Pulp</t>
  </si>
  <si>
    <t>29 1, Lorong Riong Bangsar, Kuala Lumpur 59100 Malaysia</t>
  </si>
  <si>
    <t>http://www.facebook.com/PULPbyPapaPalheta</t>
  </si>
  <si>
    <t>+60 3-2201 3650</t>
  </si>
  <si>
    <t>ABC Bistro Cafe</t>
  </si>
  <si>
    <t>106 Jalan Tun Sambanthan NU Sentral Mall, Brickfields, Kuala Lumpur 50470 Malaysia</t>
  </si>
  <si>
    <t>$IndianCafeAsian</t>
  </si>
  <si>
    <t>The Beato Aged Steakhouse</t>
  </si>
  <si>
    <t>Jalan Dutamas 1 D2-G3-9 Solaris Dutamas, Kuala Lumpur 50480 Malaysia</t>
  </si>
  <si>
    <t>http://www.beato.com.my/</t>
  </si>
  <si>
    <t>+60 10-760 0423</t>
  </si>
  <si>
    <t>Reservations, Seating, Serves Alcohol, Full Bar, Free Wifi, Table Service</t>
  </si>
  <si>
    <t>Republic of Food</t>
  </si>
  <si>
    <t>Lot 1, 41 00, Level 1 Pavilion, In Pavilion Shopping Complex, Kuala Lumpur 55100 Malaysia</t>
  </si>
  <si>
    <t>https://www.facebook.com/FoodRepublicMY</t>
  </si>
  <si>
    <t>+60 3-2142 8006</t>
  </si>
  <si>
    <t>The Brasserie - The St. Regis Kuala Lumpur</t>
  </si>
  <si>
    <t>No 6 Jalan Stesen Sentral 2 The St. Regis Kuala Lumpur, Kuala Lumpur 50470 Malaysia</t>
  </si>
  <si>
    <t>https://www.marriott.com/hotels/hotel-information/restaurant/details/kulxr-the-st-regis-kuala-lumpur/5975433/</t>
  </si>
  <si>
    <t>$$$$FrenchEuropeanVegetarian Friendly</t>
  </si>
  <si>
    <t>+60 3-2727 6666</t>
  </si>
  <si>
    <t>Shucked Oyster and Seafood Bar</t>
  </si>
  <si>
    <t>Solaris Dutamas 1 Jalan Dutamas 1 B.I.G. Supermarket, Lower Ground Floor, Publika, Kuala Lumpur 50480 Malaysia</t>
  </si>
  <si>
    <t>http://www.shuckedoysterbars.com/</t>
  </si>
  <si>
    <t>$$ - $$$SeafoodGluten Free Options</t>
  </si>
  <si>
    <t>+60 3-6209 1739</t>
  </si>
  <si>
    <t>TasteBud</t>
  </si>
  <si>
    <t>834 Jalan Sentul Next to YTL Fennel, D6, D7,Tamarind ,The Saffron, Kuala Lumpur 51000 Malaysia</t>
  </si>
  <si>
    <t>http://tastebud.com.my/</t>
  </si>
  <si>
    <t>$$ - $$$IndianMiddle EasternPakistani</t>
  </si>
  <si>
    <t>+60 13-525 9000</t>
  </si>
  <si>
    <t>Michelangeloâ€™s Restaurant @ Solaris Montâ€™ Kiara</t>
  </si>
  <si>
    <t>Lot J-OG-03, Soho KL No. 2 Jalan Solaris Solaris Mont Kiara, Kuala Lumpur 50480 Malaysia</t>
  </si>
  <si>
    <t>http://www.michelangelos-restaurants.com/m-res/</t>
  </si>
  <si>
    <t>+60 3-6203 7734</t>
  </si>
  <si>
    <t>Italian, Pizza, European, Steakhouse, Seafood</t>
  </si>
  <si>
    <t>Bobo KL</t>
  </si>
  <si>
    <t>65-2 Jalan Bangkung Bangsar, Kuala Lumpur 59100 Malaysia</t>
  </si>
  <si>
    <t>http://bobokl.com/</t>
  </si>
  <si>
    <t>$$$$BarEuropeanWine Bar</t>
  </si>
  <si>
    <t>+60 3-2092 5002</t>
  </si>
  <si>
    <t>Reservations, Seating, Parking Available, Street Parking, Serves Alcohol, Full Bar, Wine and Beer, Accepts American Express, Accepts Mastercard, Accepts Visa, Free Wifi, Table Service, Accepts Credit Cards</t>
  </si>
  <si>
    <t>Gobo Chit Chat</t>
  </si>
  <si>
    <t>Traders Hotel Kuala Lumpur Kuala Lumpur City Centre, Kuala Lumpur Malaysia</t>
  </si>
  <si>
    <t>http://www.shangri-la.com/kualalumpur/traders/dining/restaurants/gobo-chit-chat/</t>
  </si>
  <si>
    <t>Coliseum Cafe</t>
  </si>
  <si>
    <t>98-100 &amp; 102 Jalan Tuanku Abdul Rahman Little India, Kuala Lumpur 50100 Malaysia</t>
  </si>
  <si>
    <t>http://www.coliseum1921.com/</t>
  </si>
  <si>
    <t>+60 3-2692 6270</t>
  </si>
  <si>
    <t>Portofino Bangsar Lucky Garden</t>
  </si>
  <si>
    <t>1 Persiaran Ara Lucky Garden, Kuala Lumpur 59100 Malaysia</t>
  </si>
  <si>
    <t>http://www.facebook.com/Portofino-Bangsar-Lucky-Garden-392162064280187/</t>
  </si>
  <si>
    <t>+60 16-775 2387</t>
  </si>
  <si>
    <t>Cafe Cafe</t>
  </si>
  <si>
    <t>175 Jalan Maharajalela Chinatown, Kuala Lumpur 50150 Malaysia</t>
  </si>
  <si>
    <t>http://www.cafecafe.com.my/main.html</t>
  </si>
  <si>
    <t>+60 3-2145 8141</t>
  </si>
  <si>
    <t>Pavilions Lounge</t>
  </si>
  <si>
    <t>Sheraton Imperial Kuala Lumpur Jalan Sultan Ismail Jalan Sultan Ismail, Kuala Lumpur 50250 Malaysia</t>
  </si>
  <si>
    <t>http://www.sheratonimperialkualalumpur.com/pavilionslounge</t>
  </si>
  <si>
    <t>$$ - $$$BarCafePub</t>
  </si>
  <si>
    <t>Reservations, Serves Alcohol, Seating, Table Service</t>
  </si>
  <si>
    <t>Little Penang Kafe</t>
  </si>
  <si>
    <t>1st Floor Mid Valley Megamall, Kuala Lumpur Malaysia</t>
  </si>
  <si>
    <t>http://www.midvalley.com.my/tenant/LittlePenangKafe/14a9d6a2-ca14-4fc3-a4c3-b8ddb7ab2f0c/EAT</t>
  </si>
  <si>
    <t>+60 3-7732 9215</t>
  </si>
  <si>
    <t>Luk Yu Tea House</t>
  </si>
  <si>
    <t>181 Jalan Bukit Bintang The Starhill, Kuala Lumpur 55100 Malaysia</t>
  </si>
  <si>
    <t>http://www.thestarhilldining.com/outlets/luk-yu-tea-house/</t>
  </si>
  <si>
    <t>+60 18-632 8060</t>
  </si>
  <si>
    <t>The Daily Grind</t>
  </si>
  <si>
    <t>Lower Ground Floor, Bangsar Village, 1 Jalan Telawi 1, Kuala Lumpur 59100 Malaysia</t>
  </si>
  <si>
    <t>http://thedailygrind.com.my/</t>
  </si>
  <si>
    <t>$$ - $$$AmericanBarVegetarian Friendly</t>
  </si>
  <si>
    <t>+60 3-4265 7600</t>
  </si>
  <si>
    <t>American, Bar</t>
  </si>
  <si>
    <t>Tarma Iraqi Street Food</t>
  </si>
  <si>
    <t>83 Jalan Berangan Bukit Bintang, Kuala Lumpur 50200 Malaysia</t>
  </si>
  <si>
    <t>$$ - $$$Middle EasternArabicVegetarian Friendly</t>
  </si>
  <si>
    <t>+60 3-2110 4747</t>
  </si>
  <si>
    <t>Ichi Zen Japanese Restaurant</t>
  </si>
  <si>
    <t>168, Bukit Bintang Street 6.24.1B, Level 6, Kuala Lumpur 55100 Malaysia</t>
  </si>
  <si>
    <t>http://www.pavilion-kl.com/viewstore/Ichi-Zen</t>
  </si>
  <si>
    <t>$$ - $$$JapaneseCentral AsianVegetarian Friendly</t>
  </si>
  <si>
    <t>+60 3-2142 8333</t>
  </si>
  <si>
    <t>Breakfast Thieves</t>
  </si>
  <si>
    <t>29-5 Jalan Riong Bangsar, Kuala Lumpur 59100 Malaysia</t>
  </si>
  <si>
    <t>http://www.breakfastthieves.com/</t>
  </si>
  <si>
    <t>$$ - $$$MalaysianVegetarian FriendlyVegan Options</t>
  </si>
  <si>
    <t>+60 3-2788 3548</t>
  </si>
  <si>
    <t>Wildflowers</t>
  </si>
  <si>
    <t>50000 Kuala Lumpur, Malaysia. No. 153 Jalan Petaling, Kuala Lumpur 50000 Malaysia</t>
  </si>
  <si>
    <t>http://letsumai.com/widget/wildflowers</t>
  </si>
  <si>
    <t>+60 3-2856 3369</t>
  </si>
  <si>
    <t>Annie 1 Family Restaurant</t>
  </si>
  <si>
    <t>20 Jalan Ss 21/58 Damansara Utama, Petaling Jaya 47400 Malaysia</t>
  </si>
  <si>
    <t>+60 12-336 9328</t>
  </si>
  <si>
    <t>Entier French Dining</t>
  </si>
  <si>
    <t>No 58 Jalan Ang Seng Level 41, Alila Bangsar, Kuala Lumpur 50470 Malaysia</t>
  </si>
  <si>
    <t>http://entierfrenchdining.com/</t>
  </si>
  <si>
    <t>+60 16-263 0596</t>
  </si>
  <si>
    <t>Quan's Kitchen</t>
  </si>
  <si>
    <t>No 2 Jalan Balai Polis Level 8, Four Points by Sheraton, Kuala Lumpur 50000 Malaysia</t>
  </si>
  <si>
    <t>https://marriottbonvoyasia.com/restaurants-bars/four-points-kuala-lumpur-chinatown-quans-kitchen</t>
  </si>
  <si>
    <t>$$ - $$$InternationalAsianFusion</t>
  </si>
  <si>
    <t>+60 3 2035 7333</t>
  </si>
  <si>
    <t>Asian, International, Fusion, Diner, Malaysian</t>
  </si>
  <si>
    <t>Bistro a Table</t>
  </si>
  <si>
    <t>6 Jalan 17/54 Seksyen 17, Petaling Jaya 46400 Malaysia</t>
  </si>
  <si>
    <t>http://www.bistroatable.com/</t>
  </si>
  <si>
    <t>$$$$FrenchInternationalEuropean</t>
  </si>
  <si>
    <t>+60 3-7931 2831</t>
  </si>
  <si>
    <t>French, International, European, Contemporary, Caucasian</t>
  </si>
  <si>
    <t>Q Cup cafe</t>
  </si>
  <si>
    <t>72, Jalan Imbi, Kuala Lumpur 55100 Malaysia</t>
  </si>
  <si>
    <t>http://www.facebook.com/qcupcafe</t>
  </si>
  <si>
    <t>$$ - $$$CafeWine BarVegetarian Friendly</t>
  </si>
  <si>
    <t>+60 3-2113 0320</t>
  </si>
  <si>
    <t>Cafe, Wine Bar</t>
  </si>
  <si>
    <t>Chateau Dionne</t>
  </si>
  <si>
    <t>24, Jalan Medan Setia 2 Damansara heights, Kuala Lumpur 50490 Malaysia</t>
  </si>
  <si>
    <t>http://chateaudionne.com/</t>
  </si>
  <si>
    <t>+60 11-5110 7309</t>
  </si>
  <si>
    <t>T-217, Third Floor, The Gardens, Mid Valley City, Lingkaran Syed Putra The Gardens Mall, Kuala Lumpur 59200 Malaysia</t>
  </si>
  <si>
    <t>http://www.supersushi.com.my/</t>
  </si>
  <si>
    <t>+60 12-702 1160</t>
  </si>
  <si>
    <t>Croisserie Artisan Bakery</t>
  </si>
  <si>
    <t>14 Jalan Medan Setia 2 Bukit Damansara, Kuala Lumpur 50490 Malaysia</t>
  </si>
  <si>
    <t>http://croisserie.com.my/</t>
  </si>
  <si>
    <t>+60 12-564 4154</t>
  </si>
  <si>
    <t>Takeout, Delivery, Outdoor Seating, Seating, Street Parking, Free Wifi, Accepts Credit Cards, Non-smoking restaurants</t>
  </si>
  <si>
    <t>Delhi Royale</t>
  </si>
  <si>
    <t>Lot No. 3, 33, Wisma Longrich, Jalan Yap Kwen Seng, Kuala Lumpur 50450 Malaysia</t>
  </si>
  <si>
    <t>http://www.delhiroyale.com/</t>
  </si>
  <si>
    <t>$$$$IndianVegetarian FriendlyVegan Options</t>
  </si>
  <si>
    <t>+60 127740155</t>
  </si>
  <si>
    <t>Wurst</t>
  </si>
  <si>
    <t>15-G, Persiaran Ara Kiri Bangsar, Kuala Lumpur 59100 Malaysia</t>
  </si>
  <si>
    <t>https://www.wurstkl.com/</t>
  </si>
  <si>
    <t>$$ - $$$GermanDeli</t>
  </si>
  <si>
    <t>+60 124234588</t>
  </si>
  <si>
    <t>Deli, German</t>
  </si>
  <si>
    <t>Damascus Restoran</t>
  </si>
  <si>
    <t>Jalan Sultan Ismail, Bukit Bintang Sungei Wang Plaza, Kuala Lumpur 55100 Malaysia</t>
  </si>
  <si>
    <t>http://damascusmy.business.site/</t>
  </si>
  <si>
    <t>$LebaneseFast foodMediterranean</t>
  </si>
  <si>
    <t>+60 17-316 4981</t>
  </si>
  <si>
    <t>Lebanese, Fast food, Mediterranean, Middle Eastern, Arabic</t>
  </si>
  <si>
    <t>Dave's Bistro Bar &amp; Grill</t>
  </si>
  <si>
    <t>Lot G209 The Promenade One Utama Shopping Centre, Petaling Jaya 47800 Malaysia</t>
  </si>
  <si>
    <t>http://davesbistro.com/</t>
  </si>
  <si>
    <t>$$ - $$$EuropeanVegetarian Friendly</t>
  </si>
  <si>
    <t>+60 3-7725 4017</t>
  </si>
  <si>
    <t>Arabella Restaurant</t>
  </si>
  <si>
    <t>Jalan Nagasari Opposite Parkroyal Service Appartments, Kuala Lumpur 50250 Malaysia</t>
  </si>
  <si>
    <t>http://arabellabb.com/</t>
  </si>
  <si>
    <t>$$$$AsianMiddle EasternMalaysian</t>
  </si>
  <si>
    <t>+60 13-375 0750</t>
  </si>
  <si>
    <t>Asian, Middle Eastern, Malaysian, Arabic</t>
  </si>
  <si>
    <t>FLOUR</t>
  </si>
  <si>
    <t>12, Jalan Kamuning Off Jalan Imbi, Kuala Lumpur 55100 Malaysia</t>
  </si>
  <si>
    <t>https://www.facebook.com/FLOURRESTAURANT</t>
  </si>
  <si>
    <t>+60 12-960 0053</t>
  </si>
  <si>
    <t>Fat Tea Macanese Food</t>
  </si>
  <si>
    <t>Jalan PJU 8/3a Unit LG-05, Plaza Emerald North, Jalan PJU 8/3A, Damansara Perdana, Petaling Jaya 47820 Malaysia</t>
  </si>
  <si>
    <t>http://www.facebook.com/Fat-Tea-Macanese-Food-366189550379907/</t>
  </si>
  <si>
    <t>+60 3-7733 1868</t>
  </si>
  <si>
    <t>Seating, Takeout, Street Parking, Digital Payments, Free Wifi, Table Service, Reservations, Serves Alcohol</t>
  </si>
  <si>
    <t>Ti Chen Chinese Restaurant</t>
  </si>
  <si>
    <t>Jalan Lapangan Terbang SAAS Saujana Resort, Shah Alam 40150 Malaysia</t>
  </si>
  <si>
    <t>http://www.saujanahotels.com/dining/ti-chen</t>
  </si>
  <si>
    <t>$$$$ChineseAsianVegetarian Friendly</t>
  </si>
  <si>
    <t>Pampas at Old Malaya</t>
  </si>
  <si>
    <t>Bukit Bintang 66-68 Jalan Raja Chulan, Kuala Lumpur 50200 Malaysia</t>
  </si>
  <si>
    <t>+60 3-2079 5548</t>
  </si>
  <si>
    <t>Reservations, Outdoor Seating, Seating, Wheelchair Accessible, Serves Alcohol, Full Bar, Table Service, Valet Parking, Highchairs Available</t>
  </si>
  <si>
    <t>Le Shady Trinity Cafe</t>
  </si>
  <si>
    <t>Petaling Street Ground Floor 177,Jalan Tun H. S. Lee, Kuala Lumpur 50000 Malaysia</t>
  </si>
  <si>
    <t>http://le-shady-trinity-cafe.business.site/?utm_source=gmb&amp;utm_medium=referral</t>
  </si>
  <si>
    <t>$CafeAsianVegetarian Friendly</t>
  </si>
  <si>
    <t>+(60)3320220882</t>
  </si>
  <si>
    <t>Miss Ellie Tea House</t>
  </si>
  <si>
    <t>No.7 Jalan H 3, Taman Melawati, Kuala Lumpur 53100 Malaysia</t>
  </si>
  <si>
    <t>http://www.facebook.com/missellieteahouse</t>
  </si>
  <si>
    <t>$$ - $$$CafeBritishVegetarian Friendly</t>
  </si>
  <si>
    <t>+60 3-4162 0113</t>
  </si>
  <si>
    <t>Chocha Foodstore</t>
  </si>
  <si>
    <t>156 Jalan Petaling, Kuala Lumpur 50000 Malaysia</t>
  </si>
  <si>
    <t>http://www.facebook.com/chocha.foodstore/</t>
  </si>
  <si>
    <t>+60 3-2022 1100</t>
  </si>
  <si>
    <t>Salad Atelier the Weld</t>
  </si>
  <si>
    <t>Lot G-09A Ground Floor, The Weld 76 Jalan Raja Chulan, Kuala Lumpur 50200 Malaysia</t>
  </si>
  <si>
    <t>http://www.saladatelier.com/</t>
  </si>
  <si>
    <t>$$ - $$$Quick BitesFusionHealthy</t>
  </si>
  <si>
    <t>+60 11-1258 8992</t>
  </si>
  <si>
    <t>Fusion, Healthy</t>
  </si>
  <si>
    <t>Wong Kee Hai Lam Chicken Rice &amp; Roast Pork</t>
  </si>
  <si>
    <t>30 Jalan Nyonya Off Jalan Pudu, Kuala Lumpur 55100 Malaysia</t>
  </si>
  <si>
    <t>http://www.facebook.com/Lescapade-Telgruc-107957154279283/</t>
  </si>
  <si>
    <t>+60 3-2145 2512</t>
  </si>
  <si>
    <t>Takeout, Outdoor Seating, Seating</t>
  </si>
  <si>
    <t>Upstairs Cafe</t>
  </si>
  <si>
    <t>1st Flr 12A Ss 12/18, Subang Jaya 47610 Malaysia</t>
  </si>
  <si>
    <t>http://www.facebook.com/profile.php?id=225364964149163</t>
  </si>
  <si>
    <t>$$ - $$$DessertCafeHalal</t>
  </si>
  <si>
    <t>+60 5-611 9171</t>
  </si>
  <si>
    <t>Ginger Restaurant</t>
  </si>
  <si>
    <t>Jalan Hang Kasturi Central Market Annexe, Kuala Lumpur 50050 Malaysia</t>
  </si>
  <si>
    <t>http://www.facebook.com/pages/category/Thai-Restaurant/Ginger-Thai-Cuisine-554120355095137/</t>
  </si>
  <si>
    <t>+60 3-2273 7371</t>
  </si>
  <si>
    <t>Hawker Stalls in Chinatown</t>
  </si>
  <si>
    <t>Jln Sultan &amp; Jln Tun HS Lee Chinatown, Kuala Lumpur Malaysia</t>
  </si>
  <si>
    <t>Wellness Recipe</t>
  </si>
  <si>
    <t>10 Boulevard A-1-5, Block Allamanda, Lebuhraya Sprint PJU 6A, Petaling Jaya 47400 Malaysia</t>
  </si>
  <si>
    <t>http://www.wellnessconcept.net/</t>
  </si>
  <si>
    <t>$$ - $$$AsianHealthyMalaysian</t>
  </si>
  <si>
    <t>+60 3-7727 9999</t>
  </si>
  <si>
    <t>Healthy, Malaysian, Asian</t>
  </si>
  <si>
    <t>Eyuzu Japanese Cuisine</t>
  </si>
  <si>
    <t>13, Jalan 16/11, Pusat Dagang Seksyen 16 Eastin Hotel, Petaling Jaya 46350 Malaysia</t>
  </si>
  <si>
    <t>https://www.facebook.com/Eyuzu-Japanese-Cuisine-1074750895995830/</t>
  </si>
  <si>
    <t>Reservations, Seating, Parking Available, Valet Parking, Private Dining, Validated Parking, Highchairs Available, Table Service</t>
  </si>
  <si>
    <t>ICC Pudu</t>
  </si>
  <si>
    <t>Jalan 1/77c ICC Pudu, Kuala Lumpur 55100 Malaysia</t>
  </si>
  <si>
    <t>http://www.estacaolanche.com.br/</t>
  </si>
  <si>
    <t>+60 3-2111 1111</t>
  </si>
  <si>
    <t>Fresh Unique Seafood 23</t>
  </si>
  <si>
    <t>9b-3 Jalan Jalan Kemajuan Jln kemajuan section 13,, Petaling Jaya 46200 Malaysia</t>
  </si>
  <si>
    <t>http://unique-seafood.com.my/ContactUs</t>
  </si>
  <si>
    <t>+60 3-7960 2088</t>
  </si>
  <si>
    <t>Reservations, Private Dining, Seating, Parking Available, Validated Parking, Valet Parking, Highchairs Available, Wheelchair Accessible, Serves Alcohol, Wine and Beer, Table Service, Free Wifi</t>
  </si>
  <si>
    <t>SOULed OUT Kuala Lumpur</t>
  </si>
  <si>
    <t>No. 20 Jalan 30/70a Desa Sri Hartamas, Kuala Lumpur 50480 Malaysia</t>
  </si>
  <si>
    <t>http://sokl.souledout.com.my/</t>
  </si>
  <si>
    <t>$$ - $$$PizzaSeafoodMediterranean</t>
  </si>
  <si>
    <t>+60 12-200 1955</t>
  </si>
  <si>
    <t>Pizza, Seafood, Mediterranean, Contemporary, Beer restaurants</t>
  </si>
  <si>
    <t>Anne Elizabeth The Deli Restaurant</t>
  </si>
  <si>
    <t>No 1 Jalan Manis 4 Taman Segar Cheras, Kuala Lumpur 56100 Malaysia</t>
  </si>
  <si>
    <t>https://www.facebook.com/AnneElizabethTheDeliRestaurant</t>
  </si>
  <si>
    <t>$$ - $$$SouthwesternEuropean</t>
  </si>
  <si>
    <t>+60 3-9130 0319</t>
  </si>
  <si>
    <t>Southwestern, European</t>
  </si>
  <si>
    <t>Restoran Siu Siu</t>
  </si>
  <si>
    <t>Lorong Syed, Kuala Lumpur 50460 Malaysia</t>
  </si>
  <si>
    <t>http://food.malaysiamostwanted.com/venues/restaurant-siu-siu-robson-height</t>
  </si>
  <si>
    <t>+60 16-370 8555</t>
  </si>
  <si>
    <t>The Uma Bali</t>
  </si>
  <si>
    <t>Jalan PJU 5/21 The Strand, Kota Damansara, Petaling Jaya 47810 Malaysia</t>
  </si>
  <si>
    <t>http://www.theumabali.com/</t>
  </si>
  <si>
    <t>+60 3-6142 2771</t>
  </si>
  <si>
    <t>Fuel Shack Signature</t>
  </si>
  <si>
    <t>No. 7 Jalan Bintang Lot G-28, Plaza Low Yat, Bukit Bintang Central, Kuala Lumpur 55100 Malaysia</t>
  </si>
  <si>
    <t>http://www.fuelshack.com.my/</t>
  </si>
  <si>
    <t>$$ - $$$AmericanPizzaFast food</t>
  </si>
  <si>
    <t>+60 3-2110 5400</t>
  </si>
  <si>
    <t>Pizza, Fast food, American</t>
  </si>
  <si>
    <t>Rise &amp; Shine by Tapestry</t>
  </si>
  <si>
    <t>No. 28, Jalan Kamunting Chow Kit, Kuala Lumpur 50300 Malaysia</t>
  </si>
  <si>
    <t>http://www.tapestrydining.my/</t>
  </si>
  <si>
    <t>$$ - $$$GrillVegetarian FriendlyVegan Options</t>
  </si>
  <si>
    <t>+60 3-7622 8720</t>
  </si>
  <si>
    <t>Grill</t>
  </si>
  <si>
    <t>Vantador</t>
  </si>
  <si>
    <t>38 Jalan 25/70a Desa Sri Hartamas, Kuala Lumpur 50480 Malaysia</t>
  </si>
  <si>
    <t>https://www.vantador.co/</t>
  </si>
  <si>
    <t>$$$$SteakhouseArgentinian</t>
  </si>
  <si>
    <t>+60 3-6211 5588</t>
  </si>
  <si>
    <t>Reservations, Private Dining, Seating, Serves Alcohol, Table Service</t>
  </si>
  <si>
    <t>The Courtyard at Pavilion Hotel Kuala Lumpur</t>
  </si>
  <si>
    <t>Level 8, Pavilion Hotel Kuala Lumpur 170, Jalan Bukit Bintang, Kuala Lumpur 55100 Malaysia</t>
  </si>
  <si>
    <t>http://www.banyantree.com/en/malaysia/pavilion-hotel/dining/the-courtyard</t>
  </si>
  <si>
    <t>+60 3-2117 2821</t>
  </si>
  <si>
    <t>Water Lily Vegetarian Restaurant</t>
  </si>
  <si>
    <t>23 Jalan Tun H S Lee, Kuala Lumpur 50000 Malaysia</t>
  </si>
  <si>
    <t>http://www.facebook.com/osteriaalponte25/</t>
  </si>
  <si>
    <t>+60 3-2070 6561</t>
  </si>
  <si>
    <t>Nasi Lemak Wanjo</t>
  </si>
  <si>
    <t>8 Jalan Raja Muda Musa Kampung Baru, Kuala Lumpur 50300 Malaysia</t>
  </si>
  <si>
    <t>+60 19-211 6453</t>
  </si>
  <si>
    <t>PJâ€™s Bar &amp; Grill</t>
  </si>
  <si>
    <t>Paradigm, 1 Jalan SS7/26A New World Hotels &amp; Resorts, Petaling Jaya 47301 Malaysia</t>
  </si>
  <si>
    <t>https://petalingjaya.newworldhotels.com/en/dining/pjs_barandgrill/</t>
  </si>
  <si>
    <t>+60 3-7682 0000</t>
  </si>
  <si>
    <t>SOULed OUT Ampang</t>
  </si>
  <si>
    <t>No 360 Jalan Tun Razak G-12-AF, Ground Floor, The Linc, Kuala Lumpur 50400 Malaysia</t>
  </si>
  <si>
    <t>http://soa.souledout.com.my/</t>
  </si>
  <si>
    <t>+60 12-655 7622</t>
  </si>
  <si>
    <t>Bar, Asian, International</t>
  </si>
  <si>
    <t>Bubble Bee Cafe</t>
  </si>
  <si>
    <t>139, Jalan Petaling, Kuala Lumpur 50000 Malaysia</t>
  </si>
  <si>
    <t>https://www.facebook.com/bubblebeemy/</t>
  </si>
  <si>
    <t>$DessertCafeFusion</t>
  </si>
  <si>
    <t>+60 16-228 9881</t>
  </si>
  <si>
    <t>Cafe, Fusion, Street Food</t>
  </si>
  <si>
    <t>The Ice Cream Bar</t>
  </si>
  <si>
    <t>60, Jalan 27/70a, Desa Sri Hartamas, Kuala Lumpur 50480 Malaysia</t>
  </si>
  <si>
    <t>+60 3-2856 7435</t>
  </si>
  <si>
    <t>Seating, Takeout</t>
  </si>
  <si>
    <t>1919 Restaurant</t>
  </si>
  <si>
    <t>15A Jalan Yap Kwan Seng, Kuala Lumpur 50450 Malaysia</t>
  </si>
  <si>
    <t>https://www.facebook.com/1919-Restaurant-KL-334264829917989/</t>
  </si>
  <si>
    <t>+60 3-2161 9919</t>
  </si>
  <si>
    <t>Jao Tim</t>
  </si>
  <si>
    <t>First Floor No. 61 Jalan Sultan, Kuala Lumpur 50000 Malaysia</t>
  </si>
  <si>
    <t>https://www.facebook.com/JaoTimKL/</t>
  </si>
  <si>
    <t>+60 3-2022 3897</t>
  </si>
  <si>
    <t>Breakfast, Brunch, Lunch, Dinner, Drinks</t>
  </si>
  <si>
    <t>Seating, Delivery, Takeout, Buffet, Street Parking, Free off-street parking, Serves Alcohol, Digital Payments, Free Wifi, Accepts Credit Cards, Table Service</t>
  </si>
  <si>
    <t>Coffea Coffee</t>
  </si>
  <si>
    <t>No. 8 Jalan Telawi 2 Bangsar, Kuala Lumpur 59100 Malaysia</t>
  </si>
  <si>
    <t>http://www.coffea.my/</t>
  </si>
  <si>
    <t>$$ - $$$Quick BitesCafeHalal</t>
  </si>
  <si>
    <t>+60 3-2201 3338</t>
  </si>
  <si>
    <t>Senya Izakaya Publika</t>
  </si>
  <si>
    <t>1 Jalan Dutamas D5-G3-1, Solaris Dutamas, Kuala Lumpur 50480 Malaysia</t>
  </si>
  <si>
    <t>+60 3-6205 4999</t>
  </si>
  <si>
    <t>Restoran Kudu Bin Abdul Nasi Kandar Penang</t>
  </si>
  <si>
    <t>Jalan Tunku Abdul Rahman (opposite Tune Hotel Downtown KL), Kuala Lumpur Malaysia</t>
  </si>
  <si>
    <t>http://www.mn-marahja-93.fr/</t>
  </si>
  <si>
    <t>+60 12-213 7082</t>
  </si>
  <si>
    <t>Takeout, Wheelchair Accessible, Seating</t>
  </si>
  <si>
    <t>Lot C07 Concourse Floor, Suria KLCC, Kuala Lumpur City Centre, Kuala Lumpur 50088 Malaysia</t>
  </si>
  <si>
    <t>http://www.nandos.com.my/</t>
  </si>
  <si>
    <t>+60 3-2166 6555</t>
  </si>
  <si>
    <t>Yarl Restaurant</t>
  </si>
  <si>
    <t>50 Jalan Padang Belia Brickfields, Kuala Lumpur 50470 Malaysia</t>
  </si>
  <si>
    <t>https://www.facebook.com/YarlRestaurant/</t>
  </si>
  <si>
    <t>$$ - $$$AsianMalaysianSri Lankan</t>
  </si>
  <si>
    <t>+60 10-360 6624</t>
  </si>
  <si>
    <t>Breakfast, Dinner, Brunch, Lunch</t>
  </si>
  <si>
    <t>Jalan Tun Sambanthan 4, Kuala Lumpur 50470 Malaysia</t>
  </si>
  <si>
    <t>Takeout, Seating, Wheelchair Accessible, Free Wifi, Table Service</t>
  </si>
  <si>
    <t>Chez Gaston</t>
  </si>
  <si>
    <t>12 Jalan bangsar utama 9, Kuala Lumpur 59000 Malaysia</t>
  </si>
  <si>
    <t>http://www.facebook.com/chezgastonkl</t>
  </si>
  <si>
    <t>Senja Restaurant</t>
  </si>
  <si>
    <t>http://www.saujanahotels.com/</t>
  </si>
  <si>
    <t>Soleil</t>
  </si>
  <si>
    <t>6 Jalan Damanlela Lot 13A &amp; 15, 2nd Floor, Damansara City Mall, Damansara Heights, Kuala Lumpur 50490 Malaysia</t>
  </si>
  <si>
    <t>http://www.soleil.my/</t>
  </si>
  <si>
    <t>+60 3-2011 8261</t>
  </si>
  <si>
    <t>International, European, French</t>
  </si>
  <si>
    <t>Table 23</t>
  </si>
  <si>
    <t>23 Jalan Mesui, Kuala Lumpur 50200 Malaysia</t>
  </si>
  <si>
    <t>http://www.table23.com.my/</t>
  </si>
  <si>
    <t>$$ - $$$BarAsianPub</t>
  </si>
  <si>
    <t>+60 3-2141 0023</t>
  </si>
  <si>
    <t>Bar, Asian, Pub, Fusion</t>
  </si>
  <si>
    <t>Nasi Ayam Hainan Chee Meng</t>
  </si>
  <si>
    <t>50 Jalan Bukit Bintang, Kuala Lumpur 55100 Malaysia</t>
  </si>
  <si>
    <t>http://www.cheemeng.com.my/</t>
  </si>
  <si>
    <t>+60 3-2110 5663</t>
  </si>
  <si>
    <t>Isetan The Japan Store Lot 10</t>
  </si>
  <si>
    <t>50 Jalan Sultan Ismail, Kuala Lumpur 50250 Malaysia</t>
  </si>
  <si>
    <t>http://www.isetankl.com.my/thejapanstore/</t>
  </si>
  <si>
    <t>+60 3-2141 7777</t>
  </si>
  <si>
    <t>Ichiro Sushi Bar</t>
  </si>
  <si>
    <t>101 F Lb First Floor, Isetan One Utama Shopping Centre, Petaling Jaya 47800 Malaysia</t>
  </si>
  <si>
    <t>http://www.facebook.com/Pikeos/</t>
  </si>
  <si>
    <t>+60 3-7726 5899</t>
  </si>
  <si>
    <t>Serves Alcohol, Seating, Table Service</t>
  </si>
  <si>
    <t>OneSixFive Lounge</t>
  </si>
  <si>
    <t>165 Jalan Ampang InterContinental Kuala Lumpur, an IHG Hotel, Kuala Lumpur 50450 Malaysia</t>
  </si>
  <si>
    <t>https://kualalumpur.intercontinental.com/dining/onesixfive</t>
  </si>
  <si>
    <t>+60 3-2782 6173</t>
  </si>
  <si>
    <t>Lunch, Dinner, Drinks, Breakfast</t>
  </si>
  <si>
    <t>Takeout, Reservations, Seating, Parking Available, Wheelchair Accessible, Serves Alcohol, Full Bar, Accepts American Express, Accepts Mastercard, Accepts Visa, Free Wifi, Table Service, Accepts Credit Cards</t>
  </si>
  <si>
    <t>MAiSEN Sunway Pyramid</t>
  </si>
  <si>
    <t>3, Jalan PJS 11/15, Bandar Sunway, Sunway Pyramid LG1.45, Lower Ground One, Sunway Pyramid Mall, Petaling Jaya 47500 Malaysia</t>
  </si>
  <si>
    <t>http://www.maisen.com.my/</t>
  </si>
  <si>
    <t>+60 12-347 2473</t>
  </si>
  <si>
    <t>Parking Available, Validated Parking, Valet Parking, Highchairs Available, Serves Alcohol, Accepts Mastercard, Accepts Visa, Digital Payments, Free Wifi, Accepts Credit Cards</t>
  </si>
  <si>
    <t>Koon Kee Wan Tan Mee</t>
  </si>
  <si>
    <t>95, Jalan Hang Lekir, Kuala Lumpur 50000 Malaysia</t>
  </si>
  <si>
    <t>http://www.facebook.com/KoonKeeDaTong/</t>
  </si>
  <si>
    <t>+60 3-2078 6554</t>
  </si>
  <si>
    <t>Grand Imperial Restaurant @ Bangsar Shopping Centre</t>
  </si>
  <si>
    <t>Lot T5 No. 285 Jalan Maarof 3rd Floor, Bangsar Shopping Centre, Kuala Lumpur 59000 Malaysia</t>
  </si>
  <si>
    <t>http://www.grandimperial.com.my/outlets/grand-imperial-restaurant-bangsar-shopping-centre/</t>
  </si>
  <si>
    <t>+60 3-2283 1118</t>
  </si>
  <si>
    <t>Reservations, Private Dining, Seating, Parking Available, Wheelchair Accessible, Serves Alcohol, Table Service, Takeout, Highchairs Available</t>
  </si>
  <si>
    <t>Pan &amp; Tamper</t>
  </si>
  <si>
    <t>No. 1 Jalan Dutamas 1 Block D1 Level G3-9, Publika , Solaris Dutamas, Kuala Lumpur 50480 Malaysia</t>
  </si>
  <si>
    <t>http://www.facebook.com/panandtamper/</t>
  </si>
  <si>
    <t>$$ - $$$CafeSpanishAsian</t>
  </si>
  <si>
    <t>+60 3-6206 2929</t>
  </si>
  <si>
    <t>Spanish, Asian, Australian, Cafe, Malaysian</t>
  </si>
  <si>
    <t>Flight Club Grab 'n' Go</t>
  </si>
  <si>
    <t>Level 2M, Gateway@klia2, Terminal Klia2 Kuala Lumpur International Airport, Kuala Lumpur 64000 Malaysia</t>
  </si>
  <si>
    <t>https://www.airport-dining.com/flight-club</t>
  </si>
  <si>
    <t>$$ - $$$Quick BitesDeli</t>
  </si>
  <si>
    <t>+60 3-8778 0810</t>
  </si>
  <si>
    <t>Dolly Dim Sum, Pavilion Elite</t>
  </si>
  <si>
    <t>168 Jalan Bukit Bintang Lot 1. 102. 00, Level 1 Pavilion Kuala Lumpur, Kuala Lumpur 55100 Malaysia</t>
  </si>
  <si>
    <t>+60 3-2110 5019</t>
  </si>
  <si>
    <t>Warisan Cafe</t>
  </si>
  <si>
    <t>5 Jalan Conlay Royale Chulan Kuala Lumpur, Kuala Lumpur 50450 Malaysia</t>
  </si>
  <si>
    <t>http://www.theroyalechulan.com/dining/</t>
  </si>
  <si>
    <t>+60 3-2688 9611</t>
  </si>
  <si>
    <t>OZEKI Tokyo Cuisine</t>
  </si>
  <si>
    <t>Menara TA One Ground Floor No. 22 Jalan P Ramlee 22, Jalan P. Ramlee, Kuala Lumpur 50250 Malaysia</t>
  </si>
  <si>
    <t>http://www.ozeki.com.my/</t>
  </si>
  <si>
    <t>+60 3-2166 4263</t>
  </si>
  <si>
    <t>Blue Boy Vegetarian Food Centre</t>
  </si>
  <si>
    <t>Jln Tong Shin Golden Triangle, Kuala Lumpur 50200 Malaysia</t>
  </si>
  <si>
    <t>$AsianMalaysianVegetarian Friendly</t>
  </si>
  <si>
    <t>+60 16-685 0498</t>
  </si>
  <si>
    <t>Lunch, Breakfast</t>
  </si>
  <si>
    <t>Morganfield's</t>
  </si>
  <si>
    <t>168 Jalan Bukit Bintang C4.03.00 Level 4 Pavilion KL Shoping Mall, Kuala Lumpur 55100 Malaysia</t>
  </si>
  <si>
    <t>http://www.morganfields.com/</t>
  </si>
  <si>
    <t>$$ - $$$AmericanBarBarbecue</t>
  </si>
  <si>
    <t>Reservations, Outdoor Seating, Seating, Parking Available, Highchairs Available, Wheelchair Accessible, Serves Alcohol, Full Bar, Table Service, Takeout</t>
  </si>
  <si>
    <t>Mitasu Restaurant</t>
  </si>
  <si>
    <t>Basement, central plaza, jalan sultan ismail, kl, Kuala Lumpur Malaysia</t>
  </si>
  <si>
    <t>http://www.facebook.com/mitasu2012</t>
  </si>
  <si>
    <t>+60 3-2110 2833</t>
  </si>
  <si>
    <t>Der Backmeister - TTDI</t>
  </si>
  <si>
    <t>40 Persiaran Zaaba Taman Tun Dr Ismail, TTDI, Kuala Lumpur 60000 Malaysia</t>
  </si>
  <si>
    <t>http://www.derbackmeister.com/</t>
  </si>
  <si>
    <t>$$ - $$$BakeriesGermanCafe</t>
  </si>
  <si>
    <t>+60 3-2856 0613</t>
  </si>
  <si>
    <t>German, Cafe, European</t>
  </si>
  <si>
    <t>Kyomo</t>
  </si>
  <si>
    <t>26-G Jalan 24/70A Desa Sri Hartamas, Kuala Lumpur 50480 Malaysia</t>
  </si>
  <si>
    <t>http://kyomomy.com/</t>
  </si>
  <si>
    <t>$$ - $$$JapaneseBarbecueAsian</t>
  </si>
  <si>
    <t>+60 3-2856 7350</t>
  </si>
  <si>
    <t>Reservations, Seating, Serves Alcohol, Table Service, Private Dining, Family style</t>
  </si>
  <si>
    <t>Fluffed Cafe &amp; Dessert Bar</t>
  </si>
  <si>
    <t>58A Jalan 20/7 Taman Paramount, Petaling Jaya 46300 Malaysia</t>
  </si>
  <si>
    <t>http://www.facebook.com/fluffedmy</t>
  </si>
  <si>
    <t>$$ - $$$DessertCafeVegan Options</t>
  </si>
  <si>
    <t>+60 3-7865 1833</t>
  </si>
  <si>
    <t>Maison Francaise</t>
  </si>
  <si>
    <t>No 5 Changkat Kia Peng, Kuala Lumpur 50450 Malaysia</t>
  </si>
  <si>
    <t>http://www.maisonfrancaise.com.my/</t>
  </si>
  <si>
    <t>+60 3-2144 1474</t>
  </si>
  <si>
    <t>Ekkamai, Batai</t>
  </si>
  <si>
    <t>Lot 8-1 Jalan Batai Damansara Heights, Kuala Lumpur 50490 Malaysia</t>
  </si>
  <si>
    <t>http://www.ekkamai.com.my/</t>
  </si>
  <si>
    <t>+60 3 20111029</t>
  </si>
  <si>
    <t>Berjaya Cafe</t>
  </si>
  <si>
    <t>1 Jalan Imbi, Kuala Lumpur 55100 Malaysia</t>
  </si>
  <si>
    <t>http://www.berjayahotel.com/kualalumpur/dining/Berjaya-Cafe.html</t>
  </si>
  <si>
    <t>+60 3-2117 8000</t>
  </si>
  <si>
    <t>Breakfast, Dinner, Lunch</t>
  </si>
  <si>
    <t>33 Blue Room</t>
  </si>
  <si>
    <t>2a Jalan 51/225A Section 51a Zone Perindustrian PJCT, Petaling Jaya 46100 Malaysia</t>
  </si>
  <si>
    <t>https://www.facebook.com/33blueroom/</t>
  </si>
  <si>
    <t>$$ - $$$Wine Bar</t>
  </si>
  <si>
    <t>+60 11-3444 1313</t>
  </si>
  <si>
    <t>Reservations, Seating, Serves Alcohol, Table Service, Jazz Bar</t>
  </si>
  <si>
    <t>Canvass Bistro &amp; Cocktail Bar</t>
  </si>
  <si>
    <t>38, Jalan Bedara, Bukit Bintang, Kuala Lumpur 50200 Malaysia</t>
  </si>
  <si>
    <t>https://www.facebook.com/Canvasskl/</t>
  </si>
  <si>
    <t>$$ - $$$EuropeanScandinavianDining bars</t>
  </si>
  <si>
    <t>+60 12-329 2820</t>
  </si>
  <si>
    <t>European, Scandinavian, Dining bars</t>
  </si>
  <si>
    <t>CafÃ© Deli by El MesÃ³n @ Bangsar</t>
  </si>
  <si>
    <t>61-63 Jalan Telawi 3 Bangsar Baru, Kuala Lumpur 59100 Malaysia</t>
  </si>
  <si>
    <t>http://www.elmeson.com.my/</t>
  </si>
  <si>
    <t>$$ - $$$EuropeanSpanishVegetarian Friendly</t>
  </si>
  <si>
    <t>+60 3-2282 8290</t>
  </si>
  <si>
    <t>European, Spanish</t>
  </si>
  <si>
    <t>Ah Sang Bak Kut Teh</t>
  </si>
  <si>
    <t>531 Jalan Ss 9a/12, Petaling Jaya 47300 Malaysia</t>
  </si>
  <si>
    <t>http://www.facebook.com/pages/Ah-Sang-Bak-Kut-Teh/175720225795</t>
  </si>
  <si>
    <t>+60 3-7876 2299</t>
  </si>
  <si>
    <t>Chinese, Asian, Soups, Malaysian</t>
  </si>
  <si>
    <t>The Butcher's Table</t>
  </si>
  <si>
    <t>26, Jalan SS2 / 103, Petaling Jaya 47300 Malaysia</t>
  </si>
  <si>
    <t>https://www.facebook.com/MYButchersTable/</t>
  </si>
  <si>
    <t>+60 3-7728 2843</t>
  </si>
  <si>
    <t>Takeout, Reservations, Seating, Table Service, Serves Alcohol</t>
  </si>
  <si>
    <t>Beard Brothers' BBQ</t>
  </si>
  <si>
    <t>Tropicana Avenue P-G-01, Persiaran Tropicana, Petaling Jaya 47410 Malaysia</t>
  </si>
  <si>
    <t>http://www.facebook.com/beardbrothersbbq/</t>
  </si>
  <si>
    <t>$$ - $$$Quick BitesBarbecueHalal</t>
  </si>
  <si>
    <t>+60 12-319 0962</t>
  </si>
  <si>
    <t>Tonka Bean Cafe</t>
  </si>
  <si>
    <t>http://kualalumpurhotels.impiana.com.my/?cur=page/page&amp;id=19&amp;title=Tonka_Bean_Caf%C3%83%C2%A9</t>
  </si>
  <si>
    <t>Breakfast, Lunch, Brunch, Dinner</t>
  </si>
  <si>
    <t>The Owls Cafe</t>
  </si>
  <si>
    <t>Jalan Jalil Jaya 6 Bukit Jalil, Kuala Lumpur 57000 Malaysia</t>
  </si>
  <si>
    <t>http://www.facebook.com/theowlscafe</t>
  </si>
  <si>
    <t>+60 3-5022 3099</t>
  </si>
  <si>
    <t>Takeout, Seating, Free Wifi, Table Service</t>
  </si>
  <si>
    <t>Jam &amp; Kaya Cafe</t>
  </si>
  <si>
    <t>No 1 Lorong Sultan PJ Palms Sports Center, Petaling Jaya 46200 Malaysia</t>
  </si>
  <si>
    <t>http://www.facebook.com/pages/Jam-Kaya-Caf%C3%A9/630533806986669</t>
  </si>
  <si>
    <t>+60 16-667 5078</t>
  </si>
  <si>
    <t>Heun Kee Claypot Chicken Rice</t>
  </si>
  <si>
    <t>Jalan Sungai Besi 59 Ground Floor Jalan Yew, Kuala Lumpur 55100 Malaysia</t>
  </si>
  <si>
    <t>http://www.facebook.com/heunkeeofficial</t>
  </si>
  <si>
    <t>+60 3-9200 1603</t>
  </si>
  <si>
    <t>Takeout, Reservations, Parking Available, Street Parking, Television, Seating</t>
  </si>
  <si>
    <t>MO Bar at Mandarin Oriental, Kuala Lumpur</t>
  </si>
  <si>
    <t>http://www.mandarinoriental.com/kualalumpur/fine-dining/mo-bar/</t>
  </si>
  <si>
    <t>+60 3-2380 8888</t>
  </si>
  <si>
    <t>Serves Alcohol, Full Bar, Reservations, Seating, Wheelchair Accessible</t>
  </si>
  <si>
    <t>Sassolino</t>
  </si>
  <si>
    <t>1 Jalan Yap Kwan Seng G-95 Wisma Star, Kuala Lumpur 50450 Malaysia</t>
  </si>
  <si>
    <t>http://www.sassolino.com.my/</t>
  </si>
  <si>
    <t>+60 3-2181 0641</t>
  </si>
  <si>
    <t>Bentley's Pub</t>
  </si>
  <si>
    <t>165 Jalan Ampang, Kuala Lumpur 50450 Malaysia</t>
  </si>
  <si>
    <t>http://intercontinental-kl.com.my/dining/bentleys-pub</t>
  </si>
  <si>
    <t>+60 3-2782 6268</t>
  </si>
  <si>
    <t>Drinks, Lunch, Dinner</t>
  </si>
  <si>
    <t>Takeout, Reservations, Seating, Parking Available, Television, Wheelchair Accessible, Serves Alcohol, Full Bar, Accepts American Express, Accepts Mastercard, Accepts Visa, Free Wifi, Accepts Credit Cards</t>
  </si>
  <si>
    <t>Meal</t>
  </si>
  <si>
    <t>Mother India Restaurant</t>
  </si>
  <si>
    <t>Jalan Tun Fuad Stephen Oceanus Waterfront Mall, Kota Kinabalu 88000 Malaysia</t>
  </si>
  <si>
    <t>+60 12-480 9089</t>
  </si>
  <si>
    <t>Ferdinand's</t>
  </si>
  <si>
    <t>1 Sutera Harbour Boulevard Level 2, The Magellan Sutera Resort, Kota Kinabalu 88300 Malaysia</t>
  </si>
  <si>
    <t>http://www.suteraharbour.com/magellan-sutera-resort/dining/ferdinands</t>
  </si>
  <si>
    <t>+60 17-833 0711</t>
  </si>
  <si>
    <t>Brass Monkey Cafe &amp; Bar</t>
  </si>
  <si>
    <t>No. Lot 1-0, Lorong Lintas Plaza 4, Kota Kinabalu 88300 Malaysia</t>
  </si>
  <si>
    <t>https://www.facebook.com/Brass-Monkey-Cafe-Bar-Kota-Kinabalu-Sabah-Malaysia--170993794700/</t>
  </si>
  <si>
    <t>+60 12-841 9601</t>
  </si>
  <si>
    <t>El Centro</t>
  </si>
  <si>
    <t>18 Lorong Dewan, Australia Place Jalan Haji Saman, Ground Floor, Lot 32, Kota Kinabalu 88400 Malaysia</t>
  </si>
  <si>
    <t>http://www.facebook.com/el.centro.73</t>
  </si>
  <si>
    <t>$$ - $$$MexicanBarInternational</t>
  </si>
  <si>
    <t>+60 14-862 3877</t>
  </si>
  <si>
    <t>Chilli Vanilla</t>
  </si>
  <si>
    <t>35 Jalan Haji Saman, Kota Kinabalu 88000 Malaysia</t>
  </si>
  <si>
    <t>http://www.facebook.com/chillivanilla.kinabalu</t>
  </si>
  <si>
    <t>$$ - $$$InternationalMediterraneanEuropean</t>
  </si>
  <si>
    <t>+60 88-238 098</t>
  </si>
  <si>
    <t>Mediterranean, European, Hungarian, International</t>
  </si>
  <si>
    <t>Sunset Bar</t>
  </si>
  <si>
    <t>No. 20 Jalan Aru Shangri-la's Tanjung Aru Resort, Kota Kinabalu 88100 Malaysia</t>
  </si>
  <si>
    <t>http://www.shangri-la.com/kotakinabalu/tanjungaruresort/dining/bars-lounges/sunset-bar/</t>
  </si>
  <si>
    <t>$$ - $$$BarGrillMalaysian</t>
  </si>
  <si>
    <t>+60 88-327 888</t>
  </si>
  <si>
    <t>Nook Cafe</t>
  </si>
  <si>
    <t>19 Jalan Dewan, Kota Kinabalu 88000 Malaysia</t>
  </si>
  <si>
    <t>http://www.facebook.com/Nook-Cafe-Kota-Kinabalu-856345747798098/</t>
  </si>
  <si>
    <t>+60 12-866 3900</t>
  </si>
  <si>
    <t>Urban Kitchen</t>
  </si>
  <si>
    <t>Jalan Tunku Abdul Rahman, Asia City, Kota Kinabalu 88000 Malaysia</t>
  </si>
  <si>
    <t>$$ - $$$AmericanInternationalAsian</t>
  </si>
  <si>
    <t>+60 88-356 000</t>
  </si>
  <si>
    <t>International, American, Asian, Malaysian</t>
  </si>
  <si>
    <t>Little Italy @ Capital</t>
  </si>
  <si>
    <t>Jalan Haji Saman Kota Kinabalu Lama, Kota Kinabalu 88800 Malaysia</t>
  </si>
  <si>
    <t>http://www.facebook.com/pages/Little-Italy/165542746813999</t>
  </si>
  <si>
    <t>+60 88-232 231</t>
  </si>
  <si>
    <t>Kedai Kopi Yee Fung</t>
  </si>
  <si>
    <t>127 Gaya Street, Kota Kinabalu 88000 Malaysia</t>
  </si>
  <si>
    <t>+60 88-312 042</t>
  </si>
  <si>
    <t>October Coffee House</t>
  </si>
  <si>
    <t>Australia Lane Jalan Gaya 13, Lorong Dewan, Kota Kinabalu 88000 Malaysia</t>
  </si>
  <si>
    <t>http://www.facebook.com/OctoberCoffeeGaya</t>
  </si>
  <si>
    <t>+60 88-277 396</t>
  </si>
  <si>
    <t>Kozan Teppan-yaki</t>
  </si>
  <si>
    <t>Pantai Dalit Beach Below the Main Lobby, Garden Wing Level 1, Shangri-La's Rasa Ria Resort &amp; Spa, Kota Kinabalu 89208 Malaysia</t>
  </si>
  <si>
    <t>http://www.shangri-la.com/kotakinabalu/rasariaresort/dining/restaurants/kozan-teppan-yaki/</t>
  </si>
  <si>
    <t>+60 88-797 888</t>
  </si>
  <si>
    <t>Gusto Food &amp; Wine</t>
  </si>
  <si>
    <t>Jalan Tun Fuad Stephens Lot 17, KK Waterfront, Kota Kinabalu 88000 Malaysia</t>
  </si>
  <si>
    <t>$$ - $$$ItalianPizzaSicilian</t>
  </si>
  <si>
    <t>+60 16-824 1829</t>
  </si>
  <si>
    <t>Italian, Pizza, Sicilian, Southern-Italian</t>
  </si>
  <si>
    <t>Welcome Seafood Restaurant</t>
  </si>
  <si>
    <t>G15-18, G/F, Komplek Asia City Phase 2A, Jalan Asia City, Kota Kinabalu 88300 Malaysia</t>
  </si>
  <si>
    <t>+60 11-3162 3812</t>
  </si>
  <si>
    <t>Suang Tain Seafood Restaurant</t>
  </si>
  <si>
    <t>Kampung Air No. 16, Block D, Ground Floor, Sedco Complex, Kota Kinabalu 88300 Malaysia</t>
  </si>
  <si>
    <t>http://www.suangtainseafoodrestaurant.com/</t>
  </si>
  <si>
    <t>+60 88-223 080</t>
  </si>
  <si>
    <t>Rooftop Bar &amp; Grill</t>
  </si>
  <si>
    <t>Jalan Tunku Abdul Rahman, Kota Kinabalu 88000 Malaysia</t>
  </si>
  <si>
    <t>$$ - $$$BarInternationalGrill</t>
  </si>
  <si>
    <t>International, Grill, Bar</t>
  </si>
  <si>
    <t>Borenos Fried Chicken (Asia City)</t>
  </si>
  <si>
    <t>Jalan Asia City Lot G23, Ground Floor, Kompleks Asia City, Kota Kinabalu 88000 Malaysia</t>
  </si>
  <si>
    <t>+60 12-878 3109</t>
  </si>
  <si>
    <t>Yuit Cheong</t>
  </si>
  <si>
    <t>50 Jalan Pantai, Kota Kinabalu Malaysia</t>
  </si>
  <si>
    <t>+60 88-252 744</t>
  </si>
  <si>
    <t>Kalamatas Resto Ba'</t>
  </si>
  <si>
    <t>Jalan Api-Api Unit 2-0-19 , Api Api Centre, Kota Kinabalu 88000 Malaysia</t>
  </si>
  <si>
    <t>http://facebook.com/KALAMATASRESTOBA</t>
  </si>
  <si>
    <t>+60 88-252 605</t>
  </si>
  <si>
    <t>Chinese, American, Indian, Philippine, Asian, Malaysian, Bar</t>
  </si>
  <si>
    <t>Al Fresco</t>
  </si>
  <si>
    <t>Level 1 The Magellan Sutera Resort 1 Sutera Harbour Boulevard, Sutera Harbour, Kota Kinabalu 88000 Malaysia</t>
  </si>
  <si>
    <t>http://www.suteraharbour.com/</t>
  </si>
  <si>
    <t>$$ - $$$PizzaMediterraneanEuropean</t>
  </si>
  <si>
    <t>Biru Biru Cafe &amp; Bar</t>
  </si>
  <si>
    <t>24 Lorong Dewan, Australia Lane Opposite ATI College, Kota Kinabalu 88000 Malaysia</t>
  </si>
  <si>
    <t>http://www.facebook.com/birubirucafe/</t>
  </si>
  <si>
    <t>$$ - $$$BarCafeFusion</t>
  </si>
  <si>
    <t>+60 19-790 3810</t>
  </si>
  <si>
    <t>Bar, Cafe, Fusion</t>
  </si>
  <si>
    <t>Restoran Sri Melaka</t>
  </si>
  <si>
    <t>9 Jalan Laiman Diki, Kota Kinabalu 88000 Malaysia</t>
  </si>
  <si>
    <t>$$ - $$$Nonya/MalaysianMalaysianVegetarian Friendly</t>
  </si>
  <si>
    <t>+60 88-224 777</t>
  </si>
  <si>
    <t>Sri Latha Curry House</t>
  </si>
  <si>
    <t>Bandar Berjaya No. 28 Jalan Berjaya, Kota Kinabalu 88000 Malaysia</t>
  </si>
  <si>
    <t>Yu Kee Bak Kut Teh</t>
  </si>
  <si>
    <t>74 Jalan Gaya, Kota Kinabalu 88000 Malaysia</t>
  </si>
  <si>
    <t>http://www.facebook.com/YuKeeBahKutTeh/</t>
  </si>
  <si>
    <t>+60 88-221 192</t>
  </si>
  <si>
    <t>Kohinoor</t>
  </si>
  <si>
    <t>Jalan Tun Fuad Stephen Lot 4 Waterfront Esplanade, Kota Kinabalu 88000 Malaysia</t>
  </si>
  <si>
    <t>https://www.facebook.com/Kohinoor-Waterfront-1403520063276736/</t>
  </si>
  <si>
    <t>+60 88-235 160</t>
  </si>
  <si>
    <t>Irish Shamrock Bar &amp; Restaurant</t>
  </si>
  <si>
    <t>Lot 6,Anjung Samudra 13046,Kota Kinabalu 88833, Kota Kinabalu Malaysia</t>
  </si>
  <si>
    <t>http://www.facebook.com/ShamrockWaterfrontKK</t>
  </si>
  <si>
    <t>+60 88-249 829</t>
  </si>
  <si>
    <t>Fatty Kee</t>
  </si>
  <si>
    <t>8 Lorong Bakau Jalan Pantai, Angs Hotel, Kota Kinabalu Malaysia</t>
  </si>
  <si>
    <t>http://sabahbah.com/kota-kinabalu-restaurants/chinese/angs-hotel-restaurant/95/angs-hotel-restaurant-fatt-kee-coffee-shop</t>
  </si>
  <si>
    <t>Favola Restaurant</t>
  </si>
  <si>
    <t>Jalan Tun Fuad Stephens, Kota Kinabalu 88000 Malaysia</t>
  </si>
  <si>
    <t>http://www.lemeridienkotakinabalu.com/</t>
  </si>
  <si>
    <t>$$$$ItalianInternationalVegetarian Friendly</t>
  </si>
  <si>
    <t>+60 88-322 222</t>
  </si>
  <si>
    <t>Italian, International</t>
  </si>
  <si>
    <t>Mai Yai Thai Orchid Restaurant</t>
  </si>
  <si>
    <t>Tun Fuad Stephens Street Lot 13 The Waterfront, Kota Kinabalu 88450 Malaysia</t>
  </si>
  <si>
    <t>http://www.facebook.com/Mai-Yai-Thai-Orchid-Restaurant-125428254186806</t>
  </si>
  <si>
    <t>$$ - $$$ThaiVegetarian Friendly</t>
  </si>
  <si>
    <t>+60 17-816 1995</t>
  </si>
  <si>
    <t>SOULed OUT Kota Kinabalu</t>
  </si>
  <si>
    <t>G-101-78, Ground Floor, Imago Mall, Kota Kinabalu Malaysia</t>
  </si>
  <si>
    <t>http://kk.souledout.com.my/</t>
  </si>
  <si>
    <t>+60 16-839 1338</t>
  </si>
  <si>
    <t>Straits &amp; Co at The Danna</t>
  </si>
  <si>
    <t>Telaga Harbour Park The Danna Langkawi, Pantai Kok, Langkawi 07000 Malaysia</t>
  </si>
  <si>
    <t>$$ - $$$CafeDeliVegetarian Friendly</t>
  </si>
  <si>
    <t>+60 4-959 3288</t>
  </si>
  <si>
    <t>The Fat Frog</t>
  </si>
  <si>
    <t>99 East Estate Jalan 99 East Golf Club Estate, Kuah, Langkawi 07000 Malaysia</t>
  </si>
  <si>
    <t>$$ - $$$ItalianAsianHealthy</t>
  </si>
  <si>
    <t>+60 17-333 1517</t>
  </si>
  <si>
    <t>Cactus Restaurant</t>
  </si>
  <si>
    <t>Lecco Spa Lot 1698, Langkawi 07000 Malaysia</t>
  </si>
  <si>
    <t>+60 12-482 8140</t>
  </si>
  <si>
    <t>The Pavilion</t>
  </si>
  <si>
    <t>Jalan Teluk Datai, Langkawi 07000 Malaysia</t>
  </si>
  <si>
    <t>http://www.thedatai.com/dining/the-pavilion/</t>
  </si>
  <si>
    <t>+60 4-950 0500</t>
  </si>
  <si>
    <t>Red Sky Restaurant and Bar</t>
  </si>
  <si>
    <t>No. 6 Casa Fina Avenue Jalan Teluk Baru, Pantai Tengah, Langkawi 07000 Malaysia</t>
  </si>
  <si>
    <t>http://www.facebook.com/RedSkylgk/</t>
  </si>
  <si>
    <t>+60 4-952 3641</t>
  </si>
  <si>
    <t>Maroush</t>
  </si>
  <si>
    <t>1 Landcon, Langkawi 07000 Malaysia</t>
  </si>
  <si>
    <t>http://www.dineatmaroush.com/</t>
  </si>
  <si>
    <t>$$ - $$$IndianAsianMiddle Eastern</t>
  </si>
  <si>
    <t>+60 12-487 8787</t>
  </si>
  <si>
    <t>Planter's at The Danna</t>
  </si>
  <si>
    <t>Jalan Pantai Kok The Danna Langkawi, Pantai Kok, Langkawi 07000 Malaysia</t>
  </si>
  <si>
    <t>http://www.thedanna.com/dining/planter-s</t>
  </si>
  <si>
    <t>Tide</t>
  </si>
  <si>
    <t>The Westin Langkawi Resort &amp; Spa Jalan Dato Syed Omar, Langkawi 07000 Malaysia</t>
  </si>
  <si>
    <t>http://www.tidelangkawi.com/</t>
  </si>
  <si>
    <t>$$$$Vegetarian FriendlyVegan OptionsHalal</t>
  </si>
  <si>
    <t>Hadramawt Express Restaurant</t>
  </si>
  <si>
    <t>Pantai Cenang Melati Tanjung, Langkawi 07000 Malaysia</t>
  </si>
  <si>
    <t>$HealthyMiddle EasternArabic</t>
  </si>
  <si>
    <t>+60 17-332 0450</t>
  </si>
  <si>
    <t>Healthy, Middle Eastern, Arabic</t>
  </si>
  <si>
    <t>Pegaga Langkawi Vegan Experience</t>
  </si>
  <si>
    <t>Ambong-Ambong Rainforest Retreat Jalan Teluk Baru, Pantai Tengah, Langkawi 07000 Malaysia</t>
  </si>
  <si>
    <t>http://www.ambong-ambong.com/#dining</t>
  </si>
  <si>
    <t>$$ - $$$CafeAsianFusion</t>
  </si>
  <si>
    <t>+60 4-955 8428</t>
  </si>
  <si>
    <t>Scarborough Fish &amp; Chips Tanjung Rhu</t>
  </si>
  <si>
    <t>Lot 1388, Jalan Tanjung Rhu Mukin Air Hangat, Langkawi, Ayer Hangat, Langkawi 07100 Malaysia</t>
  </si>
  <si>
    <t>https://www.facebook.com/scarboroughlangkawi/</t>
  </si>
  <si>
    <t>$$ - $$$BarAsianBritish</t>
  </si>
  <si>
    <t>+60 4-959 4667</t>
  </si>
  <si>
    <t>Pahn-Thai Restaurant</t>
  </si>
  <si>
    <t>Lebuhraya Langkawi Burau Bay, Langkawi 07000 Malaysia</t>
  </si>
  <si>
    <t>http://www.berjayahotel.com/langkawi/dining.asp</t>
  </si>
  <si>
    <t>+60 4-959 1888</t>
  </si>
  <si>
    <t>Noodle Bar at The Danna</t>
  </si>
  <si>
    <t>The Danna Langkawi, Pantai Kok, Pantai Kok, Langkawi 07000 Malaysia</t>
  </si>
  <si>
    <t>https://www.thedanna.com/dining/noodle-bar</t>
  </si>
  <si>
    <t>Hidden Langkawi Restaurant</t>
  </si>
  <si>
    <t>2461, Jalan Pantai Tengah Padang Mat Sirat, Kampung Kedawang, Langkawi 07000 Malaysia</t>
  </si>
  <si>
    <t>https://www.facebook.com/Hidden-Langkawi-224789634982110/</t>
  </si>
  <si>
    <t>$BarEuropeanFusion</t>
  </si>
  <si>
    <t>+60 12-557 0570</t>
  </si>
  <si>
    <t>Nasi Dagang Pak Malau</t>
  </si>
  <si>
    <t>No. 186, Jalan Makam Mahsuri Hadapan Masjid Bukit Temin, Langkawi 07000 Malaysia</t>
  </si>
  <si>
    <t>http://www.facebook.com/Nasi-Dagang-Pak-Malau-1467590216884209</t>
  </si>
  <si>
    <t>+60 12-271 1977</t>
  </si>
  <si>
    <t>Jake's Charbroil Steaks Langkawi</t>
  </si>
  <si>
    <t>G-1.1, Fisherman's Wharf Langkawi, Royal Langkawi Yacht Club,, Jalan Dato' Syed Omar Jalan Dato' Syed Omar, Langkawi 07000 Malaysia</t>
  </si>
  <si>
    <t>$$ - $$$AmericanSteakhouseBar</t>
  </si>
  <si>
    <t>+60 4-966 3078</t>
  </si>
  <si>
    <t>Yellow Cafe</t>
  </si>
  <si>
    <t>Pantai Cenang, Langkawi 07000 Malaysia</t>
  </si>
  <si>
    <t>http://www.facebook.com/yellowbeach.cafe/</t>
  </si>
  <si>
    <t>+60 12-459 3190</t>
  </si>
  <si>
    <t>Terrace at The Danna</t>
  </si>
  <si>
    <t>Jalan Pantai Kok Telaga Harbour Park, Pantai Kok, Langkawi 07000 Malaysia</t>
  </si>
  <si>
    <t>http://www.thedanna.com/dining/terrace</t>
  </si>
  <si>
    <t>$$ - $$$ItalianVegetarian FriendlyVegan Options</t>
  </si>
  <si>
    <t>Red Tomato</t>
  </si>
  <si>
    <t>5 Casa Fina Avenue Opposite McDonald's, Pantai Cenang, Langkawi 07100 Malaysia</t>
  </si>
  <si>
    <t>http://redtomatorestaurant.com.my/</t>
  </si>
  <si>
    <t>+60 4-955 4055</t>
  </si>
  <si>
    <t>CinnamOn's</t>
  </si>
  <si>
    <t>16 Maliwalk Malibest Resort, Langkawi 07000 Malaysia</t>
  </si>
  <si>
    <t>https://www.facebook.com/CinnamOnsGift/</t>
  </si>
  <si>
    <t>+60 12-475 0469</t>
  </si>
  <si>
    <t>Artisans Pizza Pantai Cenang Langkawi</t>
  </si>
  <si>
    <t>Lot 1230, Jalan Pantai Cenang, Langkawi 07000 Malaysia</t>
  </si>
  <si>
    <t>$$ - $$$ItalianInternationalAsian</t>
  </si>
  <si>
    <t>+60 12-477 1232</t>
  </si>
  <si>
    <t>The Cliff Restaurant &amp; Bar</t>
  </si>
  <si>
    <t>Jalan Pantai Cenang Lot 63 &amp; 40, Jalan, Pantai Cenang, Langkawi 07000 Malaysia</t>
  </si>
  <si>
    <t>http://theclifflangkawi.com/</t>
  </si>
  <si>
    <t>$$ - $$$SeafoodAsianFusion</t>
  </si>
  <si>
    <t>+60 4-953 3228</t>
  </si>
  <si>
    <t>Kalut Cafe N Bar</t>
  </si>
  <si>
    <t>Mali Mali Beach Resort, Cenang Beach, 07000 Langkawi Cenang Beach, Pantai Cenang, Langkawi 07000 Malaysia</t>
  </si>
  <si>
    <t>http://www.facebook.com/kalutbar/</t>
  </si>
  <si>
    <t>+60 12-817 1870</t>
  </si>
  <si>
    <t>Bamboobalangkawi</t>
  </si>
  <si>
    <t>SunBlock Jalan Teluk Baru End of Sunba Block, 28, Pantai Tengah, Langkawi 07000 Malaysia</t>
  </si>
  <si>
    <t>http://www.facebook.com/bamboobaloungebar/</t>
  </si>
  <si>
    <t>$$ - $$$BarGastropubStreet Food</t>
  </si>
  <si>
    <t>+60 12-570 0104</t>
  </si>
  <si>
    <t>Smiling Buffalo</t>
  </si>
  <si>
    <t>965 Kuala Chenang Mukim Kedawang, Langkawi 07000 Malaysia</t>
  </si>
  <si>
    <t>$$ - $$$CafeInternationalHealthy</t>
  </si>
  <si>
    <t>+60 17-489 1990</t>
  </si>
  <si>
    <t>Pantai Grill</t>
  </si>
  <si>
    <t>Jalan Pantai Beringin The St. Regis Langkawi, Langkawi 07000 Malaysia</t>
  </si>
  <si>
    <t>https://www.marriott.com/hotels/hotel-information/restaurant/details/lgkxr-the-st-regis-langkawi/6470424/</t>
  </si>
  <si>
    <t>$$ - $$$BarPizzaSeafood</t>
  </si>
  <si>
    <t>+60 4-960 6666</t>
  </si>
  <si>
    <t>Seasonal Tastes - The Westin Langkawi Resort &amp; Spa</t>
  </si>
  <si>
    <t>The Westin Langkawi Resort &amp; Spa Jalan Pantai Dato Syed Omar Langkawi 07000, Langkawi 07000 Malaysia</t>
  </si>
  <si>
    <t>$$ - $$$SeafoodInternationalHealthy</t>
  </si>
  <si>
    <t>+60 4-960 8950</t>
  </si>
  <si>
    <t>The Dining Room, The Datai Langkawi</t>
  </si>
  <si>
    <t>Jalan Datai, Langkawi 07000 Malaysia</t>
  </si>
  <si>
    <t>http://www.thedatai.com/dining/the-dining-room/</t>
  </si>
  <si>
    <t>$$$$InternationalVegetarian FriendlyVegan Options</t>
  </si>
  <si>
    <t>Wan Thai</t>
  </si>
  <si>
    <t>Langkawi 07000 Malaysia</t>
  </si>
  <si>
    <t>El Toro Langkawi - Mexican Bar &amp; Grill</t>
  </si>
  <si>
    <t>FF4 Cenang Mall, Lot 2605, Pantai Cenang, Langkawi 07000 Malaysia</t>
  </si>
  <si>
    <t>http://www.eltoro.my/</t>
  </si>
  <si>
    <t>$MexicanBarGrill</t>
  </si>
  <si>
    <t>+60 12-345 8770</t>
  </si>
  <si>
    <t>Ain Arabia Restaurant &amp; Cafe</t>
  </si>
  <si>
    <t>Pekan rabu,persiaran dayang Lot 1 Bandar Baru Baron, Kuah, Langkawi 07000 Malaysia</t>
  </si>
  <si>
    <t>https://www.facebook.com/Ain-Arabia-restaurant-cafe-Langkawi-1380485948934270/</t>
  </si>
  <si>
    <t>+60 11-1111 0047</t>
  </si>
  <si>
    <t>http://www.thedanna.com/dining/straits-co</t>
  </si>
  <si>
    <t>Indian Palace</t>
  </si>
  <si>
    <t>2, Jalan Pantai Chenang, Langkawi 07000 Malaysia</t>
  </si>
  <si>
    <t>Verandah Bar &amp; Lounge at The Danna</t>
  </si>
  <si>
    <t>http://www.thedanna.com/dining/the-verandah-lounge</t>
  </si>
  <si>
    <t>Kuah Town Seafood</t>
  </si>
  <si>
    <t>Persiaran Dayang 2, Langkawi 07000 Malaysia</t>
  </si>
  <si>
    <t>+60 12-472 2420</t>
  </si>
  <si>
    <t>Yasmin Express</t>
  </si>
  <si>
    <t>next to Cenang Mall, Langkawi 07000 Malaysia</t>
  </si>
  <si>
    <t>$PizzaMediterraneanMiddle Eastern</t>
  </si>
  <si>
    <t>Santai</t>
  </si>
  <si>
    <t>209 Jalan Pantai Kok Kg Batu Ara, Kuala Teriang, Langkawi 07000 Malaysia</t>
  </si>
  <si>
    <t>+60 4-955 2702</t>
  </si>
  <si>
    <t>Breeze Lounge - The Westin Langkawi Resort &amp; Spa</t>
  </si>
  <si>
    <t>The Westin Langkawi Resort &amp; Spa Jalan Pantai Dato Syed Omar The Westin Langkawi Resort and Spa, Langkawi 07000 Malaysia</t>
  </si>
  <si>
    <t>http://www.marriott.com/hotels/hotel-information/restaurant/details/lgkwi-the-westin-langkawi-resort-and-spa/6466482/</t>
  </si>
  <si>
    <t>$$ - $$$BarCafeInternational</t>
  </si>
  <si>
    <t>Bar, Cafe, International, Healthy</t>
  </si>
  <si>
    <t>Melayu Malay Cuisine Restaurant Pantai Tengah</t>
  </si>
  <si>
    <t>Jalan Teluk Baru Pantai Tengah, Langkawi 07000 Malaysia</t>
  </si>
  <si>
    <t>$AsianGrillFusion</t>
  </si>
  <si>
    <t>+60 4-955 4075</t>
  </si>
  <si>
    <t>Fair Cafe</t>
  </si>
  <si>
    <t>Lebuhraya Langkawi, Langkawi 07000 Malaysia</t>
  </si>
  <si>
    <t>+60 4-966 1102</t>
  </si>
  <si>
    <t>OMG Restaurant Langkawi at Paradise 101</t>
  </si>
  <si>
    <t>Telaga Harbour Marina Jalan Padang Matsirat, Langkawi 07000 Malaysia</t>
  </si>
  <si>
    <t>http://www.paradise101.com/omg-restaurant/</t>
  </si>
  <si>
    <t>$$ - $$$AsianPubDiner</t>
  </si>
  <si>
    <t>+60 4-965 0300</t>
  </si>
  <si>
    <t>Instea - Pantai Chenang</t>
  </si>
  <si>
    <t>Jalan Pantai Chenang No 1 Ground Floor, Casa Fina Avenue, Mukim Kedawang, Langkawi 07000 Malaysia</t>
  </si>
  <si>
    <t>http://insteacoffeebar.com/</t>
  </si>
  <si>
    <t>$$ - $$$CafeEuropeanAsian</t>
  </si>
  <si>
    <t>+60 17-473 7678</t>
  </si>
  <si>
    <t>Mare Blu Italian Ristorante</t>
  </si>
  <si>
    <t>B5-6, Perdana Quay, Telaga Harbour Park, Langkawi 07000 Malaysia</t>
  </si>
  <si>
    <t>http://www.mareblu.com.my/</t>
  </si>
  <si>
    <t>+60 4-959 3830</t>
  </si>
  <si>
    <t>L'Orangerie at The St. Regis Langkawi</t>
  </si>
  <si>
    <t>Jalan Pantai Beringin, Langkawi 07000 Malaysia</t>
  </si>
  <si>
    <t>http://www.marriott.com/hotels/hotel-information/restaurant/details/lgkxr-the-st-regis-langkawi/5982200/</t>
  </si>
  <si>
    <t>Boat Restaurant</t>
  </si>
  <si>
    <t>2013 Jajan Telok Baru Pantai Tengah, Mukim Kedawang, Pantai Cenang, Langkawi Malaysia</t>
  </si>
  <si>
    <t>+60 12-475 5662</t>
  </si>
  <si>
    <t>Bella restaurant</t>
  </si>
  <si>
    <t>Jalan Pantai Pantai Cenang, Langkawi Malaysia</t>
  </si>
  <si>
    <t>+60 13-222 1099</t>
  </si>
  <si>
    <t>Ikan-Ikan</t>
  </si>
  <si>
    <t>Jalan Tanjung Rhu, Langkawi 07000 Malaysia</t>
  </si>
  <si>
    <t>http://www.fourseasons.com/langkawi/dining/restaurants/ikan_ikan/</t>
  </si>
  <si>
    <t>$$$$SeafoodAsianMalaysian</t>
  </si>
  <si>
    <t>+60 4-950 8800</t>
  </si>
  <si>
    <t>Beach Brasserie</t>
  </si>
  <si>
    <t>Karung Berkunci 200 Burau Bay, Langkawi 07000 Malaysia</t>
  </si>
  <si>
    <t>$$ - $$$ItalianFrenchSoups</t>
  </si>
  <si>
    <t>The St. Regis Bar - The St. Regis Langkawi</t>
  </si>
  <si>
    <t>$$ - $$$BarPubWine Bar</t>
  </si>
  <si>
    <t>Pizza Hills</t>
  </si>
  <si>
    <t>Kuah, Kuah, Langkawi Malaysia</t>
  </si>
  <si>
    <t>$$ - $$$PizzaVegetarian FriendlyVegan Options</t>
  </si>
  <si>
    <t>+60 17-528 8539</t>
  </si>
  <si>
    <t>Gelato Cabana</t>
  </si>
  <si>
    <t>Jalan Pantai Cenang Jalan Pantai Cenang,, Langkawi 07100 Malaysia</t>
  </si>
  <si>
    <t>https://www.facebook.com/gelatocabanalgk/</t>
  </si>
  <si>
    <t>$$ - $$$DessertItalian</t>
  </si>
  <si>
    <t>+60 11-2313 8269</t>
  </si>
  <si>
    <t>Lebanon Shawarma Kebab Langkawi Cafe</t>
  </si>
  <si>
    <t>https://www.facebook.com/Lebanon-shawarma-kebab-langkawi-cafe-105625814566022/</t>
  </si>
  <si>
    <t>+60 11-1189 1981</t>
  </si>
  <si>
    <t>33 Bistro &amp; Bar</t>
  </si>
  <si>
    <t>Lot 33 , Jalan Teluk Baru, Pantai Tengah, Kampung Tasik Anak,, Pantai Tengah, Langkawi 07000 Malaysia</t>
  </si>
  <si>
    <t>$$ - $$$FusionMalaysianVegetarian Friendly</t>
  </si>
  <si>
    <t>+60 12-687 9099</t>
  </si>
  <si>
    <t>BObi's Restaurant &amp; Cafe</t>
  </si>
  <si>
    <t>Jalan Pantai Tengah No 4 Road to the Central Coast of Langkawi, Langkawi 07000 Malaysia</t>
  </si>
  <si>
    <t>$ChineseSouthwesternInternational</t>
  </si>
  <si>
    <t>+60 11-2676 3229</t>
  </si>
  <si>
    <t>Chinese, Southwestern, International, Thai, Malaysian</t>
  </si>
  <si>
    <t>Charlie's Bar &amp; Grill</t>
  </si>
  <si>
    <t>Jalan Dato Syed Omar Royal Langkawi Yacht Club, Langkawi 07000 Malaysia</t>
  </si>
  <si>
    <t>http://hugosgroup.com.my/charlies-bar-grill-home-page/</t>
  </si>
  <si>
    <t>$$ - $$$ItalianFrenchChinese</t>
  </si>
  <si>
    <t>+60 4-961 1396</t>
  </si>
  <si>
    <t>Rockafellers Langkawi</t>
  </si>
  <si>
    <t>Jalan Teluk Baru Lot 31, Pantai Tengah, Langkawi 07000 Malaysia</t>
  </si>
  <si>
    <t>https://www.theolivetreegroup.com/</t>
  </si>
  <si>
    <t>$$ - $$$IndianEuropeanMalaysian</t>
  </si>
  <si>
    <t>+60 12-673 5037</t>
  </si>
  <si>
    <t>LaVilla Poolclub &amp; Restaurant</t>
  </si>
  <si>
    <t>Jalan Pantai Tengah, Pantai Tengah, Langkawi 07000 Malaysia</t>
  </si>
  <si>
    <t>http://lavilla-poolclub-restaurant.business.site/</t>
  </si>
  <si>
    <t>$$ - $$$ItalianSteakhouseBar</t>
  </si>
  <si>
    <t>+60 4-952 9837</t>
  </si>
  <si>
    <t>The Loaf Perdana Quay</t>
  </si>
  <si>
    <t>C9 Perdana Quay Telaga Harbour Park, Langkawi, Malaysia, Langkawi 07000 Malaysia</t>
  </si>
  <si>
    <t>http://www.theloaf.asia/</t>
  </si>
  <si>
    <t>$$ - $$$BakeriesCafeFusion</t>
  </si>
  <si>
    <t>+60 4-950 2101</t>
  </si>
  <si>
    <t>Haroo Story Korean Restaurant</t>
  </si>
  <si>
    <t>Langkawi fair LOT G5 Langkawi Fair Shopping Mall, Kuah, Langkawi 07000 Malaysia</t>
  </si>
  <si>
    <t>https://www.facebook.com/Haroo-Story-Korean-Culture-Cafe-176968582670174/</t>
  </si>
  <si>
    <t>$$ - $$$KoreanVegetarian Friendly</t>
  </si>
  <si>
    <t>+60 12-514 0049</t>
  </si>
  <si>
    <t>The Roof Restaurant</t>
  </si>
  <si>
    <t>Lot 1751 Kampung Kuala Teriang, Langkawi 07100 Malaysia</t>
  </si>
  <si>
    <t>+60 4-955 2963</t>
  </si>
  <si>
    <t>Seoul Korean Restaurant</t>
  </si>
  <si>
    <t>No.80A Dayang Walk Persiaran Pelangi, Kuah, Langkawi 07000 Malaysia</t>
  </si>
  <si>
    <t>https://www.facebook.com/seoullangkawi</t>
  </si>
  <si>
    <t>AsianKoreanVegetarian FriendlyVegan Options</t>
  </si>
  <si>
    <t>+60 17-434 2057</t>
  </si>
  <si>
    <t>Cili Kampung</t>
  </si>
  <si>
    <t>11 Kampung Bohor Darat, Jalan Kedawang, Langkawi 07000 Malaysia</t>
  </si>
  <si>
    <t>http://cilikampung.com/</t>
  </si>
  <si>
    <t>+60 17-319 6641</t>
  </si>
  <si>
    <t>Tapaz</t>
  </si>
  <si>
    <t>Kuala Chenang, Langkawi 07000 Malaysia</t>
  </si>
  <si>
    <t>https://www.facebook.com/Tapaz-Langkawi-423331411376594/</t>
  </si>
  <si>
    <t>$$ - $$$BarSeafoodMediterranean</t>
  </si>
  <si>
    <t>+60 12-476 2486</t>
  </si>
  <si>
    <t>Taj Mahal</t>
  </si>
  <si>
    <t>Jalan Pantai Cenang, Langkawi 07000 Malaysia</t>
  </si>
  <si>
    <t>http://www.tajhotels.com/</t>
  </si>
  <si>
    <t>+60 4-953 2101</t>
  </si>
  <si>
    <t>Pom Pom Bar &amp; Restaurant</t>
  </si>
  <si>
    <t>Lot 60177, Tropicana Cenang Property Gallery, Jalan Pantai Cenang, Mukim Kedawang,, Langkawi 07000 Malaysia</t>
  </si>
  <si>
    <t>https://pom-pom-bar-restaurant.business.site/</t>
  </si>
  <si>
    <t>$$ - $$$BarAsianThai</t>
  </si>
  <si>
    <t>+60 4-952 3222</t>
  </si>
  <si>
    <t>The Wood's Kitchen &amp; Bar Langkawi</t>
  </si>
  <si>
    <t>Jalan Pantai Tengah Mukim Kedawang Langkawi, Langkawi 07000 Malaysia</t>
  </si>
  <si>
    <t>$BarInternationalAsian</t>
  </si>
  <si>
    <t>+60 11-3382 9618</t>
  </si>
  <si>
    <t>Teng Long Guan Seafood Restaurant</t>
  </si>
  <si>
    <t>Lot 1697 Jalan Teluk Baru, Langkawi 07000 Malaysia</t>
  </si>
  <si>
    <t>$$ - $$$ChineseBarSeafood</t>
  </si>
  <si>
    <t>+60 12-720 6005</t>
  </si>
  <si>
    <t>Hadramawt Langkawi Restaurant</t>
  </si>
  <si>
    <t>69.71 langkawi mall, persiaran bunga raya kuah, Langkawi 07000 Malaysia</t>
  </si>
  <si>
    <t>+60 17-500 4011</t>
  </si>
  <si>
    <t>Viva Italia</t>
  </si>
  <si>
    <t>Jalan Pantai Cenang OPP-MELATTI Tanjung, Langkawi 07000 Malaysia</t>
  </si>
  <si>
    <t>+60 11-1158 2425</t>
  </si>
  <si>
    <t>Kapal Layar Restaurant</t>
  </si>
  <si>
    <t>2187 Teluk Nibong, Langkawi Malaysia</t>
  </si>
  <si>
    <t>http://my.nusalist.com/pages/kapal-layar-langkawi/74632</t>
  </si>
  <si>
    <t>+60 12-495 1449</t>
  </si>
  <si>
    <t>Kelapa Grill</t>
  </si>
  <si>
    <t>http://www.fourseasons.com/langkawi/dining/restaurants/kelapa_grill/</t>
  </si>
  <si>
    <t>$$$$SeafoodInternationalAsian</t>
  </si>
  <si>
    <t>+60 4-950 8888</t>
  </si>
  <si>
    <t>Restoran Kak Yan Nasi Campur</t>
  </si>
  <si>
    <t>Jalan Ulu Melaka, Kampung Padang Gaong, Langkawi 07000 Malaysia</t>
  </si>
  <si>
    <t>$SeafoodAsianSoups</t>
  </si>
  <si>
    <t>+60 11-2718 7928</t>
  </si>
  <si>
    <t>Amani Cafe</t>
  </si>
  <si>
    <t>Jalan Pantai Chenang, Langkawi 07000 Malaysia</t>
  </si>
  <si>
    <t>https://www.facebook.com/AMANI-Cafetaria-533564273654757/?rf=270210219760870</t>
  </si>
  <si>
    <t>$AmericanCafeAsian</t>
  </si>
  <si>
    <t>+60 18-462 2870</t>
  </si>
  <si>
    <t>Sands</t>
  </si>
  <si>
    <t>Tanjung Rhu Resort, Langkawi 07000 Malaysia</t>
  </si>
  <si>
    <t>$$ - $$$ItalianAmericanAsian</t>
  </si>
  <si>
    <t>+60 4-959 1033</t>
  </si>
  <si>
    <t>Artisans Pizza</t>
  </si>
  <si>
    <t>Perdana Quay Telaga Harbour Pekan Rabu, opposite traffic police station, Kuah, Langkawi 07000 Malaysia</t>
  </si>
  <si>
    <t>$$ - $$$ItalianPizzaInternational</t>
  </si>
  <si>
    <t>+60 4-967 1232</t>
  </si>
  <si>
    <t>Maya Restaurant / Cafe</t>
  </si>
  <si>
    <t>Jalan Teluk Baru, Langkawi 07000 Malaysia</t>
  </si>
  <si>
    <t>$$ - $$$ItalianAmericanPizza</t>
  </si>
  <si>
    <t>+60 17-551 9873</t>
  </si>
  <si>
    <t>Melior Cafe Langkawi</t>
  </si>
  <si>
    <t>Lot 33, Pandak Mayah 4, Kuah, Langkawi 07000 Malaysia</t>
  </si>
  <si>
    <t>http://www.facebook.com/meliorlangkawi</t>
  </si>
  <si>
    <t>$CafeAsianFusion</t>
  </si>
  <si>
    <t>+60 4-961 1025</t>
  </si>
  <si>
    <t>Weng Fung Seafood Restaurant</t>
  </si>
  <si>
    <t>26 Jalan Penarak Kompleks Cayman, Kuah, Langkawi 07000 Malaysia</t>
  </si>
  <si>
    <t>http://g.page/weng-fung-seafood-restaurant-lgk?gm</t>
  </si>
  <si>
    <t>+60 12-478 3448</t>
  </si>
  <si>
    <t>Restoran Siti Fatimah</t>
  </si>
  <si>
    <t>Langkawi Malaysia</t>
  </si>
  <si>
    <t>+60 12-473 7430</t>
  </si>
  <si>
    <t>Bohor Coffee N Cafe</t>
  </si>
  <si>
    <t>Lot 950, Jalan Padang Matsirat, Padang Mat Sirat, Langkawi 07000 Malaysia</t>
  </si>
  <si>
    <t>https://www.facebook.com/profile.php?id=100077395190636</t>
  </si>
  <si>
    <t>+60 10-389 6944</t>
  </si>
  <si>
    <t>Restoran Aliah</t>
  </si>
  <si>
    <t>Jalan Kedawang Kampung Temoyong, Pantai Cenang, Langkawi 07000 Malaysia</t>
  </si>
  <si>
    <t>$SeafoodAsianVegetarian Friendly</t>
  </si>
  <si>
    <t>+60 19-767 7063</t>
  </si>
  <si>
    <t>House of Lamb Langkawi</t>
  </si>
  <si>
    <t>No.17 Kampung Dusun Jalan Ulu Melaka, Langkawi 07000 Malaysia</t>
  </si>
  <si>
    <t>https://www.facebook.com/houseoflambcarspa/</t>
  </si>
  <si>
    <t>$$ - $$$BarbecueHalal</t>
  </si>
  <si>
    <t>+60 19-790 5720</t>
  </si>
  <si>
    <t xml:space="preserve">Tayfun's Kitchen At Poseidon's At Royal Langkawi Yacht Club </t>
  </si>
  <si>
    <t>Jalan Dato Syed Omar, Kuah, Langkawi 07000 Malaysia</t>
  </si>
  <si>
    <t>ItalianMediterraneanSpanishTurkish</t>
  </si>
  <si>
    <t>+60 19-616 8602</t>
  </si>
  <si>
    <t>Serai Restaurant</t>
  </si>
  <si>
    <t>http://www.fourseasons.com/langkawi/dining/restaurants/serai/</t>
  </si>
  <si>
    <t>$$$$Italian</t>
  </si>
  <si>
    <t>Teo Seafood Restaurant</t>
  </si>
  <si>
    <t>30, Pusat Dagangan Kelana Mas Kuah 07000 langkawi, Kedah., Kuah, Langkawi Malaysia</t>
  </si>
  <si>
    <t>https://www.facebook.com/pages/Teo-Seafood-Restaurant-Langkawi/1993196867371798?ref=br_rs</t>
  </si>
  <si>
    <t>The Three Amigos</t>
  </si>
  <si>
    <t>Japan Pantai Cenang Cenang beach, Pantai Cenang, Langkawi 07000 Malaysia</t>
  </si>
  <si>
    <t>$$ - $$$MexicanVegetarian Friendly</t>
  </si>
  <si>
    <t>+60 4-955 8646</t>
  </si>
  <si>
    <t>Damascus Cafe</t>
  </si>
  <si>
    <t>Cenang beach, next to Mali Mali Beach Resort, Langkawi 07000 Malaysia</t>
  </si>
  <si>
    <t>$CafeFast foodGrill</t>
  </si>
  <si>
    <t>+60 19-364 5012</t>
  </si>
  <si>
    <t>Happy-Happy Cenang Seafood Restaurant</t>
  </si>
  <si>
    <t>lot44 Jalan Pantai Cenang, Langkawi Malaysia</t>
  </si>
  <si>
    <t>http://www.facebook.com/happyhappycenangseafoodrestaurant</t>
  </si>
  <si>
    <t>+60 11-2414 2386</t>
  </si>
  <si>
    <t>The Loaf Plaza Cenang</t>
  </si>
  <si>
    <t>Lot 2606, Cenang Plaza Hotel Langkawi Mukim Kadawang, Pantai Cenang, Langkawi 07000 Malaysia</t>
  </si>
  <si>
    <t>+60 4-955 1546</t>
  </si>
  <si>
    <t>The Beach Club &amp; Beach Bar</t>
  </si>
  <si>
    <t>http://www.thedatai.com/dining/the-beach-club-and-the-beach-bar/</t>
  </si>
  <si>
    <t>$$ - $$$ItalianSeafoodInternational</t>
  </si>
  <si>
    <t>Islandish Seafood Restaurant</t>
  </si>
  <si>
    <t>Seating, Wheelchair Accessible, Serves Alcohol, Free Wifi, Table Service, Takeout, Reservations</t>
  </si>
  <si>
    <t>Restaurant Marhaba Langkawi</t>
  </si>
  <si>
    <t>Oriental Village, Langkawi Malaysia</t>
  </si>
  <si>
    <t>http://www.facebook.com/resturantmarhaba/</t>
  </si>
  <si>
    <t>+60 18-919 8780</t>
  </si>
  <si>
    <t>Barbosa Pizza &amp; Bar</t>
  </si>
  <si>
    <t>Jln Dato'Syed Omar G-3.9,C/O Royal Langkawi Yacht Club, Langkawi 07000 Malaysia</t>
  </si>
  <si>
    <t>http://www.facebook.com/permalink.php?id=245645515964946&amp;story_fbid=252239511972213</t>
  </si>
  <si>
    <t>$$ - $$$ItalianFrenchAmerican</t>
  </si>
  <si>
    <t>+60 4-961 1196</t>
  </si>
  <si>
    <t>CoffeeNuts</t>
  </si>
  <si>
    <t>12, Jalan Telaga Tujuh, Langkawi 07100 Malaysia</t>
  </si>
  <si>
    <t>http://www.instagram.com/coffee.langkawi/</t>
  </si>
  <si>
    <t>+60 12-503 0887</t>
  </si>
  <si>
    <t>New Port Eatery</t>
  </si>
  <si>
    <t>36A Jalan Pelangi 2, Kuah, Langkawi 07000 Malaysia</t>
  </si>
  <si>
    <t>$SouthwesternThai</t>
  </si>
  <si>
    <t>Z&amp;F Restaurant</t>
  </si>
  <si>
    <t>Lot 33 Jalan Teluk Baru Pantai Tengah, Langkawi 07000 Malaysia</t>
  </si>
  <si>
    <t>https://www.facebook.com/pages/ZF-Restaurant/355313071312144?sk=timeline</t>
  </si>
  <si>
    <t>+60 12-560 6606</t>
  </si>
  <si>
    <t>Telaga Seafood Restaurant</t>
  </si>
  <si>
    <t>http://www.telagaseafoodlgk.com/</t>
  </si>
  <si>
    <t>$$ - $$$MalaysianArabicVegetarian Friendly</t>
  </si>
  <si>
    <t>+60 4-955 2225</t>
  </si>
  <si>
    <t>Tandoori &amp; Naan Corner</t>
  </si>
  <si>
    <t>Dayang Walk Commercial Square Malaysia, 78, 1 78, 1, Persiaran Pelangi, Kelibang, 07000 Langkawi, Kedah, Kuah, Langkawi 07000 Malaysia</t>
  </si>
  <si>
    <t>+60 11-3900 5477</t>
  </si>
  <si>
    <t>AH XI FRUI SHOP</t>
  </si>
  <si>
    <t>No 5 Maliwalk Malibest Jalan Opposite Palm View Restaurant, Pantai Cenang, Langkawi 07000 Malaysia</t>
  </si>
  <si>
    <t>+60 16-415 8657</t>
  </si>
  <si>
    <t>SECRET RECIPE</t>
  </si>
  <si>
    <t>Lebuhraya Langkawi Kuah, Langkawi 07000 Malaysia</t>
  </si>
  <si>
    <t>http://secretrecipe.com.my/</t>
  </si>
  <si>
    <t>+60 4-969 9107</t>
  </si>
  <si>
    <t>The English Tea Room</t>
  </si>
  <si>
    <t>Casa Fina Avenue Pantai Cenang, Langkawi Malaysia</t>
  </si>
  <si>
    <t>$$ - $$$CafeBritish</t>
  </si>
  <si>
    <t>+60 13-491 2343</t>
  </si>
  <si>
    <t>Burgersmith Langkawi</t>
  </si>
  <si>
    <t>Jalan Pantai Cenang CMD1 Cenang Mall, Lot 2605, Mukim Kedawang, Langkawi 07000 Malaysia</t>
  </si>
  <si>
    <t>http://www.facebook.com/myburgersmithlgk/</t>
  </si>
  <si>
    <t>$$ - $$$Quick BitesAmericanVegetarian Friendly</t>
  </si>
  <si>
    <t>+60 11-3324 8079</t>
  </si>
  <si>
    <t>Tanjung Tirai View Cafe</t>
  </si>
  <si>
    <t>Kompleks Jeti Perlancongan, Langkawi 07000 Malaysia</t>
  </si>
  <si>
    <t>http://www.facebook.com/pages/Tanjung-Tirai-View-Cafe-Sate-House-/147892518624087</t>
  </si>
  <si>
    <t>+60 17-538 8099</t>
  </si>
  <si>
    <t>Indian Palace Restaurant</t>
  </si>
  <si>
    <t>2, Jalan Pantai Chenang Kampung Lubok Buaya, Langkawi 07000 Malaysia</t>
  </si>
  <si>
    <t>$$ - $$$ChineseIndianArabic</t>
  </si>
  <si>
    <t>+60 11-1779 9984</t>
  </si>
  <si>
    <t>May Yi Cafe</t>
  </si>
  <si>
    <t>Plot 22 Komplex Cayman, Langkawi 07000 Malaysia</t>
  </si>
  <si>
    <t>$$ - $$$ChineseEuropeanAsian</t>
  </si>
  <si>
    <t>+60 4-966 1063</t>
  </si>
  <si>
    <t>The Argan Trees</t>
  </si>
  <si>
    <t>Sunblock Jalan Teluk Baru Near Bambooba and Haroo, Langkawi 07000 Malaysia</t>
  </si>
  <si>
    <t>+60 4-955 3066</t>
  </si>
  <si>
    <t>Hornbill CafÃ©</t>
  </si>
  <si>
    <t>Jln Teluk Datai The Els Club Teluk Datai - Rainforest Course, Datai, Langkawi 07000 Malaysia</t>
  </si>
  <si>
    <t>https://www.elsclubmalaysia.com/hornbill_cafe/</t>
  </si>
  <si>
    <t>$$ - $$$AmericanInternationalEuropean</t>
  </si>
  <si>
    <t>+60 4-959 2700</t>
  </si>
  <si>
    <t>Qiangshifu</t>
  </si>
  <si>
    <t>No 20.21.22, Langkawi Malaysia</t>
  </si>
  <si>
    <t>+60 17-561 2223</t>
  </si>
  <si>
    <t xml:space="preserve">Pelangi Grill </t>
  </si>
  <si>
    <t>Pelangi Beach Resort &amp; Spa, Pantai Cenang, Langkawi 07000 Malaysia</t>
  </si>
  <si>
    <t>https://www.pelangiresort.com/dining/pelangi-grill</t>
  </si>
  <si>
    <t>$$$$BarInternationalBarbecue</t>
  </si>
  <si>
    <t>+60 4-952 8888</t>
  </si>
  <si>
    <t>FB Cafe - Napolitan Pizza</t>
  </si>
  <si>
    <t>No 50, Mukim, Kampung Padang Gaong, Langkawi 07000 Malaysia</t>
  </si>
  <si>
    <t>ItalianAmericanPizza</t>
  </si>
  <si>
    <t>+60 17-430 5921</t>
  </si>
  <si>
    <t>Atlantis Restaurant</t>
  </si>
  <si>
    <t>Lot 764 Kg Ketapang, Langkawi 07000 Malaysia</t>
  </si>
  <si>
    <t>https://www.facebook.com/Atlantis-Arabic-Restaurant-2018338768425620/</t>
  </si>
  <si>
    <t>+60 19-477 3795</t>
  </si>
  <si>
    <t>Cappuccino House</t>
  </si>
  <si>
    <t>No. 1 Jalan Pandak Mayah 5, Langkawi 07000 Malaysia</t>
  </si>
  <si>
    <t>+60 17-414 6666</t>
  </si>
  <si>
    <t>The Absolut by The Smith House</t>
  </si>
  <si>
    <t>The Smith House Langkawi Bandar Padang Matsirat, 07100 Daerah Langkawi, Kedah Darul Aman. Malaysia, Langkawi 07100 Malaysia</t>
  </si>
  <si>
    <t>http://www.thesmith-house.com/</t>
  </si>
  <si>
    <t>$$ - $$$InternationalAsianVegetarian Friendly</t>
  </si>
  <si>
    <t>+60 4-952 3777</t>
  </si>
  <si>
    <t>Zhong Hua Lou Seafood Restaurant</t>
  </si>
  <si>
    <t>1 Pantai Tengah, Langkawi 07000 Malaysia</t>
  </si>
  <si>
    <t>+60 4-955 9688</t>
  </si>
  <si>
    <t>Gym Cafe &amp; Restaurant</t>
  </si>
  <si>
    <t>113 Kg Kuala Temonyong, Langkawi 07000 Malaysia</t>
  </si>
  <si>
    <t>http://gym-cafe-fitness-center-restaurant.business.site/?utm_source=gmb&amp;utm_medium=referral</t>
  </si>
  <si>
    <t>$MoroccanSouthwesternPizza</t>
  </si>
  <si>
    <t>+60 10-203 4324</t>
  </si>
  <si>
    <t>Kak Hawa Restaurant</t>
  </si>
  <si>
    <t>Jalan Teluk Yu, Langkawi 07000 Malaysia</t>
  </si>
  <si>
    <t>AsianMalaysianVegetarian Friendly</t>
  </si>
  <si>
    <t>Rhu Deck</t>
  </si>
  <si>
    <t>Tanjung Rhu Resort, Tanjung Rhu, Langkawi 07000 Malaysia</t>
  </si>
  <si>
    <t>http://tanjungrhu.com.my/</t>
  </si>
  <si>
    <t>BarCafeAsianPub</t>
  </si>
  <si>
    <t>The Float</t>
  </si>
  <si>
    <t>Jalan Pantai Dato Syed Omar The Westin Langkawi Resort &amp; Spa, Langkawi 07000 Malaysia</t>
  </si>
  <si>
    <t>https://www.marriott.com/hotels/hotel-information/restaurant/details/lgkwi-the-westin-langkawi-resort-and-spa/6029737/</t>
  </si>
  <si>
    <t>$$$$InternationalIndonesianVegetarian Friendly</t>
  </si>
  <si>
    <t>+60 4-960 8888</t>
  </si>
  <si>
    <t>Restoran Makanan Laut Yong Leong</t>
  </si>
  <si>
    <t>Persiaran Mutiara, Langkawi 07000 Malaysia</t>
  </si>
  <si>
    <t>+60 4-966 8495</t>
  </si>
  <si>
    <t>Ka Kee Lang Seafood Restaurant</t>
  </si>
  <si>
    <t>Kuah, Langkawi 07000 Malaysia</t>
  </si>
  <si>
    <t>Thien Sheng Seafood Restaurant</t>
  </si>
  <si>
    <t>Jalan Pantai Kok Kampung Batu Ara Mukim Padang Matsirat, Langkawi 07000 Malaysia</t>
  </si>
  <si>
    <t>https://www.facebook.com/ThienShengSeafood/?hc_ref=PAGES_TIMELINE</t>
  </si>
  <si>
    <t>+60 12-515 4438</t>
  </si>
  <si>
    <t>K-Chicken</t>
  </si>
  <si>
    <t>A-14-15, Pokok Asam, Kuah Level 3, Langkawi Parade Megamall, Langkawi 07000 Malaysia</t>
  </si>
  <si>
    <t>http://www.facebook.com/KChickenLangkawi</t>
  </si>
  <si>
    <t>$$ - $$$InternationalAsianKorean</t>
  </si>
  <si>
    <t>+60 4-966 1072</t>
  </si>
  <si>
    <t>Chuan Bar</t>
  </si>
  <si>
    <t>Jalan Pandak Mayah 5 No. 24, Kuah, Langkawi 07000 Malaysia</t>
  </si>
  <si>
    <t>http://www.amazinglangkawi.com.my/chuanbarmenu</t>
  </si>
  <si>
    <t>Japanese Fusion</t>
  </si>
  <si>
    <t>+60 10-528 8720</t>
  </si>
  <si>
    <t>+60 4-955 1505</t>
  </si>
  <si>
    <t>Selera Lubuk Buaya</t>
  </si>
  <si>
    <t>Lot 9659, KG PDG Putih Jalan Pantai Tengah, Langkawi Malaysia</t>
  </si>
  <si>
    <t>+60 17-573 9649</t>
  </si>
  <si>
    <t>Restaurant Haji Ali Nasi Kandar Asli</t>
  </si>
  <si>
    <t>No 10 Jalan Pandak Mayah 3 Pusat Bandar Kuah, Langkawi 07000 Malaysia</t>
  </si>
  <si>
    <t>No. Lot C2, Public Concourse Langkawi International Airport, Langkawi 07000 Malaysia</t>
  </si>
  <si>
    <t>http://starbucks.com.my/en-US/_Our+Stores/_Community+Stores/Kedah.htm</t>
  </si>
  <si>
    <t>604 955 7780</t>
  </si>
  <si>
    <t>Telaga Walk</t>
  </si>
  <si>
    <t>Jalan Pantai, Langkawi 07000 Malaysia</t>
  </si>
  <si>
    <t>https://www.facebook.com/telagawalk/</t>
  </si>
  <si>
    <t>InternationalAsianThaiStreet Food</t>
  </si>
  <si>
    <t>+60 4-955 3665</t>
  </si>
  <si>
    <t>Molek Cafe &amp; Boutique</t>
  </si>
  <si>
    <t>Villa Molek 2863 Jalan Pantai Tengah, Pantai Tengah, Langkawi 07000 Malaysia</t>
  </si>
  <si>
    <t>https://www.facebook.com/Molekcafeboutiquelangkawi/</t>
  </si>
  <si>
    <t>+60 17-420 1688</t>
  </si>
  <si>
    <t>May Hiang Restaurant</t>
  </si>
  <si>
    <t>+60 4-955 8694</t>
  </si>
  <si>
    <t>Restaurant Rt Langkawi</t>
  </si>
  <si>
    <t>21, Pandak Mayah 3, Pusat Bandar Kuah, Langkawi 07000 Malaysia</t>
  </si>
  <si>
    <t>+60 4-966 6989</t>
  </si>
  <si>
    <t>Restoran Desa Permata Ikan Bakar</t>
  </si>
  <si>
    <t>No 6 Lot Kedai Taman Desa Permata Taman Desa Permata, Kuah, Langkawi 07000 Malaysia</t>
  </si>
  <si>
    <t>+60 19-567 8369</t>
  </si>
  <si>
    <t>Dawan Thai Kitchen Seafood Restaurant</t>
  </si>
  <si>
    <t>78, Jalan Tanjung Rhu, Langkawi 07000 Malaysia</t>
  </si>
  <si>
    <t>$Thai</t>
  </si>
  <si>
    <t>+60 12-496 4854</t>
  </si>
  <si>
    <t>OK Boss asam pedas</t>
  </si>
  <si>
    <t>+60 12-367 7742</t>
  </si>
  <si>
    <t>Cili Kampung Tengah Beach</t>
  </si>
  <si>
    <t>38 Jalan Teluk Baru, Pantai Tengah, Langkawi 07000 Malaysia</t>
  </si>
  <si>
    <t>+60 19-743 2177</t>
  </si>
  <si>
    <t>Restoran Seafood Anis</t>
  </si>
  <si>
    <t>next to Tanjung Rhu Resort, Langkawi Malaysia</t>
  </si>
  <si>
    <t>+60 17-593 9031</t>
  </si>
  <si>
    <t>Laila Kebab House</t>
  </si>
  <si>
    <t>Block K01 ,Oriental Village, Burau Bay, Langkawi 07000 Malaysia</t>
  </si>
  <si>
    <t>http://m.facebook.com/Le-Code-Bar-164159177063345/</t>
  </si>
  <si>
    <t>$$ - $$$IndianMiddle EasternVegetarian Friendly</t>
  </si>
  <si>
    <t>+60 17-502 5829</t>
  </si>
  <si>
    <t>Saffron Sports Bistro</t>
  </si>
  <si>
    <t>Purple Haze Tavern</t>
  </si>
  <si>
    <t>Lot 1755 Jalan Kuala Muda, Langkawi 07000 Malaysia</t>
  </si>
  <si>
    <t>$Bar</t>
  </si>
  <si>
    <t>+60 17-531 5374</t>
  </si>
  <si>
    <t>Jalan Patai Chenang, Langkawi 07000 Malaysia</t>
  </si>
  <si>
    <t>https://laila-kebab-house-cenang.business.site/</t>
  </si>
  <si>
    <t>+60 19-677 8221</t>
  </si>
  <si>
    <t>My Chef Seafood Restaurant</t>
  </si>
  <si>
    <t>227-G-2 The Fiesta Pusat Dagangan Kelana Mas Kuah, Langkawi Malaysia</t>
  </si>
  <si>
    <t>http://www.facebook.com/mychefseafood/timeline?ref=page_internal</t>
  </si>
  <si>
    <t>+60 12-451 9756</t>
  </si>
  <si>
    <t>Delhi Palace Restaurant</t>
  </si>
  <si>
    <t>1471-1, Kg. Bawah, Kampung Padang Mat Sirat, Langkawi Malaysia</t>
  </si>
  <si>
    <t>https://m.facebook.com/delhipalacerestaurant</t>
  </si>
  <si>
    <t>IndianArabic</t>
  </si>
  <si>
    <t>+60 11-1166 3600</t>
  </si>
  <si>
    <t>Sunset Boulevard</t>
  </si>
  <si>
    <t>Jalan Pantai Cenang opp AB Mini Mart, Langkawi 07000 Malaysia</t>
  </si>
  <si>
    <t>$$ - $$$IndianInternationalAsian</t>
  </si>
  <si>
    <t>Paloh Restaurant &amp; Bar</t>
  </si>
  <si>
    <t>Lot 1053 Jalan Pantai Cenang Temple Tree Resort, Langkawi 07000 Malaysia</t>
  </si>
  <si>
    <t>https://templetree.com.my/dining.html?utm_source=Google+Business+Profile&amp;utm_medium=link</t>
  </si>
  <si>
    <t>+60 12-800 6730</t>
  </si>
  <si>
    <t>Dash Beach Club</t>
  </si>
  <si>
    <t>Jalan Teluk Baru Dash Resort Langkawi, Langkawi 07000 Malaysia</t>
  </si>
  <si>
    <t>https://www.facebook.com/dashbeachclub/</t>
  </si>
  <si>
    <t>$$ - $$$BarInternational</t>
  </si>
  <si>
    <t>+60 4-955 7171</t>
  </si>
  <si>
    <t>Shell Out Langkawi</t>
  </si>
  <si>
    <t>Kompleks Ed Adina Dayang Pekan Rabu, Langkawi 07000 Malaysia</t>
  </si>
  <si>
    <t>http://www.facebook.com/langkawishellout</t>
  </si>
  <si>
    <t>+60 19-298 8990</t>
  </si>
  <si>
    <t>Jom Makan Restaurant</t>
  </si>
  <si>
    <t>Jalan Persiaran Kuah, Langkawi 07000 Malaysia</t>
  </si>
  <si>
    <t>http://www.facebook.com/pg/JOM-MAKAN-Restaurant-236173503204393/about/</t>
  </si>
  <si>
    <t>+60 19-594 9777</t>
  </si>
  <si>
    <t>Din Cafe</t>
  </si>
  <si>
    <t>Ayer Hangat, Langkawi 07000 Malaysia</t>
  </si>
  <si>
    <t>Rootian Seafood Restaurant</t>
  </si>
  <si>
    <t>89 Jalan Pandak Mayah 5 Pusat Bandar Kuah, Langkawi 07000 Malaysia</t>
  </si>
  <si>
    <t>http://www.facebook.com/RootianSeafoodLangkawi</t>
  </si>
  <si>
    <t>+60 12-433 3338</t>
  </si>
  <si>
    <t>Paradise Seafood Restaurant</t>
  </si>
  <si>
    <t>No. 188-189 201-202 Pusat Dagangan Kelana Mas, Langkawi 07000 Malaysia</t>
  </si>
  <si>
    <t>+60 12-409 2809</t>
  </si>
  <si>
    <t>Che Ta Chicken Rice Store</t>
  </si>
  <si>
    <t>172 Jalan Ulu Melaka, Ayer Hangat, Langkawi 07000 Malaysia</t>
  </si>
  <si>
    <t>$ThaiMalaysian</t>
  </si>
  <si>
    <t>+60 19-414 3119</t>
  </si>
  <si>
    <t>Rose Tea</t>
  </si>
  <si>
    <t>Main Street, Pantai Cenang, Langkawi 07000 Malaysia</t>
  </si>
  <si>
    <t>Apathaas Taste Indian Restaurant</t>
  </si>
  <si>
    <t>31, Persiaran Mutiara, Pusat Dagangan Kelana Mas, Kuah, Langkawi 07000 Malaysia</t>
  </si>
  <si>
    <t>http://www.facebook.com/apathaastaste/</t>
  </si>
  <si>
    <t>$IndianVegetarian FriendlyVegan Options</t>
  </si>
  <si>
    <t>+60 12-437 8081</t>
  </si>
  <si>
    <t>Water Garden Hawker Centre</t>
  </si>
  <si>
    <t>89/ 90 Jalan Pandak Mayah 5, Kuah, Langkawi Malaysia</t>
  </si>
  <si>
    <t>http://www.facebook.com/pages/category/Pizza-Place/Ristorante-Pizzeria-Al-Paradise-2053236644919732/</t>
  </si>
  <si>
    <t>604 966 8400</t>
  </si>
  <si>
    <t>Nasi Lemak Ultra  Imut's Hall &amp; The Black Kitchen</t>
  </si>
  <si>
    <t>Simpang Tiga Jalan Kedawang, Langkawi 07000 Malaysia</t>
  </si>
  <si>
    <t>https://www.facebook.com/nasilemakultra/</t>
  </si>
  <si>
    <t>+60 19-303 6129</t>
  </si>
  <si>
    <t>Wundabar German Beiz Langkawi</t>
  </si>
  <si>
    <t>Jalan Pantai Chenang, Kampung Lubok Buaya, Langkawi 07000 Malaysia</t>
  </si>
  <si>
    <t>https://wundahausgetch.business.site/?utm_source=gmb&amp;utm_medium=referral</t>
  </si>
  <si>
    <t>AmericanGermanBarPizza</t>
  </si>
  <si>
    <t>Bosphorus Cafe</t>
  </si>
  <si>
    <t>No. 19a (ground Floor), Jalan Tiram 5, Kuah Dayang Walk Commercial Square, Kuah, Langkawi 07000 Malaysia</t>
  </si>
  <si>
    <t>$$ - $$$CafeMediterraneanEuropean</t>
  </si>
  <si>
    <t>+60 11-1863 4541</t>
  </si>
  <si>
    <t>Adya Hotel Langkawi</t>
  </si>
  <si>
    <t>Persiaran Mutiara 2 No.1. P.T. 4001, Kuah, Langkawi 07000 Malaysia</t>
  </si>
  <si>
    <t>Hotel Malaysia Restaurant</t>
  </si>
  <si>
    <t>No. 66, Pokok Asam, Kuah, Langkawi 07000 Malaysia</t>
  </si>
  <si>
    <t>+60 19-426 3263</t>
  </si>
  <si>
    <t>Warung Cafe</t>
  </si>
  <si>
    <t>Kampung Lubok Buaya, Langkawi 07000 Malaysia</t>
  </si>
  <si>
    <t>$CafeFast foodAsian</t>
  </si>
  <si>
    <t>La Bella Pizzeria</t>
  </si>
  <si>
    <t>Lot 2608 Tanjung Malie, Pantai Cenang, Langkawi 07000 Malaysia</t>
  </si>
  <si>
    <t>+60 17-660 5145</t>
  </si>
  <si>
    <t>Selera Akmal</t>
  </si>
  <si>
    <t>No 5 Jalan Lapangan Terbang Mukim Padang Matsirat ,, Langkawi 07000 Malaysia</t>
  </si>
  <si>
    <t>+60 12-594 4638</t>
  </si>
  <si>
    <t>Rasta</t>
  </si>
  <si>
    <t>Lot 2025, Jalan Teluk Baru, Pantai Tengah, Langkawi 07000 Malaysia</t>
  </si>
  <si>
    <t>https://www.facebook.com/profile.php?id=100086364971185</t>
  </si>
  <si>
    <t>$$ - $$$ItalianIndianCaribbean</t>
  </si>
  <si>
    <t>+60 4-955 5085</t>
  </si>
  <si>
    <t>Warung De Cenang</t>
  </si>
  <si>
    <t>16, Jalan Pantai Chenang, Kampung Lubok Buaya, Langkawi 07000 Malaysia</t>
  </si>
  <si>
    <t>https://www.facebook.com/warung-de-cenang-101910542260525/?ref=page_internal</t>
  </si>
  <si>
    <t>$AsianThaiMalaysian</t>
  </si>
  <si>
    <t>+60 17-456 2905</t>
  </si>
  <si>
    <t>Spice &amp; Rice</t>
  </si>
  <si>
    <t>16 Jalan Pantai Chenang Kampung Lubok Buaya, Langkawi 07000 Malaysia</t>
  </si>
  <si>
    <t>Aseania Seafood Restaurant</t>
  </si>
  <si>
    <t>Simpang Tiga, Jalan Pantai Tengah, Mukim Kedawang Aseania Resort, Langkawi 07000 Malaysia</t>
  </si>
  <si>
    <t>http://www.aseanialangkawi.com.my/</t>
  </si>
  <si>
    <t>+60 11-1147 8489</t>
  </si>
  <si>
    <t>Restoran Padang Pasir Nasi Kandar Tulin</t>
  </si>
  <si>
    <t>Kuah, 07000 Langkawi, Kedah, Malaysia 121 Jalan Padang Matsirat, Kuah, Langkawi 07000 Malaysia</t>
  </si>
  <si>
    <t>Bunga Cenang restoran</t>
  </si>
  <si>
    <t>Cenang Beach Resort Kv 13186-a, Langkawi 07000 Malaysia</t>
  </si>
  <si>
    <t>Fast foodAsianThaiStreet Food</t>
  </si>
  <si>
    <t>+60 12-472 2358</t>
  </si>
  <si>
    <t>Curry Lab</t>
  </si>
  <si>
    <t>Lot 14, Jalan Pantai Cenang, Mukim Kedawang, Kedah Pulau Langkawi, Pantai Cenang, Langkawi 07000 Malaysia</t>
  </si>
  <si>
    <t>+60 16-837 5240</t>
  </si>
  <si>
    <t>Restoran Haji Ramli</t>
  </si>
  <si>
    <t>Pantai Cenang, Langkawi Malaysia</t>
  </si>
  <si>
    <t>Malayu Tropical Resort</t>
  </si>
  <si>
    <t>Pantai Tengah, Langkawi 07000 Malaysia</t>
  </si>
  <si>
    <t>Sembang Teh Tarik</t>
  </si>
  <si>
    <t>Laman Jati Persiaran Putera, Kuah, Langkawi 07000 Malaysia</t>
  </si>
  <si>
    <t>http://www.facebook.com/sembangtehtariklangkawi</t>
  </si>
  <si>
    <t>$SeafoodAsianGrill</t>
  </si>
  <si>
    <t>+60 17-215 4746</t>
  </si>
  <si>
    <t>Hangouts Cafe</t>
  </si>
  <si>
    <t>No 65-B Dayang walk Jalan Pelangi 1, Kuah, Langkawi 07000 Malaysia</t>
  </si>
  <si>
    <t>https://www.facebook.com/hangoutcafelangkawi/</t>
  </si>
  <si>
    <t>$$ - $$$DessertPhilippineCafe</t>
  </si>
  <si>
    <t>+60 11-1076 5851</t>
  </si>
  <si>
    <t>Beach Cove Restaurant</t>
  </si>
  <si>
    <t>Jalan Pantai Cenang Best Star Resort, Langkawi 07000 Malaysia</t>
  </si>
  <si>
    <t>$$ - $$$SteakhousePizzaGrill</t>
  </si>
  <si>
    <t>+60 4-955 3809</t>
  </si>
  <si>
    <t>Rao's Bananaleaf</t>
  </si>
  <si>
    <t>Lorong Surau 1565, Pantai Cenang, Langkawi 07000 Malaysia</t>
  </si>
  <si>
    <t>IndianAsianMalaysian</t>
  </si>
  <si>
    <t>+60 11-1888 1383</t>
  </si>
  <si>
    <t>Mr AsamPedas Cafe &amp; Restaurant</t>
  </si>
  <si>
    <t>23a Persiaran Bunga Raya Langkawi Mall, Kuah, Langkawi 07000 Malaysia</t>
  </si>
  <si>
    <t>+60 12-476 1797</t>
  </si>
  <si>
    <t>Makan Mana Ikan Bakar</t>
  </si>
  <si>
    <t>125 Kampung Temoyong, Langkawi 07000 Malaysia</t>
  </si>
  <si>
    <t>BarbecueAsianGrillMalaysian</t>
  </si>
  <si>
    <t>+60 16-538 4820</t>
  </si>
  <si>
    <t>Chap Nya Yee Laksa Langkawi</t>
  </si>
  <si>
    <t>12-A Belakang Tokong, Langkawi 07000 Malaysia</t>
  </si>
  <si>
    <t>http://www.facebook.com/chapnyayee</t>
  </si>
  <si>
    <t>+60 12-554 9750</t>
  </si>
  <si>
    <t>The Lobby Lounge</t>
  </si>
  <si>
    <t>Jalan Teluk Datai The Datai Langkawi, Langkawi 07000 Malaysia</t>
  </si>
  <si>
    <t>http://www.thedatai.com/dining/the-lobby-lounge/</t>
  </si>
  <si>
    <t>BarPubFusion</t>
  </si>
  <si>
    <t>3pm Cafe</t>
  </si>
  <si>
    <t>no 52, Persiaran Bunga Rasa, Langkawi mall Langkawi, Kuah, Langkawi 07000 Malaysia</t>
  </si>
  <si>
    <t>https://www.facebook.com/3pm-caf%C3%A9-3%E7%82%B93%E5%92%96%E5%95%A1%E9%A6%86-1720791691484039/</t>
  </si>
  <si>
    <t>$$ - $$$DessertCafeInternational</t>
  </si>
  <si>
    <t>+60 12-486 8219</t>
  </si>
  <si>
    <t>Singgah Seafood</t>
  </si>
  <si>
    <t>Jalan Penarak Medan Selera Bendang Baru, Langkawi 07000 Malaysia</t>
  </si>
  <si>
    <t>$ChineseSeafood</t>
  </si>
  <si>
    <t>+60 11-1002 6760</t>
  </si>
  <si>
    <t>Karam Beriut</t>
  </si>
  <si>
    <t>No 4 Perdana Quay, Langkawi 07000 Malaysia</t>
  </si>
  <si>
    <t>IndianPizzaAsianTurkish</t>
  </si>
  <si>
    <t>+60 11-6245 5700</t>
  </si>
  <si>
    <t>Saloma Nasi Lemak Kukus Daun Pisang</t>
  </si>
  <si>
    <t>$MalaysianHalal</t>
  </si>
  <si>
    <t>Oriental Pearl Restaurant</t>
  </si>
  <si>
    <t>Karong Berkunci 200 Berjaya Langkawi Resort, Burau Bay, Langkawi 07000 Malaysia</t>
  </si>
  <si>
    <t>Fish Farm Restaurant Langkawi</t>
  </si>
  <si>
    <t>Lot 1986 Jalan Penarak Mukim Kuah, Langkawi 07000 Malaysia</t>
  </si>
  <si>
    <t>http://www.langkawi-fishfarm.com/</t>
  </si>
  <si>
    <t>$$ - $$$ThaiHalal</t>
  </si>
  <si>
    <t>Lazeez Restaurant</t>
  </si>
  <si>
    <t>135 Pusat Dagangan Kelana Mas Persiaran Mutiara, Kuah, Langkawi 07000 Malaysia</t>
  </si>
  <si>
    <t>http://www.lazeezrestaurants.com/</t>
  </si>
  <si>
    <t>$$ - $$$IndianPizzaMiddle Eastern</t>
  </si>
  <si>
    <t>Halim GP Gulai Panas</t>
  </si>
  <si>
    <t>no 4, Jalan Lapangan Terbang, Langkawi 07000 Malaysia</t>
  </si>
  <si>
    <t>+60 4-955 9376</t>
  </si>
  <si>
    <t>Laksa Power</t>
  </si>
  <si>
    <t>Jalan Quarter Jalan Pantai Cenang, Langkawi 07100 Malaysia</t>
  </si>
  <si>
    <t>Honeybee Lgk</t>
  </si>
  <si>
    <t>Kampung Padang Lalang, Ayer Hangat, Langkawi 07000 Malaysia</t>
  </si>
  <si>
    <t>+60 13-374 3964</t>
  </si>
  <si>
    <t>Membawang Corner</t>
  </si>
  <si>
    <t>79 Jalan Pantai Tengah, Mukim Kedawang, Langkawi 07000 Malaysia</t>
  </si>
  <si>
    <t>$CafeEuropeanAsian</t>
  </si>
  <si>
    <t>+60 11-1240 0024</t>
  </si>
  <si>
    <t>Refuel Cafe</t>
  </si>
  <si>
    <t>C-01 Oriental Village,cable Car, Jalan Teluk Burau,07000 Langkawi ,kedah Darul Aman Cable Car OR Oriental Village, Langkawi 07000 Malaysia</t>
  </si>
  <si>
    <t>http://www.facebook.com/refuelcafelgk</t>
  </si>
  <si>
    <t>Chocohauz Cafe and Bistro Langkawi</t>
  </si>
  <si>
    <t>Oriental Village, Jalan Teluk Burau, Kedah, 07000 Pulau Langkawi, Malaysia, Langkawi 07000 Malaysia</t>
  </si>
  <si>
    <t>http://www.facebook.com/chocohauzlangkawi/info/</t>
  </si>
  <si>
    <t>$$ - $$$CafeSeafoodThai</t>
  </si>
  <si>
    <t>+60 16-632 9488</t>
  </si>
  <si>
    <t>Viva Italia Restaurant</t>
  </si>
  <si>
    <t>$$ - $$$ItalianMexican</t>
  </si>
  <si>
    <t>Mafioso SteakHouse</t>
  </si>
  <si>
    <t>Lot 3 &amp; 3A, Ground Floor, Cenang View Hotel, Pantai Cenang, Langkawi 07100 Malaysia</t>
  </si>
  <si>
    <t>$$ - $$$ItalianAmericanSteakhouse</t>
  </si>
  <si>
    <t>+60 11-2165 9136</t>
  </si>
  <si>
    <t xml:space="preserve">Rockefeller Langkawi </t>
  </si>
  <si>
    <t>Jalan Teluk Baru Pantai Tengah, Pantai Tengah, Langkawi 070000 Malaysia</t>
  </si>
  <si>
    <t>AmericanBrew PubBarBarbecue</t>
  </si>
  <si>
    <t>Mayhian Seafood Restaurant</t>
  </si>
  <si>
    <t>Jalan Pantai Tengah,, Kampung Kedawang, Langkawi 07000 Malaysia</t>
  </si>
  <si>
    <t>+60 12-470 0649</t>
  </si>
  <si>
    <t>Phoenix Chinese Restaurant</t>
  </si>
  <si>
    <t>Jalan Pandak Mayah 1 Tunggang, Kuah, Langkawi 07000 Malaysia</t>
  </si>
  <si>
    <t>+60 4-966 1818</t>
  </si>
  <si>
    <t>The Baker Girls</t>
  </si>
  <si>
    <t>129, Jalan Kuala Muda, Langkawi 07100 Malaysia</t>
  </si>
  <si>
    <t>http://thebakergirls.biz/</t>
  </si>
  <si>
    <t>$FrenchAsianMalaysian</t>
  </si>
  <si>
    <t>+60 19-228 1389</t>
  </si>
  <si>
    <t>Unicorn Ice Cream &amp; Waffle</t>
  </si>
  <si>
    <t>Lot A1 Jalan Pantai Cenang Grand Beach Motel, Langkawi 07000 Malaysia</t>
  </si>
  <si>
    <t>$DessertInternationalAsian</t>
  </si>
  <si>
    <t>+60 13-922 2827</t>
  </si>
  <si>
    <t>Sajian Pulau</t>
  </si>
  <si>
    <t>Lot 182, Persiaran Mutiara 2 Jalan Trimula, Kuah, Langkawi 07000 Malaysia</t>
  </si>
  <si>
    <t>https://www.facebook.com/jasss.mine.corner/</t>
  </si>
  <si>
    <t>AsianThai</t>
  </si>
  <si>
    <t>+60 11-2361 7933</t>
  </si>
  <si>
    <t>Island Taste Bakery &amp; Deli</t>
  </si>
  <si>
    <t>115 Jalan Padang Matsirat, Kuah, Langkawi 07000 Malaysia</t>
  </si>
  <si>
    <t>http://www.facebook.com/Island-taste-bakery-deli-726500784098070/</t>
  </si>
  <si>
    <t>DessertCafeDeli</t>
  </si>
  <si>
    <t>+60 4-966 8806</t>
  </si>
  <si>
    <t>Jalan Teluk Baru, Langkawi Malaysia</t>
  </si>
  <si>
    <t>+60 13-403 5937</t>
  </si>
  <si>
    <t>Bottle &amp; Glass Bar</t>
  </si>
  <si>
    <t>26A , Jalan Pelangi 2, Dayang Walk Kuah, Langkawi 07000 Malaysia</t>
  </si>
  <si>
    <t>$ItalianChineseSouthwestern</t>
  </si>
  <si>
    <t>+60 16-794 8000</t>
  </si>
  <si>
    <t>Sambal</t>
  </si>
  <si>
    <t>No. 6 Casa Fina, Jalan Pantai Cenang, Langkawi 07000 Malaysia</t>
  </si>
  <si>
    <t>+60 12-976 1700</t>
  </si>
  <si>
    <t>Kaki Gunung Cafe</t>
  </si>
  <si>
    <t>172 Jalan Ulu Melaka, Langkawi 07000 Malaysia</t>
  </si>
  <si>
    <t>https://www.facebook.com/Nasi-Arab-Kaki-Gunung-Cafe-767203496719047/?hc_ref=PAGES_TIMELINE</t>
  </si>
  <si>
    <t>$$ - $$$AsianMalaysianArabic</t>
  </si>
  <si>
    <t>+60 18-246 9645</t>
  </si>
  <si>
    <t>Istanbul restaurant Cafe, Turkish Delight</t>
  </si>
  <si>
    <t>Jalan Pantai Tengah Lot 589, Jalan Simpang 3, Pantai Tengah, Langkawi 07000 Malaysia</t>
  </si>
  <si>
    <t>$$ - $$$TurkishMiddle EasternHalal</t>
  </si>
  <si>
    <t>+60 4-955 2100</t>
  </si>
  <si>
    <t>The Pier Restaurant and Bar</t>
  </si>
  <si>
    <t>Pusat Dagangan Mas , Lot 107 Jalan Persiaran Putra, Kuah, Langkawi 07000 Malaysia</t>
  </si>
  <si>
    <t>+60 12-352 2236</t>
  </si>
  <si>
    <t>Istanbul Restaurant</t>
  </si>
  <si>
    <t>SeafoodBarbecueTurkishArabic</t>
  </si>
  <si>
    <t>The Edge Langkawi</t>
  </si>
  <si>
    <t>Lot 2566, Jalan Kuala Muda - Chenang Kampung Paya Mempelam, Mukim Kedawang, Langkawi 07000 Malaysia</t>
  </si>
  <si>
    <t>https://www.facebook.com/theedgelangkawi/?ref=page_internal</t>
  </si>
  <si>
    <t>ChineseSeafoodInternationalAsian</t>
  </si>
  <si>
    <t>+60 11-1017 7970</t>
  </si>
  <si>
    <t>CafÃ© Bonobo</t>
  </si>
  <si>
    <t>79 Mukim Kedawang Jalan Pantai Tengah, Langkawi 07000 Malaysia</t>
  </si>
  <si>
    <t>http://www.facebook.com/Cafe-Bonobo-Langkawi-102409934457874/</t>
  </si>
  <si>
    <t>AmericanCafeHealthy</t>
  </si>
  <si>
    <t>Lot 1698 Jalan Pantai Tengah Mukim, Langkawi 07000 Malaysia</t>
  </si>
  <si>
    <t>http://www.spicegardenasia.net/</t>
  </si>
  <si>
    <t>+60 4-953 2338</t>
  </si>
  <si>
    <t>Sarti Supperclub Langkawi</t>
  </si>
  <si>
    <t>Lot 60177 Jalan Pantai Cenang Tropicana Cenang Property Gallery, Pantai Cenang, Langkawi 07000 Malaysia</t>
  </si>
  <si>
    <t>Quick BitesItalianAsianMalaysian</t>
  </si>
  <si>
    <t>+60 12-681 0810</t>
  </si>
  <si>
    <t>Warung santai</t>
  </si>
  <si>
    <t>Lot 2327 Jalan Pantai Cenang, Langkawi 07000 Malaysia</t>
  </si>
  <si>
    <t>+60 17-271 2483</t>
  </si>
  <si>
    <t>Chak' Grill</t>
  </si>
  <si>
    <t>Jalan Pantai Chenang, Pantai Cenang, Langkawi 07000 Malaysia</t>
  </si>
  <si>
    <t>CafeBarbecueAsianGrill</t>
  </si>
  <si>
    <t>Bay Leaf</t>
  </si>
  <si>
    <t>16 Lencongan Putra 3 Mukim Kuah, Langkawi 07000 Malaysia</t>
  </si>
  <si>
    <t>http://www.instagram.com/bayleaf16.langkawi</t>
  </si>
  <si>
    <t>$$ - $$$ItalianAsian</t>
  </si>
  <si>
    <t>+60 12-236 9434</t>
  </si>
  <si>
    <t>Nasi Kukus Lagenda</t>
  </si>
  <si>
    <t>Jalan Padang Putih Mukim Kedawang, Langkawi 07000 Malaysia</t>
  </si>
  <si>
    <t>https://www.facebook.com/Nasi-Kukus-Lagenda-293274500776718</t>
  </si>
  <si>
    <t>+60 19-922 2860</t>
  </si>
  <si>
    <t>Nagoya Paradise Steamboat</t>
  </si>
  <si>
    <t>No.27-28,Kampung Kelibang, Langkawi 07000 Malaysia</t>
  </si>
  <si>
    <t>+60 16-402 8816</t>
  </si>
  <si>
    <t>Pizza on Fire</t>
  </si>
  <si>
    <t>4B Jalan Pantai Chenang Melati Tanjung Hotel, Langkawi 07000 Malaysia</t>
  </si>
  <si>
    <t>ItalianInternationalDiner</t>
  </si>
  <si>
    <t>+60 13-849 4420</t>
  </si>
  <si>
    <t>Budaba</t>
  </si>
  <si>
    <t>Jalan Pantai Tengah Green Village, Jalan Pantai Tengah, Teluk Baru, Langkawi 07000 Malaysia</t>
  </si>
  <si>
    <t>+60 11-3326 8477</t>
  </si>
  <si>
    <t>Satu Periuk</t>
  </si>
  <si>
    <t>32 Pusat Perniagaan Kelana Mas, Kuah, Langkawi 07000 Malaysia</t>
  </si>
  <si>
    <t>$BarbecueMalaysian</t>
  </si>
  <si>
    <t>+60 4-961 1826</t>
  </si>
  <si>
    <t>Tourism Jetty Complex ( Departure Hall )</t>
  </si>
  <si>
    <t>Persiaran Putra, Langkawi 07000 Malaysia</t>
  </si>
  <si>
    <t>$$ - $$$Quick Bites</t>
  </si>
  <si>
    <t>Terragrill Satay Cafe</t>
  </si>
  <si>
    <t>11&amp;12, Taman Seri Berlian, Gerai Majlis Gerai Majlis, Kuah, Langkawi Malaysia</t>
  </si>
  <si>
    <t>http://www.facebook.com/terragrill.langkawi</t>
  </si>
  <si>
    <t>BarbecueAsianMalaysian</t>
  </si>
  <si>
    <t>+60 19-412 2008</t>
  </si>
  <si>
    <t>Koffeemilia</t>
  </si>
  <si>
    <t>231 Jalan Pantai Tengah, Langkawi 07000 Malaysia</t>
  </si>
  <si>
    <t>Cheff Shark Cafe Station</t>
  </si>
  <si>
    <t>Jalan Kuala Melaka, Langkawi 07000 Malaysia</t>
  </si>
  <si>
    <t>$ItalianAsianMalaysian</t>
  </si>
  <si>
    <t>+60 11-1959 1980</t>
  </si>
  <si>
    <t>Gourmand Deli</t>
  </si>
  <si>
    <t>+60 4-960 6687</t>
  </si>
  <si>
    <t>Uskudars</t>
  </si>
  <si>
    <t>Telaga Harbur, Pantai Kok, Langkawi 07000 Malaysia</t>
  </si>
  <si>
    <t>$Turkish</t>
  </si>
  <si>
    <t>+60 19-509 2294</t>
  </si>
  <si>
    <t>Restaurant Rahim Sate Keda</t>
  </si>
  <si>
    <t>Dayang walk, Jalan pelangi 2, 07000 Kuah Kedah, Kuah, Langkawi Malaysia</t>
  </si>
  <si>
    <t>AsianIndonesianMalaysian</t>
  </si>
  <si>
    <t>+60 17-445 1845</t>
  </si>
  <si>
    <t>Tapaz At Tubotel</t>
  </si>
  <si>
    <t>Sungai Chenang Tubotel Langkawi, Langkawi 07000 Malaysia</t>
  </si>
  <si>
    <t>http://www.tubotel.com/</t>
  </si>
  <si>
    <t>ItalianSteakhousePizzaMediterranean</t>
  </si>
  <si>
    <t>D Anjung Muara</t>
  </si>
  <si>
    <t>Jalan Kedawang Mukim Kedawang, Langkawi 07000 Malaysia</t>
  </si>
  <si>
    <t>https://www.facebook.com/DAnjungCafe/</t>
  </si>
  <si>
    <t>+60 4-952 3391</t>
  </si>
  <si>
    <t>Seashells Chenang</t>
  </si>
  <si>
    <t>Laman Padi, Pantai Cenang, Mukim Kedawang, 07000 Langkawi - Kedah, Langkawi 07000 Malaysia</t>
  </si>
  <si>
    <t>$$ - $$$InternationalAsian</t>
  </si>
  <si>
    <t>+60 17-577 0200</t>
  </si>
  <si>
    <t>Restaurant Kashmir</t>
  </si>
  <si>
    <t>Jalan Teluk Burau Oriental Village, Langkawi 07100 Malaysia</t>
  </si>
  <si>
    <t>ChineseIndianSouthwesternSeafood</t>
  </si>
  <si>
    <t>Tubotel Restaurant</t>
  </si>
  <si>
    <t>Jetty Pelancongan Chenang, Langkawi Malaysia</t>
  </si>
  <si>
    <t>+60 12 4762486</t>
  </si>
  <si>
    <t>Restaurant Shark Fing</t>
  </si>
  <si>
    <t>Langkawi Mall Dindong No. 267, Kuah, Langkawi 07000 Malaysia</t>
  </si>
  <si>
    <t>+60 4-966 4632</t>
  </si>
  <si>
    <t>Restoran Nelayan Langkawi</t>
  </si>
  <si>
    <t>Jalan Bukit Malut, Langkawi 07000 Malaysia</t>
  </si>
  <si>
    <t>Tarbosh Lebanon Restaurant</t>
  </si>
  <si>
    <t>Lot 4 &amp; 5, Ground Floor, Perdana Quay 2, Telaga Harbour Park, Langkawi 07100 Malaysia</t>
  </si>
  <si>
    <t>$$ - $$$LebaneseMediterranean</t>
  </si>
  <si>
    <t>+60 4-959 3008</t>
  </si>
  <si>
    <t>Langkawi Hainanese Cafe</t>
  </si>
  <si>
    <t>133 Langkawi Mall Jalan Kelibang, Kuah, Langkawi Malaysia</t>
  </si>
  <si>
    <t>Nautilus Grill</t>
  </si>
  <si>
    <t>Persiaran Mutiara Bella Vista Hotel, Langkawi 07000 Malaysia</t>
  </si>
  <si>
    <t>http://www.bellavistalangkawi.com/dining.html</t>
  </si>
  <si>
    <t>+60 4-966 2800</t>
  </si>
  <si>
    <t>Samara Coffee</t>
  </si>
  <si>
    <t>Lot 15484, Pantai Cenang,Above 7/11, Langkawi 07000 Malaysia</t>
  </si>
  <si>
    <t>+60 16-491 0455</t>
  </si>
  <si>
    <t>Sizzling and Claypot</t>
  </si>
  <si>
    <t>Langkawi Parade Shopping Centre, Langkawi Malaysia</t>
  </si>
  <si>
    <t>+60 17-521 9153</t>
  </si>
  <si>
    <t>Bali Spice Cafe</t>
  </si>
  <si>
    <t>No. 10m Jalan Persiaran Putra, Langkawi 07000 Malaysia</t>
  </si>
  <si>
    <t>https://www.facebook.com/BaliSpiceCafe</t>
  </si>
  <si>
    <t>ItalianAsianThaiMalaysian</t>
  </si>
  <si>
    <t>The Blarney Stone Langkawi</t>
  </si>
  <si>
    <t>17 Jalan Pelangi 2, Kuah Langkawi, Kuah, Langkawi 07000 Malaysia</t>
  </si>
  <si>
    <t>http://irishlangkawi.com/</t>
  </si>
  <si>
    <t>Irish</t>
  </si>
  <si>
    <t>+60 19-641 5859</t>
  </si>
  <si>
    <t>Langkawi Chill Out Cafe</t>
  </si>
  <si>
    <t>32-36 Jalan Teluk Baru, Pantai Tengah, Langkawi 07000 Malaysia</t>
  </si>
  <si>
    <t>$$ - $$$ChineseAmericanCafe</t>
  </si>
  <si>
    <t>+60 11-3997 2906</t>
  </si>
  <si>
    <t>Yam Yam Seafood Langkawi</t>
  </si>
  <si>
    <t>Lot 1697, Kg.Tasek Anak, Jalan Teluk Baru, Pantai Tengah, Langkawi 07000 Malaysia</t>
  </si>
  <si>
    <t>http://yamyam.langkawi.rocks/</t>
  </si>
  <si>
    <t>+60 12-904 9200</t>
  </si>
  <si>
    <t>Station 49</t>
  </si>
  <si>
    <t>7 Jalan Padang Matsirat, Kuah, Langkawi 07000 Malaysia</t>
  </si>
  <si>
    <t>+60 10-778 9449</t>
  </si>
  <si>
    <t>Baron Bistro</t>
  </si>
  <si>
    <t>Bandar Baru Baron De Baron Resort, Langkawi 07000 Malaysia</t>
  </si>
  <si>
    <t>http://barongrouphotels.com/</t>
  </si>
  <si>
    <t>$$ - $$$AmericanSouthwesternEuropean</t>
  </si>
  <si>
    <t>Royal Tarboush Restaurant</t>
  </si>
  <si>
    <t>KG kuala MUDA, Kuah, Langkawi 07000 Malaysia</t>
  </si>
  <si>
    <t>http://royaltarboush.business.site/</t>
  </si>
  <si>
    <t>$$$$IndianPizzaGrill</t>
  </si>
  <si>
    <t>+60 11-3776 2776</t>
  </si>
  <si>
    <t>Hyderabadi Biryani &amp; Seafood Restaurant</t>
  </si>
  <si>
    <t>2 Jalan Pantai Cenang Beside T-shoppe, Langkawi 07000 Malaysia</t>
  </si>
  <si>
    <t>$$ - $$$IndianSeafoodBangladeshi</t>
  </si>
  <si>
    <t>+60 11-1630 0520</t>
  </si>
  <si>
    <t>Rhu Bar</t>
  </si>
  <si>
    <t>Jalan Tanjung Rhu Four Seasons Resort, Langkawi 07000 Malaysia</t>
  </si>
  <si>
    <t>60 (4) 950 8888</t>
  </si>
  <si>
    <t>Restoran Nelayan Teluk Baru</t>
  </si>
  <si>
    <t>+60 10-383 1331</t>
  </si>
  <si>
    <t>Kolma Langkawi</t>
  </si>
  <si>
    <t>Jalan Pantai Tengah Lamping Lubok Buaya, Langkawi 07000 Malaysia</t>
  </si>
  <si>
    <t>The Sunset Bistro</t>
  </si>
  <si>
    <t>http://www.facebook.com/thesunsetbistro69/</t>
  </si>
  <si>
    <t>$AmericanPizzaSeafood</t>
  </si>
  <si>
    <t>+60 17-212 3295</t>
  </si>
  <si>
    <t>The Pirathouse</t>
  </si>
  <si>
    <t>LOT-1697-KPG , Jalan Teluk Baru, Pantai Tengah, Langkawi 07100 Malaysia</t>
  </si>
  <si>
    <t>https://www.facebook.com/people/The-Pirathouse/100085050368479/?paipv=0&amp;eav=Afb9NMT0vhFbpvx0_aDf9M0DYJ0D4ogoAV6Vi6ua4Ts-nN7AC-yEzpZl_7RhAGY4M2U&amp;_rdr</t>
  </si>
  <si>
    <t>AmericanBarPizzaEuropean</t>
  </si>
  <si>
    <t>+60 11-1969 6178</t>
  </si>
  <si>
    <t>LOT 33 Cafe</t>
  </si>
  <si>
    <t>Kampung Tasik Anak, Pantai Tengah, Langkawi 07000 Malaysia</t>
  </si>
  <si>
    <t>+60 4-952 3562</t>
  </si>
  <si>
    <t>Spice Trader</t>
  </si>
  <si>
    <t>Teluk Nibong, Langkawi Malaysia</t>
  </si>
  <si>
    <t>IndianAsianThaiMalaysian</t>
  </si>
  <si>
    <t>Rice Garden At Mercure</t>
  </si>
  <si>
    <t>Lot 2500, Jalan Pantai Cenang, Mukim Kedawang Mercure Langkawi Pantai Cenang, Pantai Cenang, Langkawi 07000 Malaysia</t>
  </si>
  <si>
    <t>http://all.accor.com/hotel/a3m7/index.en.shtml</t>
  </si>
  <si>
    <t>+60 4-964 2837</t>
  </si>
  <si>
    <t>Jom Ikan Bakar Masakan Ala-Kampung</t>
  </si>
  <si>
    <t>Jalan Lapangan Terbang, Langkawi 07000 Malaysia</t>
  </si>
  <si>
    <t>Hafiz Rojak</t>
  </si>
  <si>
    <t>Jalan Pantai Kok, Langkawi 07000 Malaysia</t>
  </si>
  <si>
    <t>+60 12-489 2334</t>
  </si>
  <si>
    <t>D'Lima Cafe</t>
  </si>
  <si>
    <t>Jalan Pantai Chenang Kampung Lubok Buaya, Langkawi 07000 Malaysia</t>
  </si>
  <si>
    <t>https://www.facebook.com/dlimacafepantaicenang/</t>
  </si>
  <si>
    <t>ThaiMalaysianVegetarian Friendly</t>
  </si>
  <si>
    <t>+60 19-505 0718</t>
  </si>
  <si>
    <t>Tealive</t>
  </si>
  <si>
    <t>The Smith House, No 8 Bangunan, Kampung Padang Mat Sirat, Langkawi 07000 Malaysia</t>
  </si>
  <si>
    <t>+60 12-502 3448</t>
  </si>
  <si>
    <t>16, Jalan Pantai Chenang, Pantai Cenang, Langkawi 07000 Malaysia</t>
  </si>
  <si>
    <t>798 Cafe Langkawi</t>
  </si>
  <si>
    <t>12A, Dayang Walk, Jalan Tiram 5, Langkawi 07000 Malaysia</t>
  </si>
  <si>
    <t>$$ - $$$PizzaCafeAsian</t>
  </si>
  <si>
    <t>+60 12-299 0905</t>
  </si>
  <si>
    <t>The Kelapa Cafe by TRV Langkawi</t>
  </si>
  <si>
    <t>61, Jalan Tanjung Rhu, Kampung Padang Lalang, Langkawi 07000 Malaysia</t>
  </si>
  <si>
    <t>https://www.facebook.com/kelapacafelangkawi/?ref=page_internal</t>
  </si>
  <si>
    <t>$$ - $$$Quick BitesInternational</t>
  </si>
  <si>
    <t>+60 17-484 2604</t>
  </si>
  <si>
    <t>Cafe1965</t>
  </si>
  <si>
    <t>Cafe 1965, 114, Jl. Teluk Baru, 07000 Langkawi, Kedah, Malaysia, Langkawi Malaysia</t>
  </si>
  <si>
    <t>$BarPub</t>
  </si>
  <si>
    <t>+60 12-707 7798</t>
  </si>
  <si>
    <t>Western Kampung</t>
  </si>
  <si>
    <t>Jalan Tanjung Rhu, Ayer Hangat, Langkawi 07000 Malaysia</t>
  </si>
  <si>
    <t>https://www.facebook.com/pages/category/Restaurant/Western-Kampung-Ayer-Hangat-Langkawi-1479566285442484/</t>
  </si>
  <si>
    <t>+60 11-1001 5856</t>
  </si>
  <si>
    <t>Legend Soto</t>
  </si>
  <si>
    <t>Tapak Pasar Malam, Beras Terbakar Mukim Padang Matsirat, Langkawi 07000 Malaysia</t>
  </si>
  <si>
    <t>$Fast foodAsianIndonesian</t>
  </si>
  <si>
    <t>+60 17-550 7884</t>
  </si>
  <si>
    <t>Sajian Akis</t>
  </si>
  <si>
    <t>Bon Ton Resort From Airport to Chenang Beach, Langkawi 07000 Malaysia</t>
  </si>
  <si>
    <t>SeafoodAsianThaiMalaysian</t>
  </si>
  <si>
    <t>+60 19-873 7999</t>
  </si>
  <si>
    <t>NoName Cafe &amp; Resto</t>
  </si>
  <si>
    <t>78, Jalan Pelangi 1, Dayang Walk Commercial Square, Langkawi 07000 Malaysia</t>
  </si>
  <si>
    <t>http://noname-cafe-hotel.business.site/</t>
  </si>
  <si>
    <t>$ChinesePizzaAsian</t>
  </si>
  <si>
    <t>+60 4-966 2806</t>
  </si>
  <si>
    <t>Cruisers Kebab</t>
  </si>
  <si>
    <t>IndianInternationalMiddle Eastern</t>
  </si>
  <si>
    <t>+60 4-953 2107</t>
  </si>
  <si>
    <t>Gelateria del Corso Centro</t>
  </si>
  <si>
    <t>Near Sugar Shop Entrance, Pantai Tengah, Langkawi 07000 Malaysia</t>
  </si>
  <si>
    <t>http://www.facebook.com/corsocentro/</t>
  </si>
  <si>
    <t>$DessertItalian</t>
  </si>
  <si>
    <t>+60 13-433 7750</t>
  </si>
  <si>
    <t>Hugo's Sunset Bar</t>
  </si>
  <si>
    <t>127 Jalan Dato Syed Omar Fisherman's Wharf Complex, Kuah, Langkawi 07000 Malaysia</t>
  </si>
  <si>
    <t>DXN cafe &amp; business</t>
  </si>
  <si>
    <t>Jalan Pantai Tengah Sunblock, Langkawi 07000 Malaysia</t>
  </si>
  <si>
    <t>$$ - $$$Healthy</t>
  </si>
  <si>
    <t>+60 12-542 0122</t>
  </si>
  <si>
    <t>Pai Kin Cfood</t>
  </si>
  <si>
    <t>716, Jalan Pantai Cenang, 07000 in front Casa de mar, Pantai Cenang, Langkawi 07000 Malaysia</t>
  </si>
  <si>
    <t>+60 10-291 8554</t>
  </si>
  <si>
    <t>Jalan Teluk Burau Oriental Village G4, Langkawi 07000 Malaysia</t>
  </si>
  <si>
    <t>Papa Iranian Restaurant</t>
  </si>
  <si>
    <t>JL. Teluk Baru No3, JLN Pantai Tengah, Langkawi 07000 Malaysia</t>
  </si>
  <si>
    <t>http://papalangkawi.wixsite.com/papa</t>
  </si>
  <si>
    <t>$$ - $$$Middle EasternRussianPersian</t>
  </si>
  <si>
    <t>+60 17-505 7300</t>
  </si>
  <si>
    <t>Roti Canai Otai  Langkawi</t>
  </si>
  <si>
    <t>Jalan Kedawang, Kampung Kedawang, Langkawi 07000 Malaysia</t>
  </si>
  <si>
    <t>https://www.facebook.com/RANGGUP</t>
  </si>
  <si>
    <t>+60 17-448 6392</t>
  </si>
  <si>
    <t>Food Paradise Restaurant &amp; Bistro</t>
  </si>
  <si>
    <t>Gf 411, Jalan Padang Matsirat, Main Road, Langkawi 07000 Malaysia</t>
  </si>
  <si>
    <t>https://food-paradise-restaurant-bistro.business.site/?utm_source=gmb&amp;utm_medium=referral</t>
  </si>
  <si>
    <t>+60 17-446 9786</t>
  </si>
  <si>
    <t>Safa Marwah Restaurant</t>
  </si>
  <si>
    <t>Langkawi Parade 21, Lorong Tiram, Kuah, Langkawi Malaysia</t>
  </si>
  <si>
    <t>+60 11-6234 9210</t>
  </si>
  <si>
    <t>Tiptop Langkawi Cafe</t>
  </si>
  <si>
    <t>Pandak Mayah 2 Tiptop Langkawi Cafe, Langkawi 07000 Malaysia</t>
  </si>
  <si>
    <t>GrillContemporaryHealthy</t>
  </si>
  <si>
    <t>+60 19-993 6412</t>
  </si>
  <si>
    <t>Nyonya Makko Restaurant</t>
  </si>
  <si>
    <t>No. 123, Melaka 75000 Malaysia</t>
  </si>
  <si>
    <t>+60 6-284 0737</t>
  </si>
  <si>
    <t>Nancy's Kitchen Restaurant</t>
  </si>
  <si>
    <t>13 13-1, 13-2, Jalan Kl 3/8 Taman Kota Laksamana, Seksyen 3,, Melaka 75200 Malaysia</t>
  </si>
  <si>
    <t>http://www.facebook.com/Nancys-Kitchen-179319410162/timeline/</t>
  </si>
  <si>
    <t>+60 6-283 6099</t>
  </si>
  <si>
    <t>eha fruit &amp; vege bistro</t>
  </si>
  <si>
    <t>57 Lorong Hang Jebat 75200, Melaka 75200 Malaysia</t>
  </si>
  <si>
    <t>http://www.facebook.com/ehajuicenveggiebistro</t>
  </si>
  <si>
    <t>$$ - $$$DessertHealthyMalaysian</t>
  </si>
  <si>
    <t>606-2818208</t>
  </si>
  <si>
    <t>Locahouz</t>
  </si>
  <si>
    <t>No 8 Jalan Bukit Cina, Melaka 75100 Malaysia</t>
  </si>
  <si>
    <t>http://www.facebook.com/Locahouz-588124554643920/timeline</t>
  </si>
  <si>
    <t>$$ - $$$DessertChineseAmerican</t>
  </si>
  <si>
    <t>+60 19-679 3993</t>
  </si>
  <si>
    <t>American, Cafe, Chinese, Fusion</t>
  </si>
  <si>
    <t>EeJiBan Chicken Rice Ball Halal</t>
  </si>
  <si>
    <t>275 Jalan Melaka Raya 3, Melaka 75000 Malaysia</t>
  </si>
  <si>
    <t>http://www.facebook.com/EeJiBan-Chicken-Rice-Ball-Halal-94461985851</t>
  </si>
  <si>
    <t>+60 16-216 5220</t>
  </si>
  <si>
    <t>Rock Bottom Malacca</t>
  </si>
  <si>
    <t>Jalan Persiaran Bunga Raya GF-09, The Shore Shopping Gallery, Melaka 75100 Malaysia</t>
  </si>
  <si>
    <t>$$ - $$$IndianBarPub</t>
  </si>
  <si>
    <t>Cottage Spices A Taste of Melaka</t>
  </si>
  <si>
    <t>171 Jalan Taman Melaka Raya, Melaka 75000 Malaysia</t>
  </si>
  <si>
    <t>$$ - $$$AsianNonya/Malaysian</t>
  </si>
  <si>
    <t>+60 19-667 9797</t>
  </si>
  <si>
    <t>Bei Zhan Restaurant</t>
  </si>
  <si>
    <t>43 Jalan Kota Laksamana 2, Melaka 75200 Malaysia</t>
  </si>
  <si>
    <t>http://www.beizhan.com.my/</t>
  </si>
  <si>
    <t>+60 6-281 2684</t>
  </si>
  <si>
    <t>The Coffee Jar</t>
  </si>
  <si>
    <t>No. 38 Lorong Hang Jebat, Melaka 75200 Malaysia</t>
  </si>
  <si>
    <t>https://www.facebook.com/thecoffeejarmelaka/</t>
  </si>
  <si>
    <t>+60 12-281 5100</t>
  </si>
  <si>
    <t>Our Kitchen Nyonya Restaurant</t>
  </si>
  <si>
    <t>No 15, Jalan Hang Lekir, Melaka 75200 Malaysia</t>
  </si>
  <si>
    <t>https://www.facebook.com/ourkitchen15/</t>
  </si>
  <si>
    <t>+60 18-264 4185</t>
  </si>
  <si>
    <t>Chinese, European, Asian, Singaporean, Malaysian</t>
  </si>
  <si>
    <t>Limau Limau Cafe</t>
  </si>
  <si>
    <t>No. 9 Jalan Hang Lekiu, Melaka 75200 Malaysia</t>
  </si>
  <si>
    <t>http://limaulimau.com/</t>
  </si>
  <si>
    <t>$$ - $$$CafeEuropeanHealthy</t>
  </si>
  <si>
    <t>+60 18-781 3760</t>
  </si>
  <si>
    <t>Cafe, Healthy, European</t>
  </si>
  <si>
    <t>Congee Rice Noodles Restaurant</t>
  </si>
  <si>
    <t>353 Jalan Melaka Raya 4 75000 Taman Melaka Raya, Melaka 75000 Malaysia</t>
  </si>
  <si>
    <t>http://www.congeericenoodles.com/</t>
  </si>
  <si>
    <t>+60 6-286 3286</t>
  </si>
  <si>
    <t>Restoran Aunty Lee</t>
  </si>
  <si>
    <t>385 Jalan Ujong Pasir Taman Sinn, Melaka 75050 Malaysia</t>
  </si>
  <si>
    <t>http://www.auntylee.com.my/</t>
  </si>
  <si>
    <t>+60 6-283 1009</t>
  </si>
  <si>
    <t>Monterios Portuguese Seafood Restaurant</t>
  </si>
  <si>
    <t>Lot 18C, Medan Portugis, Kampong Portugis, Portugis Square, Melaka 75050 Malaysia</t>
  </si>
  <si>
    <t>http://www.facebook.com/MonteriosPortugueseSeafoodRestaurant</t>
  </si>
  <si>
    <t>+60 14-232 6769</t>
  </si>
  <si>
    <t>Seafood, Asian, Portuguese, Malaysian, Fusion</t>
  </si>
  <si>
    <t>Sirocco Restaurant</t>
  </si>
  <si>
    <t>Bandar Melaka, 75000 Jalan Syed Abdul Aziz Holiday Inn Melaka, Melaka 75000 Malaysia</t>
  </si>
  <si>
    <t>http://www.melaka.holidayinn.com/</t>
  </si>
  <si>
    <t>+60 6-285 9000</t>
  </si>
  <si>
    <t>Italian, European, Pizza</t>
  </si>
  <si>
    <t>Bernie's Pub</t>
  </si>
  <si>
    <t>No. 5 Jalan 24, Melaka 75460 Malaysia</t>
  </si>
  <si>
    <t>+60 16-604 6484</t>
  </si>
  <si>
    <t>Serves Alcohol, Seating</t>
  </si>
  <si>
    <t>Sin See Tai</t>
  </si>
  <si>
    <t>18 Lorong Jambatan Kampung Jawa, Melaka 75100 Malaysia</t>
  </si>
  <si>
    <t>$$ - $$$CafeFusionHealthy</t>
  </si>
  <si>
    <t>S Sihat Kafe</t>
  </si>
  <si>
    <t>55 Taman Sentosa,, Melaka 75150 Malaysia</t>
  </si>
  <si>
    <t>$IndianCafeFusion</t>
  </si>
  <si>
    <t>+60 12-906 4822</t>
  </si>
  <si>
    <t>Indian, Healthy, Cafe, Fusion</t>
  </si>
  <si>
    <t>Busdriver.Cafe</t>
  </si>
  <si>
    <t>103 Lorong Hang Jebat, Melaka 75200 Malaysia</t>
  </si>
  <si>
    <t>https://www.facebook.com/busdrivercafe-2143905369234927/</t>
  </si>
  <si>
    <t>$BarPizzaInternational</t>
  </si>
  <si>
    <t>+60 17-322 1511</t>
  </si>
  <si>
    <t>Bar, Pizza, International, Fusion</t>
  </si>
  <si>
    <t>Low Yong Moh Restaurant</t>
  </si>
  <si>
    <t>32 Jalan Tukang Emas, Melaka 75200 Malaysia</t>
  </si>
  <si>
    <t>http://www.facebook.com/pages/Low-Yong-Moh-Restaurant/167734796631094</t>
  </si>
  <si>
    <t>+60 6-282 1235</t>
  </si>
  <si>
    <t>Takeout, Seating, Wheelchair Accessible, Table Service</t>
  </si>
  <si>
    <t>Patma's</t>
  </si>
  <si>
    <t>1-15, Jalan Bunga Raya, Kampung Jawa, Melaka 75100 Malaysia</t>
  </si>
  <si>
    <t>Seating, Table Service, Reservations</t>
  </si>
  <si>
    <t>Peranakan Place Jonker Street</t>
  </si>
  <si>
    <t>54, Jln Hang Jebat, Melaka 75200 Malaysia</t>
  </si>
  <si>
    <t>http://www.peranakan.com.my/</t>
  </si>
  <si>
    <t>+60 12-233 2816</t>
  </si>
  <si>
    <t>Cat Walk Studio</t>
  </si>
  <si>
    <t>No.7, 7-1, Jalan TU 40, Taman Tasik Utama,, Ayer Keroh 75450 Malaysia</t>
  </si>
  <si>
    <t>http://pdc.agency/web/cat/</t>
  </si>
  <si>
    <t>$$ - $$$CafeAsianIndonesian</t>
  </si>
  <si>
    <t>+60 17-635 7242</t>
  </si>
  <si>
    <t>Accepts Credit Cards, Reservations, Table Service</t>
  </si>
  <si>
    <t>Amy Heritage Nyonya Cuisine</t>
  </si>
  <si>
    <t>75 Jalan Melaka Raya 24 Taman Melaka Raya, Melaka 75000 Malaysia</t>
  </si>
  <si>
    <t xml:space="preserve">60 6 286 8819 </t>
  </si>
  <si>
    <t>Ban Lee Siang</t>
  </si>
  <si>
    <t>45E Jalan Ong Kim Wee, Melaka Malaysia</t>
  </si>
  <si>
    <t>http://www.facebook.com/banleesiangsataycelup/timeline</t>
  </si>
  <si>
    <t>+60 12-651 5322</t>
  </si>
  <si>
    <t>Outdoor Seating, Seating, Table Service</t>
  </si>
  <si>
    <t>Shui Xian Su Shi Yuan Vegetarian Food</t>
  </si>
  <si>
    <t>Jalan Hang Lekiu, Melaka 75200 Malaysia</t>
  </si>
  <si>
    <t>+60 12-635 8052</t>
  </si>
  <si>
    <t>Daorae Korean BBQ Restaurant</t>
  </si>
  <si>
    <t>No. 100-A 100! Taman Melaka Raya Malacca, Melaka 75000 Malaysia</t>
  </si>
  <si>
    <t>http://www.facebook.com/DaoraeMelaka/</t>
  </si>
  <si>
    <t>Reservations, Seating, Highchairs Available, Serves Alcohol, Table Service, Takeout</t>
  </si>
  <si>
    <t>Molten Chocolate Cafe</t>
  </si>
  <si>
    <t>105 Jalan Merdeka Taman Melaka Raya, Melaka Malaysia</t>
  </si>
  <si>
    <t>$$ - $$$DessertVegetarian Friendly</t>
  </si>
  <si>
    <t>+60 6-292 1938</t>
  </si>
  <si>
    <t>Eat at 18</t>
  </si>
  <si>
    <t>Jalan Hang Lekiu No 18, Melaka 75200 Malaysia</t>
  </si>
  <si>
    <t>http://eat18.com/</t>
  </si>
  <si>
    <t>+60 16-274 9686</t>
  </si>
  <si>
    <t>Eggxtra</t>
  </si>
  <si>
    <t>Jalan Melaka Raya 15 No 32, Melaka 75000 Malaysia</t>
  </si>
  <si>
    <t>http://emiliescookies.com/fr_FR/</t>
  </si>
  <si>
    <t>+60 6-286 6366</t>
  </si>
  <si>
    <t>Dutch Harbour Cafe</t>
  </si>
  <si>
    <t>No. 14 A&amp;B, Jalan Laksamana, Melaka 75100 Malaysia</t>
  </si>
  <si>
    <t>http://www.dutchharbourmelaka.com/</t>
  </si>
  <si>
    <t>+60 6-288 2820</t>
  </si>
  <si>
    <t>Dinner, Brunch, Lunch, After-hours</t>
  </si>
  <si>
    <t>Noah Art Cafe</t>
  </si>
  <si>
    <t>25 Jalan Hang Lekiu, Melaka 75200 Malaysia</t>
  </si>
  <si>
    <t>$$ - $$$ItalianSouthwesternCafe</t>
  </si>
  <si>
    <t>Italian, Southwestern, Asian, Malaysian, Cafe</t>
  </si>
  <si>
    <t>Kneading Peace</t>
  </si>
  <si>
    <t>37 Jalan Hang Lekiu, Melaka 75200 Malaysia</t>
  </si>
  <si>
    <t>$FrenchGermanSwiss</t>
  </si>
  <si>
    <t>+60 17-223 5339</t>
  </si>
  <si>
    <t>Cafe, French, German, Swiss, European</t>
  </si>
  <si>
    <t>Sun May Hiong Satay House</t>
  </si>
  <si>
    <t>Jalan Kota Laksamana 1/1 Taman Kota Laksamana, Melaka 75200 Malaysia</t>
  </si>
  <si>
    <t>+60 6-281 7281</t>
  </si>
  <si>
    <t>Teo Chew Bak Kut Teh</t>
  </si>
  <si>
    <t>Jalan Melaka Raya 4 Taman Perindustrian Merdeka, Batu Berendam,, Melaka 75000 Malaysia</t>
  </si>
  <si>
    <t>+60 12-631 6300</t>
  </si>
  <si>
    <t>Chop Tiang Bee Cafe and Restaurant</t>
  </si>
  <si>
    <t>no 16 Jalan Hang Kasturi, Melaka 75200 Malaysia</t>
  </si>
  <si>
    <t>http://www.facebook.com/choptiangbee</t>
  </si>
  <si>
    <t>$$ - $$$CafeAsianContemporary</t>
  </si>
  <si>
    <t>+60 16-619 1818</t>
  </si>
  <si>
    <t>Asian, Malaysian, Cafe, Contemporary, Fusion</t>
  </si>
  <si>
    <t>Restoran Lee Swee Meng</t>
  </si>
  <si>
    <t>No.2 Ground Floor Jalan Melaka Raya 34, Melaka 75560 Malaysia</t>
  </si>
  <si>
    <t>+60 10-796 2628</t>
  </si>
  <si>
    <t>Takeout, Seating, Highchairs Available, Table Service</t>
  </si>
  <si>
    <t>Oriental Cottage Cafe</t>
  </si>
  <si>
    <t>96 Jalan Hang Jebat, Melaka Malaysia</t>
  </si>
  <si>
    <t>http://www.facebook.com/1126orientalC</t>
  </si>
  <si>
    <t>$$ - $$$BarCafeAsian</t>
  </si>
  <si>
    <t>+60 6-292 9696</t>
  </si>
  <si>
    <t>The Melting Pot</t>
  </si>
  <si>
    <t>No 64 Jalan Hang Jebat Jonker Street, Melaka 75200 Malaysia</t>
  </si>
  <si>
    <t>http://www.facebook.com/TheMeltingPotMelaka</t>
  </si>
  <si>
    <t>+60 6-288 2678</t>
  </si>
  <si>
    <t>Ola Lavanderia CafÃ©</t>
  </si>
  <si>
    <t>25 Jalan Tukang Besi, Melaka 75200 Malaysia</t>
  </si>
  <si>
    <t>+60 12-612 6665</t>
  </si>
  <si>
    <t>Free Wifi, Outdoor Seating, Seating, Wheelchair Accessible, Takeout</t>
  </si>
  <si>
    <t>Big Bowl Ice</t>
  </si>
  <si>
    <t>11 Jalan Kota Laksamana 1/2 Taman Kota Laksamana, Melaka 75200 Malaysia</t>
  </si>
  <si>
    <t>$DessertMalaysian</t>
  </si>
  <si>
    <t>+60 6-281 7395</t>
  </si>
  <si>
    <t>Parking Available, Street Parking, Cash Only, Takeout, Reservations, Seating</t>
  </si>
  <si>
    <t>Bert's Garden Seafood</t>
  </si>
  <si>
    <t>Jalan Kampung Pinang Tanjung Kling, Melaka 76400 Malaysia</t>
  </si>
  <si>
    <t>$$ - $$$SeafoodInternationalBarbecue</t>
  </si>
  <si>
    <t>+60 6-315 2213</t>
  </si>
  <si>
    <t>Takeout, Reservations, Outdoor Seating, Seating, Parking Available, Serves Alcohol, Table Service, Highchairs Available, Full Bar</t>
  </si>
  <si>
    <t>Pampas Sky Dining Steakhouse</t>
  </si>
  <si>
    <t>41st Floor, Tower 1, the Shore Tower 1, Level 41, Swiss Garden Residence, The Shore, Melaka 75100 Malaysia</t>
  </si>
  <si>
    <t>$$ - $$$SteakhouseBarGrill</t>
  </si>
  <si>
    <t>+60 17-707 2731</t>
  </si>
  <si>
    <t>Steakhouse, Grill, Wine Bar, Bar</t>
  </si>
  <si>
    <t>Zest Restaurant</t>
  </si>
  <si>
    <t>Jalan Bendahara Ramada Plaza Melaka, Melaka 75100 Malaysia</t>
  </si>
  <si>
    <t>http://www.ramadaplazamelaka.com/dining/dining_ZestRestaurant.html</t>
  </si>
  <si>
    <t>$$ - $$$MexicanSeafoodInternational</t>
  </si>
  <si>
    <t>+60 6-284 8888</t>
  </si>
  <si>
    <t>Mexican, Seafood, International, Mediterranean, Asian</t>
  </si>
  <si>
    <t>Pin Pin Hiong</t>
  </si>
  <si>
    <t>T-786 Lorong Hang Jebat Near Cheng ho Museum, Melaka 75200 Malaysia</t>
  </si>
  <si>
    <t>Bamboo Hut</t>
  </si>
  <si>
    <t>27 Jalan Kota Banda Hilir, Melaka 75000 Malaysia</t>
  </si>
  <si>
    <t>$$ - $$$BarAsianGrill</t>
  </si>
  <si>
    <t>+60 6-282 9282</t>
  </si>
  <si>
    <t>Bar, Asian, Grill, Malaysian</t>
  </si>
  <si>
    <t>Restoran De Lisbon</t>
  </si>
  <si>
    <t>Jalan Dalbuquerque Portuguese Square, Melaka 75050 Malaysia</t>
  </si>
  <si>
    <t>$$ - $$$SeafoodPortuguese</t>
  </si>
  <si>
    <t>+60 12-319 6286</t>
  </si>
  <si>
    <t>Takeout, Highchairs Available, Serves Alcohol, Table Service, Reservations, Seating</t>
  </si>
  <si>
    <t>Res Porridge House</t>
  </si>
  <si>
    <t>Jalan Merdeka, Melaka 75000 Malaysia</t>
  </si>
  <si>
    <t>+60 12-683 2855</t>
  </si>
  <si>
    <t>Ikan Bakar Parameswara Restaurant- Umbai Melaka</t>
  </si>
  <si>
    <t>Jalan Paya Ikan, Melaka 75150 Malaysia</t>
  </si>
  <si>
    <t>http://www.facebook.com/pages/Ikan-Bakar-Parameswara/1143283822471797</t>
  </si>
  <si>
    <t>+60 6-261 6106</t>
  </si>
  <si>
    <t>Viviv Heeren Cafe</t>
  </si>
  <si>
    <t>150, Jalan Tun Tan Cheng Lock, Melaka 75200 Malaysia</t>
  </si>
  <si>
    <t>https://www.vivivheeren.com/</t>
  </si>
  <si>
    <t>$CafeInternationalAsian</t>
  </si>
  <si>
    <t>+60 14-986 1934</t>
  </si>
  <si>
    <t>Asian, Cafe, International</t>
  </si>
  <si>
    <t>Lunch, Dinner, Brunch, Breakfast, Drinks</t>
  </si>
  <si>
    <t>Seri Nyonya Restaurant</t>
  </si>
  <si>
    <t>Jalan Parameswara Banda Hilir, Melaka 75000 Malaysia</t>
  </si>
  <si>
    <t>http://www.equatorial.com/mel</t>
  </si>
  <si>
    <t>+60 6-282 8333</t>
  </si>
  <si>
    <t>Miyakori Jonker</t>
  </si>
  <si>
    <t>100 Jalan Tokong, Melaka 75200 Malaysia</t>
  </si>
  <si>
    <t>http://www.miyakori.com/</t>
  </si>
  <si>
    <t>$CafeFusion</t>
  </si>
  <si>
    <t>+60 16-251 1883</t>
  </si>
  <si>
    <t>After-hours, Drinks, Breakfast, Brunch</t>
  </si>
  <si>
    <t>SamFu Nyonya Restaurant</t>
  </si>
  <si>
    <t>108 Jalan Bunga Raya, Melaka 75100 Malaysia</t>
  </si>
  <si>
    <t>+60 12-240 0344</t>
  </si>
  <si>
    <t>Jalan Merdeka G-066 &amp; 67, Dataran Pahlawan Melaka Megamall, Melaka Malaysia</t>
  </si>
  <si>
    <t>$$ - $$$ChineseAsianCentral Asian</t>
  </si>
  <si>
    <t>+60 6-286 1988</t>
  </si>
  <si>
    <t>Bunga Raya Popiah</t>
  </si>
  <si>
    <t>78 Jalan Bunga Raya, Melaka Malaysia</t>
  </si>
  <si>
    <t>Palsaik Korean BBQ - Melaka Raya</t>
  </si>
  <si>
    <t>No 58 &amp; 60 Jalan Melaka Raya 23, Melaka 75000 Malaysia</t>
  </si>
  <si>
    <t>http://www.palsaik.my/</t>
  </si>
  <si>
    <t>+60 6-281 8623</t>
  </si>
  <si>
    <t>Barbecue, Korean, Asian</t>
  </si>
  <si>
    <t>Aunty Fatso Restaurant (è‚¥å«‚)</t>
  </si>
  <si>
    <t>Jalan Melaka Raya Taman Kota Laksamana Jaya, Melaka 75000 Malaysia</t>
  </si>
  <si>
    <t>http://www.facebook.com/AuntyFatso</t>
  </si>
  <si>
    <t>+60 12-611 6996</t>
  </si>
  <si>
    <t>Takeout, Reservations, Outdoor Seating, Seating, Parking Available, Highchairs Available, Wheelchair Accessible, Serves Alcohol, Table Service</t>
  </si>
  <si>
    <t>McQuek's Satay Celup</t>
  </si>
  <si>
    <t>231 Jalan Parameswara Banda Hilir, Melaka 75000 Malaysia</t>
  </si>
  <si>
    <t>+60 12-606 2993</t>
  </si>
  <si>
    <t>Outdoor Seating, Seating, Parking Available</t>
  </si>
  <si>
    <t>Nadeje Mille crepe cake</t>
  </si>
  <si>
    <t>G-23B,EG 4&amp;EG5, Ground floor Mahkotar Parade, 75000 Melaka, Melaka Malaysia</t>
  </si>
  <si>
    <t>http://nadeje.com.my/</t>
  </si>
  <si>
    <t>+60 6-284 3469</t>
  </si>
  <si>
    <t>Table Service, Takeout, Seating, Wheelchair Accessible</t>
  </si>
  <si>
    <t>Saigon Ivy Cafe</t>
  </si>
  <si>
    <t>15, Jalan KL 3/15, Taman Kota Laksamana Seksyen 3 Taman Kota Laksamana Seksyen 3, Melaka 75200 Malaysia</t>
  </si>
  <si>
    <t>https://www.facebook.com/SaigonIvyCafe/menu</t>
  </si>
  <si>
    <t>+60 11-3127 8989</t>
  </si>
  <si>
    <t>Asian, Vietnamese, Soups</t>
  </si>
  <si>
    <t>Jalan Melaka Raya 23 Hatten City, Melaka 75000 Malaysia</t>
  </si>
  <si>
    <t>http://doubletree3.hilton.com/en/hotels/malaysia/doubletree-by-hilton-hotel-melaka-MKZMMDI/dining/index.html</t>
  </si>
  <si>
    <t>+60 6-222 3333</t>
  </si>
  <si>
    <t>Chung Wah Chicken Rice Ball</t>
  </si>
  <si>
    <t>Jonker Street, Melaka Malaysia</t>
  </si>
  <si>
    <t>+60 6-286 0121</t>
  </si>
  <si>
    <t>Mei Sin Cafe</t>
  </si>
  <si>
    <t>Jalan Bunga Raya Pantai, Melaka 75100 Malaysia</t>
  </si>
  <si>
    <t>Hakka Zhan Restaurant</t>
  </si>
  <si>
    <t>No. 76 Jalan Laksamana 5, Melaka 75200 Malaysia</t>
  </si>
  <si>
    <t>http://www.facebook.com/pages/Hakka-Zhan-Restaurant/119142794846317</t>
  </si>
  <si>
    <t>+60 17-225 8373</t>
  </si>
  <si>
    <t>Takeout, Reservations, Seating, Highchairs Available, Table Service</t>
  </si>
  <si>
    <t>Bistro Year 1673</t>
  </si>
  <si>
    <t>18 Jonker Street, Melaka 75200 Malaysia</t>
  </si>
  <si>
    <t>$$ - $$$EuropeanAsianNonya/Malaysian</t>
  </si>
  <si>
    <t>606-2881673</t>
  </si>
  <si>
    <t>Asam Pedas Junior</t>
  </si>
  <si>
    <t>3 No. G2, Jalan PM Mahkota Square, Bandar Hilir, Melaka 75000 Malaysia</t>
  </si>
  <si>
    <t>https://www.facebook.com/pages/Restoran-Asam-Pedas-Selera-Kampung/130257893707009</t>
  </si>
  <si>
    <t>+60 19-259 1899</t>
  </si>
  <si>
    <t>Eleven Bistro &amp; Restaurant</t>
  </si>
  <si>
    <t>11 Jalan Hang Lekir, Melaka 75200 Malaysia</t>
  </si>
  <si>
    <t>$$ - $$$PortugueseMalaysian</t>
  </si>
  <si>
    <t>+60 6-282 0011</t>
  </si>
  <si>
    <t>Portuguese, Malaysian</t>
  </si>
  <si>
    <t>GravyBaby Melaka</t>
  </si>
  <si>
    <t>2 Lorong Hang Jebat, Melaka 75200 Malaysia</t>
  </si>
  <si>
    <t>$$ - $$$Brew PubBarBritish</t>
  </si>
  <si>
    <t>+60 18-362 7319</t>
  </si>
  <si>
    <t>Brew Pub, Bar, British, Diner</t>
  </si>
  <si>
    <t>Botanist Veggie Cafe</t>
  </si>
  <si>
    <t>41 Jalan Melaka Raya 8, Melaka 75000 Malaysia</t>
  </si>
  <si>
    <t>http://botanist.com.my/</t>
  </si>
  <si>
    <t>+60 6-292 2819</t>
  </si>
  <si>
    <t>The Mansion Restaurant</t>
  </si>
  <si>
    <t>188, Jalan Bunga The Majestic Malacca, Melaka 75100 Malaysia</t>
  </si>
  <si>
    <t>https://www.majesticmalacca.com/pages/dining.html</t>
  </si>
  <si>
    <t>+60 6-289 8000</t>
  </si>
  <si>
    <t>Reservations, Seating, Parking Available, Serves Alcohol, Table Service</t>
  </si>
  <si>
    <t>Tangkak Beef Noodles</t>
  </si>
  <si>
    <t>8C Jalan Laksamana Cheng Ho, Melaka Malaysia</t>
  </si>
  <si>
    <t>http://www.facebook.com/Chez-Dany-Caf%C3%A9-de-la-Gare-499574417163612/?ref=page_internal</t>
  </si>
  <si>
    <t>+60 13-789 3768</t>
  </si>
  <si>
    <t>Heesan Kopi</t>
  </si>
  <si>
    <t>100 Jalan Hang Jebat, Melaka 75200 Malaysia</t>
  </si>
  <si>
    <t>https://www.facebook.com/Heesan-Kopi-%E5%9B%8D%E5%8F%81%E9%9A%94%E5%A3%81-1890106951278396/?hc_ref=PAGES_TIMELINE&amp;fref=nf</t>
  </si>
  <si>
    <t>+60 6-281 2165</t>
  </si>
  <si>
    <t>Sri Kaveri Catering</t>
  </si>
  <si>
    <t>115 Lorong Hang Jebat, Melaka 75200 Malaysia</t>
  </si>
  <si>
    <t>+60 6-286 0344</t>
  </si>
  <si>
    <t>Lunch, Dinner, Breakfast</t>
  </si>
  <si>
    <t>Medan Ikan Bakar Muara Sungai Duyung</t>
  </si>
  <si>
    <t>Jalan Padang Temu Jalan Padang Temu, Melaka, Central Melaka District, Melaka State, Melaka 75050 Malaysia</t>
  </si>
  <si>
    <t>http://www.facebook.com/Medan-Ikan-Bakar-Muara-Sungai-Duyung-272055789562822/timeline/</t>
  </si>
  <si>
    <t>+60 12-636 2339</t>
  </si>
  <si>
    <t>Hock Kee Confectionery</t>
  </si>
  <si>
    <t>270 Jalan Melaka Raya 3, Melaka 75000 Malaysia</t>
  </si>
  <si>
    <t>http://www.facebook.com/Hangout-Station-HOCK-KEE-Confectionery-1633709956840647/</t>
  </si>
  <si>
    <t>$BakeriesChinese</t>
  </si>
  <si>
    <t>+60 12-319 2463</t>
  </si>
  <si>
    <t>Jalan Melaka Raya 23 DoubleTree by Hilton Hotel, Melaka 75000 Malaysia</t>
  </si>
  <si>
    <t>Italian, Pizza</t>
  </si>
  <si>
    <t>Restoran Baba Ang</t>
  </si>
  <si>
    <t>310, Jalan Parameswara, Melaka 75000 Malaysia</t>
  </si>
  <si>
    <t>http://www.facebook.com/restoranbabaang/</t>
  </si>
  <si>
    <t>+60 12-283 7571</t>
  </si>
  <si>
    <t>Seating, Table Service, Takeout, Reservations</t>
  </si>
  <si>
    <t>J&amp;J Corner Portuguese Seafood</t>
  </si>
  <si>
    <t>Shop No 10, Medan Selera Perkampungan Portugis, Melaka 75050 Malaysia</t>
  </si>
  <si>
    <t>https://www.facebook.com/jjcorner10/?hc_ref=PAGES_TIMELINE&amp;fref=nf</t>
  </si>
  <si>
    <t>$$ - $$$SeafoodAsianPortuguese</t>
  </si>
  <si>
    <t>+60 12-608 1724</t>
  </si>
  <si>
    <t>Takeout, Reservations, Seating</t>
  </si>
  <si>
    <t>Baba Kaya</t>
  </si>
  <si>
    <t>13A Jalan Bunga Raya, Melaka 75100 Malaysia</t>
  </si>
  <si>
    <t>Lutan 21</t>
  </si>
  <si>
    <t>31 Jalan Melaka Raya 8 Taman Melaka Raya, Melaka 75000 Malaysia</t>
  </si>
  <si>
    <t>http://www.lutan21.com/</t>
  </si>
  <si>
    <t>+60 12-357 8783</t>
  </si>
  <si>
    <t>Gluten Free Options, Vegetarian Friendly, Vegan Options</t>
  </si>
  <si>
    <t>Wildseed CafÃ© at 1-Altitude Melaka</t>
  </si>
  <si>
    <t>Level 43, 1-Altitude Melaka, Jalan Melaka Raya 23 Taman Melaka Raya, Melaka 75000 Malaysia</t>
  </si>
  <si>
    <t>https://www.wildseed.my/</t>
  </si>
  <si>
    <t>+60 19-479 5230</t>
  </si>
  <si>
    <t>Reservations, Accepts Mastercard, Accepts Visa, Digital Payments, Accepts Credit Cards</t>
  </si>
  <si>
    <t>Huang Chang Chicken Rice Ball</t>
  </si>
  <si>
    <t>Jalan Melaka Baru, Melaka 75350 Malaysia</t>
  </si>
  <si>
    <t>+60 6-317 0299</t>
  </si>
  <si>
    <t>Chinese, Malaysian, Asian</t>
  </si>
  <si>
    <t>Pak Man Asam Pedas</t>
  </si>
  <si>
    <t>51, Jalan KNMP 2A, Kampung Bukit Katil 75450 Malaysia</t>
  </si>
  <si>
    <t>AsianMalaysianVegan OptionsHalal</t>
  </si>
  <si>
    <t>+60 12-346 2924</t>
  </si>
  <si>
    <t>Vegan Options, Halal</t>
  </si>
  <si>
    <t>Gravy Baby</t>
  </si>
  <si>
    <t>$$ - $$$PizzaInternationalPub</t>
  </si>
  <si>
    <t>Seating, Accepts Credit Cards, Reservations, Table Service</t>
  </si>
  <si>
    <t>Mama Taste</t>
  </si>
  <si>
    <t>No. 12 Jalan Hang Kasturi, Melaka 75200 Malaysia</t>
  </si>
  <si>
    <t>+60 16-250 1521</t>
  </si>
  <si>
    <t>Aunty Koh</t>
  </si>
  <si>
    <t>Bukit Rambai, Melaka Malaysia</t>
  </si>
  <si>
    <t>Christina Ee Pineapple Tarts &amp; Cendol</t>
  </si>
  <si>
    <t>29, Jalan Hang Lekir, Melaka 75200 Malaysia</t>
  </si>
  <si>
    <t>+60 6-281 2023</t>
  </si>
  <si>
    <t>Restoran Nyonya Suan</t>
  </si>
  <si>
    <t>Plaza Merdeka 1336D Jalan Merdeka 1336d, Melaka 75000 Malaysia</t>
  </si>
  <si>
    <t>http://www.nyonyasuan.com/</t>
  </si>
  <si>
    <t>+60 11-1300 2988</t>
  </si>
  <si>
    <t>Rumah Makan Cibiuk MITC</t>
  </si>
  <si>
    <t>No 8 &amp; 10 Lingkaran MITC, Kompleks Perniagaan MITC Perdana, Melaka 75450 Malaysia</t>
  </si>
  <si>
    <t>https://www.facebook.com/cibiukmitc/</t>
  </si>
  <si>
    <t>+60 6-233 8645</t>
  </si>
  <si>
    <t>Fugo Ryori</t>
  </si>
  <si>
    <t>No 2 2a, 2b &amp; 4, Jalan Melaka Raya 13, Melaka 75000 Malaysia</t>
  </si>
  <si>
    <t>http://www.facebook.com/fugoryori</t>
  </si>
  <si>
    <t>+60 6-292 6222</t>
  </si>
  <si>
    <t>My Chicken Rice</t>
  </si>
  <si>
    <t>45 Jalan Hang Jebat, Melaka 75200 Malaysia</t>
  </si>
  <si>
    <t>+60 19-311 8277</t>
  </si>
  <si>
    <t>Asam Pedas Kota Laksamana</t>
  </si>
  <si>
    <t>Kota Laksamana, Melaka 75000 Malaysia</t>
  </si>
  <si>
    <t>http://www.facebook.com/Kota-Laksamana-Asam-Pedas-Claypot-Melaka-285043058131</t>
  </si>
  <si>
    <t>+60 12-680 0790</t>
  </si>
  <si>
    <t>Dim Sum Garden Restaurant</t>
  </si>
  <si>
    <t>No 3 Jalan Tamby Abdullah, Melaka 75000 Malaysia</t>
  </si>
  <si>
    <t>https://www.facebook.com/dimsumgarden/timeline</t>
  </si>
  <si>
    <t>Voyage Together CafÃ©</t>
  </si>
  <si>
    <t>72 Lorong Hang Jebat, Melaka 75200 Malaysia</t>
  </si>
  <si>
    <t>$PizzaCafeVegetarian Friendly</t>
  </si>
  <si>
    <t>+60 6-281 7823</t>
  </si>
  <si>
    <t>Pizza, Cafe</t>
  </si>
  <si>
    <t>East &amp; West Rendezvous Cafe</t>
  </si>
  <si>
    <t>60 Lorong Hang Jebat, Melaka 75200 Malaysia</t>
  </si>
  <si>
    <t>http://www.facebook.com/pages/60%20East%20&amp;%20West%20Rendezvous/183352231737135/</t>
  </si>
  <si>
    <t>+60 16-634 6283</t>
  </si>
  <si>
    <t>Root Patisserie Cafe</t>
  </si>
  <si>
    <t>No 103, Kampung Hulu, Melaka 75200 Malaysia</t>
  </si>
  <si>
    <t>BakeriesCafeEuropeanVegetarian Friendly</t>
  </si>
  <si>
    <t>+60 11-1198 2863</t>
  </si>
  <si>
    <t>Durian Dreamland</t>
  </si>
  <si>
    <t>125 Jalan Hang Jebat Jonker Walk, Melaka 75200 Malaysia</t>
  </si>
  <si>
    <t>$BarCafeAsian</t>
  </si>
  <si>
    <t>+60 16-666 8368</t>
  </si>
  <si>
    <t>Mamee Cafe</t>
  </si>
  <si>
    <t>46 Jalan Hang Jebat, Melaka 75200 Malaysia</t>
  </si>
  <si>
    <t>http://www.mameejonkerhouse.com/</t>
  </si>
  <si>
    <t>+60 6-286 7666</t>
  </si>
  <si>
    <t>The River Grill</t>
  </si>
  <si>
    <t>88 Jalan Kota Laksamana Casa del Rio Melaka Hotel, Melaka 75200 Malaysia</t>
  </si>
  <si>
    <t>http://casadelrio-melaka.com/</t>
  </si>
  <si>
    <t>+60 6-289 6888</t>
  </si>
  <si>
    <t>Reservations, Seating, Parking Available, Highchairs Available, Serves Alcohol, Outdoor Seating, Table Service</t>
  </si>
  <si>
    <t>The Base BBQ</t>
  </si>
  <si>
    <t>1, Lorong 1, Bandar Hilir, Melaka 75000 Malaysia</t>
  </si>
  <si>
    <t>http://www.facebook.com/thebase.bbq</t>
  </si>
  <si>
    <t>$$ - $$$ItalianBarbecueGrill</t>
  </si>
  <si>
    <t>Barbecue, Italian, Grill</t>
  </si>
  <si>
    <t>Loukot Kafe</t>
  </si>
  <si>
    <t>No 13 Jalan Tukang Emas, Melaka 75200 Malaysia</t>
  </si>
  <si>
    <t>+60 12-680 0065</t>
  </si>
  <si>
    <t>Kuchabe</t>
  </si>
  <si>
    <t>18 Jalan Kota Laksamana 3/14 Taman Kota Laksamana Seksyen 3, Melaka 75200 Malaysia</t>
  </si>
  <si>
    <t>http://www.facebook.com/kuchabe</t>
  </si>
  <si>
    <t>+60 17-602 7002</t>
  </si>
  <si>
    <t>Nyonya Delight - Homestyle Nyonya Food</t>
  </si>
  <si>
    <t>2199-C Batang Tiga Barat, Melaka 76400 Malaysia</t>
  </si>
  <si>
    <t>http://www.facebook.com/nyonyadelight</t>
  </si>
  <si>
    <t>+60 16-365 9775</t>
  </si>
  <si>
    <t>Southern Court Restaurant</t>
  </si>
  <si>
    <t>Bayview Hotel Melaka, Jalan Bendahara, 75100 Melaka, Melaka 75100 Malaysia</t>
  </si>
  <si>
    <t>+60 6-283 9888</t>
  </si>
  <si>
    <t>Unicorn Cafe</t>
  </si>
  <si>
    <t>43 Jalan Melaka Raya 11 Taman Melaka Raya, Melaka 75000 Malaysia</t>
  </si>
  <si>
    <t>+60 16-342 5365</t>
  </si>
  <si>
    <t>Gastro Coffee Bar GCB</t>
  </si>
  <si>
    <t>23 Jalan Kampung Kuli Bandar Hilir, Melaka 75200 Malaysia</t>
  </si>
  <si>
    <t>$CafeAsianHealthy</t>
  </si>
  <si>
    <t>+60 11-1006 7496</t>
  </si>
  <si>
    <t>Healthy, Street Food, Cafe, Asian</t>
  </si>
  <si>
    <t>Coconut Shake Batu Berendam</t>
  </si>
  <si>
    <t>No.5, Tingkat Bawah, Jalan Kanan 1 Taman Ria, Melaka 75350 Malaysia</t>
  </si>
  <si>
    <t>+60 19-684 1270</t>
  </si>
  <si>
    <t>Restaurant Zhong Tai</t>
  </si>
  <si>
    <t>267 Jalan Melaka Raya 3 Bandar Hilir, Melaka 75000 Malaysia</t>
  </si>
  <si>
    <t>http://facebook.com/zhongtaimelakaraya</t>
  </si>
  <si>
    <t>$$ - $$$ChineseSeafoodGrill</t>
  </si>
  <si>
    <t>+60 6-283 3822</t>
  </si>
  <si>
    <t>Chinese, Seafood, Grill</t>
  </si>
  <si>
    <t>Brunch, Dinner, After-hours, Drinks, Lunch</t>
  </si>
  <si>
    <t>The Cookie Bar</t>
  </si>
  <si>
    <t>55 Jonker Street, Jalan Hang Jebat, Melaka 75200 Malaysia</t>
  </si>
  <si>
    <t>$$$$DessertFusionStreet Food</t>
  </si>
  <si>
    <t>+60 13-512 6896</t>
  </si>
  <si>
    <t>Fusion, Street Food</t>
  </si>
  <si>
    <t>RainForest Coffee Bean</t>
  </si>
  <si>
    <t>36&amp;38 Jalan Hang Jebat, Melaka 75200 Malaysia</t>
  </si>
  <si>
    <t>+60 6-284 0128</t>
  </si>
  <si>
    <t>D'Paris Cafe Melaka</t>
  </si>
  <si>
    <t>112 Lorong Hang Jebat, Melaka 75200 Malaysia</t>
  </si>
  <si>
    <t>https://www.facebook.com/pg/DParis-cafe-Melaka-582187445640396/reviews/?ref=page_internal</t>
  </si>
  <si>
    <t>$ChineseBarCafe</t>
  </si>
  <si>
    <t>+60 11-5624 1345</t>
  </si>
  <si>
    <t>Chinese, Bar, Cafe, Asian, Thai, Pub</t>
  </si>
  <si>
    <t>Reservations, Outdoor Seating, Seating, Parking Available, Serves Alcohol, Wine and Beer, Free Wifi, Table Service, Waterfront, Family style</t>
  </si>
  <si>
    <t>Simply fish</t>
  </si>
  <si>
    <t>205&amp;206 Jalan Melaka Raya 1 Taman Melaka Raya, Melaka 75000 Malaysia</t>
  </si>
  <si>
    <t>http://www.simplyfish.com.my/</t>
  </si>
  <si>
    <t>Takeout, Seating, Reservations, Highchairs Available, Table Service</t>
  </si>
  <si>
    <t>Alto Skye Lounge</t>
  </si>
  <si>
    <t>Hatten Hotel Taman Melaka 22nd Floor Hatten Square, Melaka 75750 Malaysia</t>
  </si>
  <si>
    <t>$$ - $$$BarPubFusion</t>
  </si>
  <si>
    <t>Outdoor Seating, Seating, Parking Available, Wheelchair Accessible, Reservations, Serves Alcohol, Live Music</t>
  </si>
  <si>
    <t>Mamee Jonker House</t>
  </si>
  <si>
    <t>No 46 &amp; 48 Jalan Hang Jebat (Jonker Street), Melaka 75300 Malaysia</t>
  </si>
  <si>
    <t>Newton Food Court</t>
  </si>
  <si>
    <t>Jalan Parameswara Bandar Hilir, Melaka Malaysia</t>
  </si>
  <si>
    <t>Takeout, Parking Available, Wheelchair Accessible, Seating</t>
  </si>
  <si>
    <t>Soupy Licous</t>
  </si>
  <si>
    <t>127 Jalan Merdeka, Melaka 75000 Malaysia</t>
  </si>
  <si>
    <t>https://www.facebook.com/SoupyLiciousRestaurant</t>
  </si>
  <si>
    <t>+60 6-284 8688</t>
  </si>
  <si>
    <t>Takeout, Reservations, Table Service, Seating</t>
  </si>
  <si>
    <t>IT'S Tea &amp; Coffee - Jonker Street</t>
  </si>
  <si>
    <t>1 Jalan Tun Tan Cheng Lock, Melaka 75200 Malaysia</t>
  </si>
  <si>
    <t>https://www.facebook.com/ITS-Tea-Coffee-Jonker-Street-111285663630297/</t>
  </si>
  <si>
    <t>+60 16-612 1330</t>
  </si>
  <si>
    <t>American, Cafe, Asian</t>
  </si>
  <si>
    <t>Kedai Minuman Siang Chiang</t>
  </si>
  <si>
    <t>59 Jalan Munshi Abdullah, Melaka Malaysia</t>
  </si>
  <si>
    <t>606-282 2101</t>
  </si>
  <si>
    <t>Takeout, Table Service</t>
  </si>
  <si>
    <t>Taman Kota Syahbandar, Melaka 75200 Malaysia</t>
  </si>
  <si>
    <t>+60 6-288 0061</t>
  </si>
  <si>
    <t>Vege Good Vegetarian Restaurant</t>
  </si>
  <si>
    <t>No. 86 A-1 Jalan, Melaka 75000 Malaysia</t>
  </si>
  <si>
    <t>http://business.facebook.com/VegeGoodRestaurant/</t>
  </si>
  <si>
    <t>+60 12-383 3809</t>
  </si>
  <si>
    <t>Lin Neo Delight</t>
  </si>
  <si>
    <t>No 40, Jalan KLJ 4, Taman Kota Laksamana Jaya, Melaka 75200 Malaysia</t>
  </si>
  <si>
    <t>+60 13-280 1058</t>
  </si>
  <si>
    <t>Table Service, Reservations, Seating</t>
  </si>
  <si>
    <t>Lao Qian Ice Cafe</t>
  </si>
  <si>
    <t>33 Lorong Hang Jebat, Melaka 75200 Malaysia</t>
  </si>
  <si>
    <t>$ChineseCafeMalaysian</t>
  </si>
  <si>
    <t>60 6-282 8381</t>
  </si>
  <si>
    <t>Man Yuan Fang</t>
  </si>
  <si>
    <t>No G35 &amp; G37 Jalan PM 4, Plaza Mahkota, Bandar Hilir, 75000 Melaka, Melaka Malaysia</t>
  </si>
  <si>
    <t>+60 6-288 1110</t>
  </si>
  <si>
    <t>Flamez By Don, Cloud Kitchen</t>
  </si>
  <si>
    <t>Jalan Kpks 3 28, Melaka 75250 Malaysia</t>
  </si>
  <si>
    <t>$AmericanAsian</t>
  </si>
  <si>
    <t>+60 12-371 1491</t>
  </si>
  <si>
    <t>American, Asian</t>
  </si>
  <si>
    <t>Akusukakopi Specialty Coffee</t>
  </si>
  <si>
    <t>15, Jalan Tun Tan Cheng Lock Jonker Walk, Melaka 75200 Malaysia</t>
  </si>
  <si>
    <t>+60 11-6266 8118</t>
  </si>
  <si>
    <t>Suukee Satay Melaka</t>
  </si>
  <si>
    <t>No. 36 Jalan KPKS1 Kompleks Perniagaan Kota Syahbandar, Melaka 75200 Malaysia</t>
  </si>
  <si>
    <t>http://www.facebook.com/SuukeeSatay/</t>
  </si>
  <si>
    <t>+60 12-659 7888</t>
  </si>
  <si>
    <t>The Seafarer</t>
  </si>
  <si>
    <t>1516 Batang Tiga Kling 76400, Melaka Malaysia</t>
  </si>
  <si>
    <t>http://www.seafarer.com.my/</t>
  </si>
  <si>
    <t>The Old Mark Cafe</t>
  </si>
  <si>
    <t>No.39 , Jalan KSB 11 Taman Kota Syahbandar, Melaka 75200 Malaysia</t>
  </si>
  <si>
    <t>https://www.facebook.com/TheOldMarkCafe/</t>
  </si>
  <si>
    <t>+60 17-899 1639</t>
  </si>
  <si>
    <t>Lunch, Brunch, Dinner, Drinks</t>
  </si>
  <si>
    <t>Seating, Table Service, Takeout, Street Parking, Free Wifi</t>
  </si>
  <si>
    <t>TukTuk Kitchen &amp; Bar</t>
  </si>
  <si>
    <t>88 Lorong Hang Jebat, Melaka 75200 Malaysia</t>
  </si>
  <si>
    <t>$$ - $$$AsianThaiFusion</t>
  </si>
  <si>
    <t>+60 6-282 1685</t>
  </si>
  <si>
    <t>Reservations, Seating, Serves Alcohol</t>
  </si>
  <si>
    <t>21Street Cafe</t>
  </si>
  <si>
    <t>55 &amp; 57 Jalan Melaka Raya 21, 75000 Malaysia</t>
  </si>
  <si>
    <t>https://www.facebook.com/21streetcafe/</t>
  </si>
  <si>
    <t>$ItalianChineseCafe</t>
  </si>
  <si>
    <t>+60 18-212 1619</t>
  </si>
  <si>
    <t>Asian, Fusion, Italian, Chinese, Cafe, Malaysian</t>
  </si>
  <si>
    <t>Ram Cafe</t>
  </si>
  <si>
    <t>http://www.facebook.com/ramcafemalacca/</t>
  </si>
  <si>
    <t>IndianInternationalAsianGrill</t>
  </si>
  <si>
    <t>+60 11-6414 3499</t>
  </si>
  <si>
    <t>Accepts Visa</t>
  </si>
  <si>
    <t>Hainan Kitchen</t>
  </si>
  <si>
    <t>203-D Jalan Kenanga 3/29a Jalan Gajah Berang, Melaka 75200 Malaysia</t>
  </si>
  <si>
    <t>https://www.facebook.com/hainanoldstreetcafe/</t>
  </si>
  <si>
    <t>+60 16-329 9763</t>
  </si>
  <si>
    <t>Seating, Delivery, Takeout, Reservations, Cash Only, Table Service</t>
  </si>
  <si>
    <t>Ming Sate Hut</t>
  </si>
  <si>
    <t>Jalan Pm 4 Plaza Mahkota, Melaka 75000 Malaysia</t>
  </si>
  <si>
    <t>60 6-286 3614</t>
  </si>
  <si>
    <t>Cendol Kampung Hulu</t>
  </si>
  <si>
    <t>32 Jalan Kampung Hulu No. 32, Melaka 75300 Malaysia</t>
  </si>
  <si>
    <t>https://www.facebook.com/cendolkampunghulu/</t>
  </si>
  <si>
    <t>$DessertAsianFusion</t>
  </si>
  <si>
    <t>+60 17-363 6153</t>
  </si>
  <si>
    <t>Sky Garden Restaurant</t>
  </si>
  <si>
    <t>Jalan Persisiran Bunga Raya Swiss Garden Hotel, Melaka Malaysia</t>
  </si>
  <si>
    <t>http://www.swissgarden.com/hotels/sghrm/sghrm_restaurants.php</t>
  </si>
  <si>
    <t>+60 12-205 9942</t>
  </si>
  <si>
    <t>Reservations, Table Service, Seating</t>
  </si>
  <si>
    <t>Casa Cucina</t>
  </si>
  <si>
    <t>12 Jln KL3/7, Melaka 75000 Malaysia</t>
  </si>
  <si>
    <t>+60 6-281 8790</t>
  </si>
  <si>
    <t>Heng Hong Tin Kee Restaurant</t>
  </si>
  <si>
    <t>62, Jln Tengkera 75200, Melaka Malaysia</t>
  </si>
  <si>
    <t>$$ - $$$ChineseSoups</t>
  </si>
  <si>
    <t>Wheelchair Accessible, Takeout, Reservations, Table Service</t>
  </si>
  <si>
    <t>Justberrys Dessert House</t>
  </si>
  <si>
    <t>No. 89 Jalan KL 3/8 Kota Laksamana Seksyen 3, Melaka 75200 Malaysia</t>
  </si>
  <si>
    <t>Cafe, Asian, Malaysian, Hawaiian</t>
  </si>
  <si>
    <t>River Cafe</t>
  </si>
  <si>
    <t>88 Jalan Kota Laksamana Casa del Rio Hotel, Melaka 75200 Malaysia</t>
  </si>
  <si>
    <t>http://www.casadelrio-melaka.com/restaurant/river-cafe</t>
  </si>
  <si>
    <t>Bar, Cafe, Asian, Pub, Malaysian</t>
  </si>
  <si>
    <t>Sha's Briyani House, Melaka</t>
  </si>
  <si>
    <t>108 Lorong Hang Jebat 108, Lorong Hang Jebat, Bandar Hilir, 75200 Melaka, Malaysia, Melaka 75200 Malaysia</t>
  </si>
  <si>
    <t>https://m.facebook.com/100083046325452/</t>
  </si>
  <si>
    <t>$$ - $$$Indian</t>
  </si>
  <si>
    <t>+60 10-366 9654</t>
  </si>
  <si>
    <t>Lucky Palace Restaurant (Melaka) Sdn. Bhd.</t>
  </si>
  <si>
    <t>No.1, Jln Sri Rama Taman Muzaffar Shah, Ayer Keroh 75450 Malaysia</t>
  </si>
  <si>
    <t>http://www.luckypalacemelaka.com/index.html</t>
  </si>
  <si>
    <t>+60 6-253 0000</t>
  </si>
  <si>
    <t>Chinese, Asian, Seafood</t>
  </si>
  <si>
    <t>Jonker Food Festival</t>
  </si>
  <si>
    <t>124, Jalan Hang Jebat, Melaka Malaysia</t>
  </si>
  <si>
    <t>http://www.facebook.com/jonkerfoodfestival/</t>
  </si>
  <si>
    <t>+60 11-2724 7782</t>
  </si>
  <si>
    <t>Malaccafe</t>
  </si>
  <si>
    <t>2, Jalan Laksamana Bandar Hilir, Melaka 75100 Malaysia</t>
  </si>
  <si>
    <t>+60 16-202 0868</t>
  </si>
  <si>
    <t>Seating, Reservations, Outdoor Seating, Table Service</t>
  </si>
  <si>
    <t>De Reggae  Cafe</t>
  </si>
  <si>
    <t>38 Jalan Laksamana, Melaka 75000 Malaysia</t>
  </si>
  <si>
    <t>Caribbean</t>
  </si>
  <si>
    <t>CaribbeanFast foodAsianGrill</t>
  </si>
  <si>
    <t>+60 12-635 5080</t>
  </si>
  <si>
    <t>Kopitiam Tanka</t>
  </si>
  <si>
    <t>5 Jalan Laksamana 1 near Casa del Rio hotel, Melaka 75200 Malaysia</t>
  </si>
  <si>
    <t>+60 16-714 1398</t>
  </si>
  <si>
    <t>Sambal &amp; Style</t>
  </si>
  <si>
    <t>170, Jalan Bunga Raya Pantai, Melaka 75100 Malaysia</t>
  </si>
  <si>
    <t>$$ - $$$ItalianAsianMalaysian</t>
  </si>
  <si>
    <t>+60 6-281 2006</t>
  </si>
  <si>
    <t>Kocik Heritage</t>
  </si>
  <si>
    <t>100 Jalan Tun Tan Cheng Lock, Melaka 75200 Malaysia</t>
  </si>
  <si>
    <t>+60 11-1171 4931</t>
  </si>
  <si>
    <t>28 Jalan Hang Kasturi Off Jonker Street, Melaka 75200 Malaysia</t>
  </si>
  <si>
    <t>+60 6-286 0128</t>
  </si>
  <si>
    <t>Restoran Sri Mawar Ria</t>
  </si>
  <si>
    <t>Terminal Melaka Sentral, Jalan Tun Abdul Razak, Peringgit, Melaka 75300 Malaysia</t>
  </si>
  <si>
    <t>$MalaysianVegetarian FriendlyVegan Options</t>
  </si>
  <si>
    <t>+60 17-690 1450</t>
  </si>
  <si>
    <t>Toasthouzz</t>
  </si>
  <si>
    <t>513 Jalan Melaka Raya 12, Melaka 75000 Malaysia</t>
  </si>
  <si>
    <t>http://www.facebook.com/Toasthouzz</t>
  </si>
  <si>
    <t>+60 6-281 3898</t>
  </si>
  <si>
    <t>Nasi Lemak Ujong Pasir</t>
  </si>
  <si>
    <t>Restoran Ming Huat Jalan Ujong Pasir, Melaka 75050 Malaysia</t>
  </si>
  <si>
    <t>Vintry Melaka</t>
  </si>
  <si>
    <t>No. 56 Jalan Tokong, Melaka 75200 Malaysia</t>
  </si>
  <si>
    <t>https://www.facebook.com/vintrymelaka/</t>
  </si>
  <si>
    <t>+60 6-284 8262</t>
  </si>
  <si>
    <t>Tengkera Duck Noodle Restaurant</t>
  </si>
  <si>
    <t>No. 33 Jalan Kota Laksamana 1/2 Taman Kota Laksamana, Melaka 75200 Malaysia</t>
  </si>
  <si>
    <t>BESS Kopitiam</t>
  </si>
  <si>
    <t>378 C ,Taman Sin Hoe,Bukit Baru., Melaka 75150 Malaysia</t>
  </si>
  <si>
    <t>+60 17-610 8055</t>
  </si>
  <si>
    <t>Restoran New Lagoon</t>
  </si>
  <si>
    <t>No 2 Jalan Kpks 3 Kompleks Perniagaan Kota Syahbandar 75200 Melaka, Melaka 75200 Malaysia</t>
  </si>
  <si>
    <t>+60 6-288 0889</t>
  </si>
  <si>
    <t>Reservations, Seating, Takeout, Table Service</t>
  </si>
  <si>
    <t>Longkang Siham</t>
  </si>
  <si>
    <t>Jalan Bunga Raya, Melaka 72600 Malaysia</t>
  </si>
  <si>
    <t>$Seafood</t>
  </si>
  <si>
    <t>+60 16-500 4490</t>
  </si>
  <si>
    <t>Restoran Lim Kee</t>
  </si>
  <si>
    <t>A Lot 180, Jalan Laksamana Cheng Ho, Melaka 75000 Malaysia</t>
  </si>
  <si>
    <t>+60 16-644 5555</t>
  </si>
  <si>
    <t>London Bus Cafe</t>
  </si>
  <si>
    <t>Mahkota Parade 1, Jalan Merdeka, Taman Melaka Raya, 75000 Malacca Just over the road from Dataran Pahlawan and Next to Imperial Heritage Hotel Main Lobby.., Melaka 75000 Malaysia</t>
  </si>
  <si>
    <t>Italian, Pizza, Cafe, Soups, Arabic</t>
  </si>
  <si>
    <t>Cendol Jam Besar</t>
  </si>
  <si>
    <t>8 Jalan Laksamana 1, Melaka 75200 Malaysia</t>
  </si>
  <si>
    <t>http://www.facebook.com/people/Cendol-Jam-Besar/100070646073639</t>
  </si>
  <si>
    <t>Restaurant Atlantic 1 (Baba Nyonya Food)</t>
  </si>
  <si>
    <t>78 Jalan Portugis, Melaka 75050 Malaysia</t>
  </si>
  <si>
    <t>http://www.facebook.com/atlanticone</t>
  </si>
  <si>
    <t>+60 12-671 9993</t>
  </si>
  <si>
    <t>Hing loong</t>
  </si>
  <si>
    <t>11 J Jalan Bachang, Melaka 75350 Malaysia</t>
  </si>
  <si>
    <t>$ChineseAsianTaiwanese</t>
  </si>
  <si>
    <t>+60 6-284 2529</t>
  </si>
  <si>
    <t>Lung Ann Refreshments</t>
  </si>
  <si>
    <t>No. 93/807 Lorong Hang Jebat, Melaka 75200 Malaysia</t>
  </si>
  <si>
    <t>+60 12-258 2972</t>
  </si>
  <si>
    <t>Kedai Aku &amp; Dia</t>
  </si>
  <si>
    <t>25 Jalan Hang Kasturi, Melaka 75200 Malaysia</t>
  </si>
  <si>
    <t>Heritage Flavours</t>
  </si>
  <si>
    <t>No 63 Jalan Tun Tan Cheng Lock, Melaka 75200 Malaysia</t>
  </si>
  <si>
    <t>+60 17-399 3988</t>
  </si>
  <si>
    <t>Chinese, Cafe, Fusion, Asian, Malaysian</t>
  </si>
  <si>
    <t>Olio Italian Restaurant</t>
  </si>
  <si>
    <t>Jalan Bendahara, Melaka 75100 Malaysia</t>
  </si>
  <si>
    <t>http://www.ramadaplazamelaka.com/</t>
  </si>
  <si>
    <t>$$ - $$$ItalianEuropean</t>
  </si>
  <si>
    <t>Reservations, Seating, Serves Alcohol, Highchairs Available, Table Service</t>
  </si>
  <si>
    <t>Portuguese Settlement, Museum &amp; Seafood Court</t>
  </si>
  <si>
    <t>Perkampungan Portugis, Melaka Malaysia</t>
  </si>
  <si>
    <t>Outdoor Seating, Seating, Parking Available, Takeout, Table Service</t>
  </si>
  <si>
    <t>Michelle Soo Nyonya chang</t>
  </si>
  <si>
    <t>Jalan Batang Tiga Kampung Bukit Rambai, Melaka 75250 Malaysia</t>
  </si>
  <si>
    <t>http://www.facebook.com/authenticnyonyachang/</t>
  </si>
  <si>
    <t>+60 17-699 5750</t>
  </si>
  <si>
    <t>Salt and Sugar Restaurant</t>
  </si>
  <si>
    <t>1 Jalan Merdeka, Melaka 75000 Malaysia</t>
  </si>
  <si>
    <t>http://imperialheritage.com.my/dining/</t>
  </si>
  <si>
    <t>+60 16-218 2380</t>
  </si>
  <si>
    <t>Good New World</t>
  </si>
  <si>
    <t>131 Jalan Melaka Raya 10 Taman Melaka Raya,, Melaka 75000 Malaysia</t>
  </si>
  <si>
    <t>+60 6-284 2528</t>
  </si>
  <si>
    <t>Ho Cultural Space</t>
  </si>
  <si>
    <t>73-83b Jalan Bendahara, Melaka 75100 Malaysia</t>
  </si>
  <si>
    <t>https://ho-cultural-space.business.site/</t>
  </si>
  <si>
    <t>+60 16-640 3512</t>
  </si>
  <si>
    <t>Reservations, Street Parking, Free Wifi</t>
  </si>
  <si>
    <t>Ban Hong Xiang Tea House</t>
  </si>
  <si>
    <t>No D, Jalan Bachang, 75300, Melaka Malaysia</t>
  </si>
  <si>
    <t>ChineseAsianCantonese</t>
  </si>
  <si>
    <t>+60 6-281 4212</t>
  </si>
  <si>
    <t>Coffea Garden Cafe &amp; Stay</t>
  </si>
  <si>
    <t>No. 108 Jalan Merdeka Taman Melaka Raya, Melaka 75000 Malaysia</t>
  </si>
  <si>
    <t>http://www.metric-hospitality.com/</t>
  </si>
  <si>
    <t>+60 6-229 4081</t>
  </si>
  <si>
    <t>Me'nate Steak Hub, Melaka</t>
  </si>
  <si>
    <t>185, 186, 187, Jalan Merdeka, Melaka 75000 Malaysia</t>
  </si>
  <si>
    <t>+60 3-4131 1611</t>
  </si>
  <si>
    <t>Delivery, Takeout, Reservations, Private Dining, Seating, Parking Available, Street Parking, Highchairs Available, Wheelchair Accessible, Accepts Mastercard, Accepts Visa, Digital Payments, Free Wifi, Accepts Credit Cards, Table Service, Family style, Non-smoking restaurants</t>
  </si>
  <si>
    <t>The Curly Tail</t>
  </si>
  <si>
    <t>53 Jalan Tokong, Melaka 75200 Malaysia</t>
  </si>
  <si>
    <t>http://www.facebook.com/thecurlytailrestaurant/</t>
  </si>
  <si>
    <t>$$ - $$$European</t>
  </si>
  <si>
    <t>+60 12-636 3452</t>
  </si>
  <si>
    <t>Reservations, Seating, Serves Alcohol, Table Service</t>
  </si>
  <si>
    <t>Wen's Kitchen</t>
  </si>
  <si>
    <t>169 Jalan Tengkera, Melaka 75200 Malaysia</t>
  </si>
  <si>
    <t>https://wens-kitchen.business.site/</t>
  </si>
  <si>
    <t>+60 10-359 6767</t>
  </si>
  <si>
    <t>Ochado</t>
  </si>
  <si>
    <t>Jalan Hang Jebat, Melaka Malaysia</t>
  </si>
  <si>
    <t>GhaZal Cafe</t>
  </si>
  <si>
    <t>Jalan Kubu No 8, Melaka 75300 Malaysia</t>
  </si>
  <si>
    <t>https://www.facebook.com/ghzlcafe/</t>
  </si>
  <si>
    <t>+60 16-601 2759</t>
  </si>
  <si>
    <t>Asian, Malaysian, Cafe</t>
  </si>
  <si>
    <t>Min Chong Hygienic Ice Cafe</t>
  </si>
  <si>
    <t>43, Jalan Bunga Raya, Melaka Malaysia</t>
  </si>
  <si>
    <t>http://www.facebook.com/MinChongMelaka</t>
  </si>
  <si>
    <t>+60 16-259 5800</t>
  </si>
  <si>
    <t>German Sausage House</t>
  </si>
  <si>
    <t>Cozy Hotel 175, Jalan Melaka Raya 14, Melaka 75000 Malaysia</t>
  </si>
  <si>
    <t>$$ - $$$AmericanGermanEuropean</t>
  </si>
  <si>
    <t>+60 12-377 7661</t>
  </si>
  <si>
    <t>Takeout, Reservations</t>
  </si>
  <si>
    <t>No. 1 Kopitiam</t>
  </si>
  <si>
    <t>1 Jalan Hang Jebat No.1,Jonker Street, Melaka 75200 Malaysia</t>
  </si>
  <si>
    <t>http://www.facebook.com/no1Kopitiam</t>
  </si>
  <si>
    <t>+60 12-798 1232</t>
  </si>
  <si>
    <t>HomeTaste Melaka</t>
  </si>
  <si>
    <t>No 6, Jalan KLJ 1B,Taman Kota Laksamana Jaya, Melaka 75200 Malaysia</t>
  </si>
  <si>
    <t>+60 11-3331 1534</t>
  </si>
  <si>
    <t>Mondrian Restaurant Cafe</t>
  </si>
  <si>
    <t>No.6 Jalan Tun Abdul Razak-Ayer Keroh Taman Delima Raya, Bukit Baru,, Melaka 75150 Malaysia</t>
  </si>
  <si>
    <t>http://www.mondrian.my/</t>
  </si>
  <si>
    <t>$$ - $$$AmericanCajun &amp; CreolePizza</t>
  </si>
  <si>
    <t>+60 6-251 9932</t>
  </si>
  <si>
    <t>American, Cajun &amp; Creole, Pizza, Cafe, Asian</t>
  </si>
  <si>
    <t>Restoran Ikan Bakar Malim</t>
  </si>
  <si>
    <t>2&amp;4 Jalan TU40 Taman Tasik Utama Air Keroh, Ayer Keroh 75450 Malaysia</t>
  </si>
  <si>
    <t>+60 17-296 4283</t>
  </si>
  <si>
    <t>Big Ben's Restaurant Cafe &amp; Cottage Industry</t>
  </si>
  <si>
    <t>MT 371, Jalan Taman Sinn, Taman Sinn Semabok, Melaka 75050 Malaysia</t>
  </si>
  <si>
    <t>https://www.facebook.com/Big-Bens-Restaurant-Cafe-Cottage-Industry-338320962935948/</t>
  </si>
  <si>
    <t>EuropeanPortuguese</t>
  </si>
  <si>
    <t>+60 16-446 9077</t>
  </si>
  <si>
    <t>Reservations, Seating</t>
  </si>
  <si>
    <t>R&amp;R Bistro &amp; Cafe</t>
  </si>
  <si>
    <t>Kompleks Perniagaan Kota Syahbandar 75200 No. 8 Lorong 1 Jalan SP 1/3, Melaka 75200 Malaysia</t>
  </si>
  <si>
    <t>https://www.facebook.com/groups/2493263870889947</t>
  </si>
  <si>
    <t>$$ - $$$SouthwesternPhilippineEuropean</t>
  </si>
  <si>
    <t>+60 12-624 6588</t>
  </si>
  <si>
    <t>Southwestern, Philippine, European, Asian</t>
  </si>
  <si>
    <t>Chin Hua Vegetarian Food</t>
  </si>
  <si>
    <t>37 Jalan Kota Laksamana 1/2, Melaka 75200 Malaysia</t>
  </si>
  <si>
    <t>+60 16-646 6366</t>
  </si>
  <si>
    <t>Kiran's Delight Restaurant</t>
  </si>
  <si>
    <t>119 Jalan Munshi Abdullah (In Between Emperor Hotel &amp; Accordian Hotel), Melaka 75100 Malaysia</t>
  </si>
  <si>
    <t>+60 6-281 4764</t>
  </si>
  <si>
    <t>Yong Peng Fish Balls</t>
  </si>
  <si>
    <t>555, Taman Melaka Raya, Bandar Hilir, Melaka Malaysia</t>
  </si>
  <si>
    <t>+60 13-726 0666</t>
  </si>
  <si>
    <t>Face To Face Noodle House</t>
  </si>
  <si>
    <t>No. 26 Jalan Kota Laksamana 3 Seksyen 3, Taman Kota Laksamana,, Melaka 75200 Malaysia</t>
  </si>
  <si>
    <t>http://facetoface.com.my/location.html</t>
  </si>
  <si>
    <t>+60 12-295 6150</t>
  </si>
  <si>
    <t>Restoran Hai Heng</t>
  </si>
  <si>
    <t>315 Jalan Gajah Berang, Melaka 75200 Malaysia</t>
  </si>
  <si>
    <t>+60 12-682 9355</t>
  </si>
  <si>
    <t>FAj Cafe</t>
  </si>
  <si>
    <t>17, Jalan Gereja, Bandar Hilir, Melaka 75000 Malaysia</t>
  </si>
  <si>
    <t>CafeAsianHealthyIndonesian</t>
  </si>
  <si>
    <t>+60 11-2999 9359</t>
  </si>
  <si>
    <t>Mio AmoRe</t>
  </si>
  <si>
    <t>No. 650 Jalan Melaka Raya 8 Taman Melaka Raya, Melaka 75000 Malaysia</t>
  </si>
  <si>
    <t>$$ - $$$ItalianSouthwesternFusion</t>
  </si>
  <si>
    <t>+60 16-684 6303</t>
  </si>
  <si>
    <t>Johnny's Restaurant</t>
  </si>
  <si>
    <t>Dataran Pahlawan Melaka Megamall Jalan Merdeka, Melaka Malaysia</t>
  </si>
  <si>
    <t>+60 6-283 6328</t>
  </si>
  <si>
    <t>Takeout, Reservations, Seating, Table Service</t>
  </si>
  <si>
    <t>Restoran Ole Rasa</t>
  </si>
  <si>
    <t>3 Jalan Melaka Raya, Melaka 75200 Malaysia</t>
  </si>
  <si>
    <t>http://olerasa.blogspot.com/</t>
  </si>
  <si>
    <t>AsianMalaysianHalal</t>
  </si>
  <si>
    <t>+60 10-538 5299</t>
  </si>
  <si>
    <t>Boss Curry House</t>
  </si>
  <si>
    <t>12 Jalan Bendahara, Melaka 75100 Malaysia</t>
  </si>
  <si>
    <t>+60 6-288 9179</t>
  </si>
  <si>
    <t>Nyonya Lins Kitchen By Baba Ricky</t>
  </si>
  <si>
    <t>No.53 Jalan KLJ 10 Kapitan Kongsi Hotel, Taman Kota Laksamana Jaya, Melaka 75200 Malaysia</t>
  </si>
  <si>
    <t>https://www.facebook.com/Nyonya-Lins-Kitchen-by-Baba-Ricky-1464031750516682/</t>
  </si>
  <si>
    <t>+60 12-671 9380</t>
  </si>
  <si>
    <t>Seating, Accepts Credit Cards, Table Service, Takeout, Reservations, Wheelchair Accessible</t>
  </si>
  <si>
    <t>Black Canyon Restaurant</t>
  </si>
  <si>
    <t>Bandar Hilir, Jalan Merdeka Dataran Pahlawan Melaka Megamall, Lot no A8-A9, Melaka 75000 Malaysia</t>
  </si>
  <si>
    <t>http://blackcanyon.com.my/locate-us/</t>
  </si>
  <si>
    <t>+60 6-282 1470</t>
  </si>
  <si>
    <t>Dinner, Brunch, Breakfast</t>
  </si>
  <si>
    <t>Serama Boutique Cafe</t>
  </si>
  <si>
    <t>15 Jalan Tukang Emas, Melaka 75200 Malaysia</t>
  </si>
  <si>
    <t>+60 16-926 9568</t>
  </si>
  <si>
    <t>Mei Lin</t>
  </si>
  <si>
    <t>98 Jalan Melaka Raya 25, Melaka 75000 Malaysia</t>
  </si>
  <si>
    <t>$$ - $$$ChineseAsianIndonesian</t>
  </si>
  <si>
    <t>Green House Vegetarian Restaurant</t>
  </si>
  <si>
    <t>4 Jalan Kota Laksamana 1/1, Melaka 75200 Malaysia</t>
  </si>
  <si>
    <t>http://www.facebook.com/greenhousemalacca</t>
  </si>
  <si>
    <t>+60 11-1073 1188</t>
  </si>
  <si>
    <t>Table Service, Seating</t>
  </si>
  <si>
    <t>Barakat Hahdramawt</t>
  </si>
  <si>
    <t>2 Jalan Legends 5, Taman Lagenda 1, Melaka 75400 Malaysia</t>
  </si>
  <si>
    <t>https://www.facebook.com/%D9%85%D8%B7%D8%B9%D9%85-%D8%A8%D8%B1%D9%83%D8%A9-%D8%AD%D8%B6%D8%B1%D9%85%D9%88%D8%AA-barakat-hadramawt-468363183503913/</t>
  </si>
  <si>
    <t>GrillMiddle EasternArabic</t>
  </si>
  <si>
    <t>+60 6-288 8793</t>
  </si>
  <si>
    <t>JOM Coffee Restaurant</t>
  </si>
  <si>
    <t>G-061A, G-061 &amp; G-062A, Dutaran Pahlawan Melaka Megamall, Jalan Merdeka, Bandar Hilir 75000 Melaka, Melaka Malaysia</t>
  </si>
  <si>
    <t>http://www.facebook.com/JomCoffeeMY</t>
  </si>
  <si>
    <t>Baba Freds Nyonya Resturant</t>
  </si>
  <si>
    <t>No. 15 Lorong Hang Jebat, Melaka 75200 Malaysia</t>
  </si>
  <si>
    <t>+60 17-237 2828</t>
  </si>
  <si>
    <t>Yung Lai Siang</t>
  </si>
  <si>
    <t>17 Jalan Tamby Abdullah, Melaka 75000 Malaysia</t>
  </si>
  <si>
    <t>+60 17-653 3191</t>
  </si>
  <si>
    <t>Our Place Cafe</t>
  </si>
  <si>
    <t>668A, Jln. 1/3 Tmn. Bukit Melaka, Melaka 75450 Malaysia</t>
  </si>
  <si>
    <t>https://www.facebook.com/pages/Our-Place/583377028429674</t>
  </si>
  <si>
    <t>$$ - $$$Nonya/Malaysian</t>
  </si>
  <si>
    <t>+60 6-231 5215</t>
  </si>
  <si>
    <t>Reservations, Private Dining, Digital Payments, Cash Only, Family style</t>
  </si>
  <si>
    <t>Senju Tei Japanese</t>
  </si>
  <si>
    <t>NO 4 4a, Jalan Melaka Raya 8, Melaka 75000 Malaysia</t>
  </si>
  <si>
    <t>http://www.facebook.com/SenjuTeiJapaneseRestaurant</t>
  </si>
  <si>
    <t>+60 6-283 7686</t>
  </si>
  <si>
    <t>Kuih Keria Antarabangsa</t>
  </si>
  <si>
    <t>3123C Jalan Limbongan Kampung Limbongan, Melaka 75250 Malaysia</t>
  </si>
  <si>
    <t>+60 12-691 4026</t>
  </si>
  <si>
    <t>Peranakan House</t>
  </si>
  <si>
    <t>107, Jalan Tun Tan Cheng Lock, Melaka Malaysia</t>
  </si>
  <si>
    <t>+60 6-284 5001</t>
  </si>
  <si>
    <t>The Peninsular Tailor Cafe</t>
  </si>
  <si>
    <t>213 Jalan Melaka Raya 1 Taman  Melaka Raya, Melaka 75000 Malaysia</t>
  </si>
  <si>
    <t>http://www.facebook.com/ThePeninsulartailorcafe/</t>
  </si>
  <si>
    <t>$$ - $$$AsianAustralianMalaysian</t>
  </si>
  <si>
    <t>+60 6-281 0333</t>
  </si>
  <si>
    <t>Asian, Australian, Malaysian</t>
  </si>
  <si>
    <t>Roti Canai Kayu Arang</t>
  </si>
  <si>
    <t>Jalan Bachang, Melaka 75250 Malaysia</t>
  </si>
  <si>
    <t>+60 16-661 2434</t>
  </si>
  <si>
    <t>Restoran Kok Keong</t>
  </si>
  <si>
    <t>11 Jalan Kampung Pantai, Melaka 75200 Malaysia</t>
  </si>
  <si>
    <t>Preferr Boulangerie</t>
  </si>
  <si>
    <t>Lot G28 Mahkota Parade, Melaka 75000 Malaysia</t>
  </si>
  <si>
    <t>+60 6-252 2672</t>
  </si>
  <si>
    <t>Kafe Mary Take 1</t>
  </si>
  <si>
    <t>Jalan Rahmat Near Melaka Manipal Medical College, Melaka 75250 Malaysia</t>
  </si>
  <si>
    <t>$DinerVegetarian Friendly</t>
  </si>
  <si>
    <t>Jia Restaurant Chinese &amp; Nyonya Cuisine</t>
  </si>
  <si>
    <t>28, Jalan Tun Perak, Melaka 75300 Malaysia</t>
  </si>
  <si>
    <t>http://www.kingsgreenhotel.com.my/</t>
  </si>
  <si>
    <t>7 Green Cafe</t>
  </si>
  <si>
    <t>7 Jalan Hang Lekir, Melaka Malaysia</t>
  </si>
  <si>
    <t>SteakhouseCafeAsianGrill</t>
  </si>
  <si>
    <t>+60 6-283 6813</t>
  </si>
  <si>
    <t>Reservations, Private Dining, Seating, Street Parking, Serves Alcohol, Accepts Mastercard, Accepts Visa, Free Wifi, Accepts Credit Cards, Non-smoking restaurants</t>
  </si>
  <si>
    <t>Handmade Bakery Cafe</t>
  </si>
  <si>
    <t>77 Jalan Kota Laksamana Taman Kota Laksamana Sekyen 3, Melaka 75200 Malaysia</t>
  </si>
  <si>
    <t>+60 12-612 5289</t>
  </si>
  <si>
    <t>https://www.facebook.com/handmadebakeryhouse/</t>
  </si>
  <si>
    <t>Hainamko Chicken Rice</t>
  </si>
  <si>
    <t>90 Jalan Bendahara,, Melaka Malaysia</t>
  </si>
  <si>
    <t>http://hainamkochickenrice.com.my/</t>
  </si>
  <si>
    <t>$$ - $$$ChineseHalal</t>
  </si>
  <si>
    <t>+60 6-286 0111</t>
  </si>
  <si>
    <t>Kedai Kopi Kheng Juan Hin</t>
  </si>
  <si>
    <t>Jalan Limbongan, Melaka 75200 Malaysia</t>
  </si>
  <si>
    <t>https://www.facebook.com/pages/Kedai-Kopi-Kheng-Juan-Hin/268107086586463</t>
  </si>
  <si>
    <t>+60 6-284 1958</t>
  </si>
  <si>
    <t>Joan &amp; Chico's Portuguese Food Restaurant</t>
  </si>
  <si>
    <t>No 2 Jalan Portugis Settlement, Melaka 75050 Malaysia</t>
  </si>
  <si>
    <t>$$ - $$$SeafoodEuropeanAsian</t>
  </si>
  <si>
    <t>+60 12-289 2849</t>
  </si>
  <si>
    <t>Andalus Kitchen</t>
  </si>
  <si>
    <t>Jalan Kampung Pantai, Dalam Lorong Jabatan, Melaka 75100 Malaysia</t>
  </si>
  <si>
    <t>Arabic</t>
  </si>
  <si>
    <t>+60 11-6206 6543</t>
  </si>
  <si>
    <t>Waree Thai Kitchen</t>
  </si>
  <si>
    <t>7 Jalan Tukang Besi, Melaka 75200 Malaysia</t>
  </si>
  <si>
    <t>+60 11-3587 7118</t>
  </si>
  <si>
    <t>Nebula Cafe</t>
  </si>
  <si>
    <t>68 Lorong Hang Jebat 62, Melaka 75200 Malaysia</t>
  </si>
  <si>
    <t>ItalianFrenchAmericanEuropean</t>
  </si>
  <si>
    <t>+60 11-3923 7657</t>
  </si>
  <si>
    <t>Restoran Lineclear Kg Jawa - Rojak &amp; Satay Original</t>
  </si>
  <si>
    <t>Jalan Jawa, Melaka 75100 Malaysia</t>
  </si>
  <si>
    <t>+60 12-971 9050</t>
  </si>
  <si>
    <t>Nyonya Licious Kitchen</t>
  </si>
  <si>
    <t>19 Jalan MP 5 Taman Merdeka Permai, Melaka 75350 Malaysia</t>
  </si>
  <si>
    <t>+60 16-626 1616</t>
  </si>
  <si>
    <t>Old Village Satay Celup Restaurant</t>
  </si>
  <si>
    <t>Jalan Ong Kim Wee, Melaka Malaysia</t>
  </si>
  <si>
    <t>Grounded22_Cafe</t>
  </si>
  <si>
    <t>22A, Jalan KLJ 10, Melaka 75200 Malaysia</t>
  </si>
  <si>
    <t>https://www.facebook.com/grounded22_cafe-114615819988366/</t>
  </si>
  <si>
    <t>CafeAsianKoreanFusion</t>
  </si>
  <si>
    <t>+60 16-628 0091</t>
  </si>
  <si>
    <t>F28, 1st Floor, Mahkota Parade Jalan Merdeka, Melaka 75000 Malaysia</t>
  </si>
  <si>
    <t>http://www.secretrecipe.com.my/</t>
  </si>
  <si>
    <t>$$ - $$$CafeThaiHalal</t>
  </si>
  <si>
    <t>606 281 3281</t>
  </si>
  <si>
    <t>Asam Pedas Lagenda</t>
  </si>
  <si>
    <t>No 24 Jalan Lagenda 3 near Aeon Mall, Melaka 75450 Malaysia</t>
  </si>
  <si>
    <t>http://asampedaslagenda.wixsite.com/asampedaslagenda</t>
  </si>
  <si>
    <t>Asian, Malaysian, Seafood</t>
  </si>
  <si>
    <t>Boon Leong Food Corner</t>
  </si>
  <si>
    <t>Jalan Bunga Raya, Melaka 75100 Malaysia</t>
  </si>
  <si>
    <t>Jiki Food Court</t>
  </si>
  <si>
    <t>4637-C Jalan Penghulu Abbas Bukit Baru, Melaka 75150 Malaysia</t>
  </si>
  <si>
    <t>+60 11-1621 3410</t>
  </si>
  <si>
    <t>STED abc Cafe</t>
  </si>
  <si>
    <t>13 Jalan Hang Lekiu, Melaka 75200 Malaysia</t>
  </si>
  <si>
    <t>http://www.facebook.com/stedabc</t>
  </si>
  <si>
    <t>$CafeBritishFusion</t>
  </si>
  <si>
    <t>+60 6-282 0773</t>
  </si>
  <si>
    <t>Cafe, British, Fusion</t>
  </si>
  <si>
    <t>Halia Inc Coffee Bar &amp; Restaurant</t>
  </si>
  <si>
    <t>1 Jalan Merdeka, Melaka 75100 Malaysia</t>
  </si>
  <si>
    <t>https://www.facebook.com/HaliaInc/page_map</t>
  </si>
  <si>
    <t>+60 19-770 7590</t>
  </si>
  <si>
    <t>Seating, Highchairs Available, Reservations, Outdoor Seating</t>
  </si>
  <si>
    <t>Restaurant Man Yi</t>
  </si>
  <si>
    <t>No. 12 Jalan Merdeka Taman Melaka Raya, Melaka 75000 Malaysia</t>
  </si>
  <si>
    <t>+60 6-281 4067</t>
  </si>
  <si>
    <t>Furui Michi Ramen</t>
  </si>
  <si>
    <t>Taman Melaka Raya, 75000 Malacca 527 Jalan Merdeka, Melaka 75000 Malaysia</t>
  </si>
  <si>
    <t>+60 6-288 3355</t>
  </si>
  <si>
    <t>Lu Yeh Yen</t>
  </si>
  <si>
    <t>154A Jalan Bunga Raya, Melaka Malaysia</t>
  </si>
  <si>
    <t>+60 6-281 7282</t>
  </si>
  <si>
    <t>Seating, Reservations, Wheelchair Accessible, Serves Alcohol, Table Service</t>
  </si>
  <si>
    <t>Ta Chi Nonya House</t>
  </si>
  <si>
    <t>1 Jalan Tun, Melaka 75300 Malaysia</t>
  </si>
  <si>
    <t>Nasi Lemak Klebang Squash</t>
  </si>
  <si>
    <t>17 Jalan MP 1 Batu Berendam, Melaka 75350 Malaysia</t>
  </si>
  <si>
    <t>+60 17-609 4729</t>
  </si>
  <si>
    <t>Restoran Porridge House</t>
  </si>
  <si>
    <t>Jalan Melaka Raya 2, Melaka 75000 Malaysia</t>
  </si>
  <si>
    <t>486 Baba Low</t>
  </si>
  <si>
    <t>486 Jalan Tengkera, Melaka 75200 Malaysia</t>
  </si>
  <si>
    <t>+60 6-283 1762</t>
  </si>
  <si>
    <t>BEE BEE Pineapple Tart  House</t>
  </si>
  <si>
    <t>307 A Jalan Parameswara, Melaka Malaysia</t>
  </si>
  <si>
    <t>+60 6-286 9735</t>
  </si>
  <si>
    <t>Restoran Lim Jit</t>
  </si>
  <si>
    <t>41 Lorong Hang Jebat, Melaka 75200 Malaysia</t>
  </si>
  <si>
    <t>http://www.facebook.com/%E6%9E%97%E8%AE%B0%E9%B8%A1%E7%B2%92%E9%A5%AD-Restoran-LIM-JIT-288701615062766/</t>
  </si>
  <si>
    <t>+60 11-1068 8893</t>
  </si>
  <si>
    <t>ibis Kitchen Restaurant</t>
  </si>
  <si>
    <t>249 Jalan Bendahara ibis Melaka, Melaka 75100 Malaysia</t>
  </si>
  <si>
    <t>+60 6-222 8888</t>
  </si>
  <si>
    <t>Teluk Belanga Cafe</t>
  </si>
  <si>
    <t>8 Jalan Kubu Off Jonker Walk, Melaka 75300 Malaysia</t>
  </si>
  <si>
    <t>+60 18-398 8391</t>
  </si>
  <si>
    <t>Aida Rich Cafe</t>
  </si>
  <si>
    <t>54 Jalan TU42, Ayer Keroh 75450 Malaysia</t>
  </si>
  <si>
    <t>http://www.facebook.com/AidaRichCafe</t>
  </si>
  <si>
    <t>+60 6-253 0772</t>
  </si>
  <si>
    <t>Makan Nyonya</t>
  </si>
  <si>
    <t>Jalan Bandar Hilir, Melaka 75000 Malaysia</t>
  </si>
  <si>
    <t>http://estadiahotel.com/dine</t>
  </si>
  <si>
    <t>+60 6-227 9600</t>
  </si>
  <si>
    <t>Kensington Restaurant</t>
  </si>
  <si>
    <t>41-43 Jalan Klebang, Melaka 75200 Malaysia</t>
  </si>
  <si>
    <t>https://www.facebook.com/Kensington.Western.Fusion.Restaurant</t>
  </si>
  <si>
    <t>$$ - $$$Southwestern</t>
  </si>
  <si>
    <t>+60 6-281 3011</t>
  </si>
  <si>
    <t>Reservations, Seating, Takeout, Wheelchair Accessible, Table Service</t>
  </si>
  <si>
    <t>Cheng Ho Tea House &amp; Vegetarian Restaurant éƒ‘å’Œç´ é£ŸèŒ¶é¦†</t>
  </si>
  <si>
    <t>17 Jalan Tukang Emas, Melaka 75200 Malaysia</t>
  </si>
  <si>
    <t>http://www.facebook.com/chenghoteahouse/</t>
  </si>
  <si>
    <t>+60 19-511 0749</t>
  </si>
  <si>
    <t>V Love Hot Pot</t>
  </si>
  <si>
    <t>No. 1 Jalan Kota Laksamana 2/17, Taman Kota Laksamana Sek 2, Melaka 75200 Malaysia</t>
  </si>
  <si>
    <t>+60 16-377 9111</t>
  </si>
  <si>
    <t>Lot C37 Ground Floor, Jusco Melaka Shopping Centre, Melaka 75450 Malaysia</t>
  </si>
  <si>
    <t>+60 6-232 6555</t>
  </si>
  <si>
    <t>Seating, Wheelchair Accessible</t>
  </si>
  <si>
    <t>Umbai Grilled Fish</t>
  </si>
  <si>
    <t>Umbai Jeti, Melaka Malaysia</t>
  </si>
  <si>
    <t>Seafood, Asian, Malaysian</t>
  </si>
  <si>
    <t>Heeren Tea Room</t>
  </si>
  <si>
    <t>+60 16-644 6162</t>
  </si>
  <si>
    <t>Cloud Gelato Cafe</t>
  </si>
  <si>
    <t>216 Jalan Melaka Raya 1, Melaka 75000 Malaysia</t>
  </si>
  <si>
    <t>$Dessert</t>
  </si>
  <si>
    <t>+60 6-286 3033</t>
  </si>
  <si>
    <t>Restoran Cili Garam</t>
  </si>
  <si>
    <t>G-12, Jalan PM14, Plaza Mahkota, Melaka 75000 Malaysia</t>
  </si>
  <si>
    <t>+60 6-292 5000</t>
  </si>
  <si>
    <t>Drinks, Lunch, Dinner, Brunch</t>
  </si>
  <si>
    <t>Takeout, Reservations, Private Dining, Seating, Parking Available, Street Parking, Digital Payments, Free Wifi, Accepts Credit Cards, Table Service</t>
  </si>
  <si>
    <t>Restoran Baba Albert</t>
  </si>
  <si>
    <t>62 A Jalan Rahmat 1 Taman Malim Jaya, Melaka 75250 Malaysia</t>
  </si>
  <si>
    <t>+60 12-621 8997</t>
  </si>
  <si>
    <t>1825 Gallery Hotel</t>
  </si>
  <si>
    <t>27,29&amp;31, Jalan Bunga Raya, Melaka 75100 Malaysia</t>
  </si>
  <si>
    <t>InternationalAsianIndonesianMalaysian</t>
  </si>
  <si>
    <t>+60 6-288 2868</t>
  </si>
  <si>
    <t>Kapten Pisang</t>
  </si>
  <si>
    <t>Jalan Cempaka 1, Taman Seri Cempaka, Melaka 75400 Malaysia</t>
  </si>
  <si>
    <t>http://www.facebook.com/pages/Kapten-Pisang/782325868523929</t>
  </si>
  <si>
    <t>+60 14-273 2823</t>
  </si>
  <si>
    <t>River Quay Dining &amp; Lounge</t>
  </si>
  <si>
    <t>Jalan Persisiran The Shore Shopping Gallery, Melaka 75100 Malaysia</t>
  </si>
  <si>
    <t>$$ - $$$PizzaFast foodInternational</t>
  </si>
  <si>
    <t>+60 12-262 4069</t>
  </si>
  <si>
    <t>Fast food, International, Asian, Soups, Malaysian, Pizza</t>
  </si>
  <si>
    <t>Restoran Singapore Chicken Tandoori House</t>
  </si>
  <si>
    <t>6 No 130 - 130A Jalan Taman Kota Laksamana, Banda Hilir, Melaka 75200 Malaysia</t>
  </si>
  <si>
    <t>+60 17-350 5128</t>
  </si>
  <si>
    <t>Dima Restaurant</t>
  </si>
  <si>
    <t>MIBC Ayer Keroh, Melaka Malaysia</t>
  </si>
  <si>
    <t>$$ - $$$Middle EasternHalal</t>
  </si>
  <si>
    <t>2nd Floor Coffee House</t>
  </si>
  <si>
    <t>19-1, Jalan Tkl 2/17 Seksyen 2, Taman Kota Laksamana, Melaka 75200 Malaysia</t>
  </si>
  <si>
    <t>+60 12-392 3635</t>
  </si>
  <si>
    <t>Yes Thai Restaurant Sdn Bhd</t>
  </si>
  <si>
    <t>No. 7 Jalan Kota Laksamana 3, Melaka 75200 Malaysia</t>
  </si>
  <si>
    <t>+60 6-274 2289</t>
  </si>
  <si>
    <t>Hai Sang Lou Chinese Restaurant</t>
  </si>
  <si>
    <t>Avani Sepang Goldcoast Resort, Sepang 43900 Malaysia</t>
  </si>
  <si>
    <t>+60 3-3182 3600</t>
  </si>
  <si>
    <t>Perahu</t>
  </si>
  <si>
    <t>No. 67 Jalan Pasar AVANI Sepang Goldcoast Resort, Sepang 43950 Malaysia</t>
  </si>
  <si>
    <t>$$ - $$$SeafoodEuropeanContemporary</t>
  </si>
  <si>
    <t>Bila-Bila Restaurant</t>
  </si>
  <si>
    <t>Bagan Lalang Avani Sepang Goldcoast Resort, Sepang 43900 Malaysia</t>
  </si>
  <si>
    <t>http://www.avanihotels.com/sepang/dining/bila-bila.html</t>
  </si>
  <si>
    <t>Lucky King Bun</t>
  </si>
  <si>
    <t>4366 Taman Aman, Port Dickson 71010 Malaysia</t>
  </si>
  <si>
    <t>+60 6-651 2392</t>
  </si>
  <si>
    <t>Sepoi-Sepoi Cafe</t>
  </si>
  <si>
    <t>Jalan Pantai Bagan Lalang No. 67, AVANI Sepang Goldcoast Resort, Sepang 43950 Malaysia</t>
  </si>
  <si>
    <t>Cafe, Malaysian, International, Asian</t>
  </si>
  <si>
    <t>Tino's Pizza - Pantai</t>
  </si>
  <si>
    <t>Jalan Pantai, Batu 4 Bazar Mara, Port Dickson 71050 Malaysia</t>
  </si>
  <si>
    <t>http://www.facebook.com/TinosPizzaPD/</t>
  </si>
  <si>
    <t>$ItalianPizzaVegetarian Friendly</t>
  </si>
  <si>
    <t>+60 10-335 4881</t>
  </si>
  <si>
    <t>Stimbot</t>
  </si>
  <si>
    <t>67, Jalan Pantai Bagan Lalang, Sungai Pelek, Selangor Darul Ehsan, Avani Sepang, Sepang 43950 Malaysia</t>
  </si>
  <si>
    <t>La Playa, Bar &amp; Restaurant</t>
  </si>
  <si>
    <t>Lot 43 Batu 4, Port Dickson 71000 Malaysia</t>
  </si>
  <si>
    <t>$$ - $$$ItalianBarPub</t>
  </si>
  <si>
    <t>+60 6-646 2045</t>
  </si>
  <si>
    <t>Italian, Fusion, Malaysian, Bar, Pub</t>
  </si>
  <si>
    <t>Kafe Kampung Kaw</t>
  </si>
  <si>
    <t>Jalan Hj Sirat Kampung Baru Sirusa, Port Dickson 71050 Malaysia</t>
  </si>
  <si>
    <t>+60 16-715 5434</t>
  </si>
  <si>
    <t>Wave Dining</t>
  </si>
  <si>
    <t>Jalan Bantai at Lexis Hibiscus Port Dickson, Port Dickson 71250 Malaysia</t>
  </si>
  <si>
    <t>+60 6-660 2626</t>
  </si>
  <si>
    <t>Waterfront. No. 27 Jalan Pasar PD Waterfront, Port Dickson 71000 Malaysia</t>
  </si>
  <si>
    <t>Weng Yin Seafood Village</t>
  </si>
  <si>
    <t>Km 15.5 Jalan Pantai, Port Dickson 71050 Malaysia</t>
  </si>
  <si>
    <t>+60 12-629 1178</t>
  </si>
  <si>
    <t>Restoran Fatt Kee</t>
  </si>
  <si>
    <t>Jalan Seremban Junction at Giant Lukut State Road 53, Port Dickson 71010 Malaysia</t>
  </si>
  <si>
    <t>+60 12-662 5949</t>
  </si>
  <si>
    <t>Aden Restoran</t>
  </si>
  <si>
    <t>No 61 Jalan mahajaya Kawasan penambakkan laut No 61, Port Dickson 71000 Malaysia</t>
  </si>
  <si>
    <t>http://www.facebook.com/ADENRESTORAN/</t>
  </si>
  <si>
    <t>$$ - $$$Middle EasternVegetarian FriendlyHalal</t>
  </si>
  <si>
    <t>+60 12-267 0411</t>
  </si>
  <si>
    <t>Hao Kee Seafood Restaurant</t>
  </si>
  <si>
    <t>No.25, Taman Mikamas, Port Dickson 71000 Malaysia</t>
  </si>
  <si>
    <t>https://www.facebook.com/Hao-kee-seafood-restuarant-%E8%B1%AA%E8%AE%B0%E6%B5%B7%E9%B2%9C%E9%A4%90%E9%A6%86-200089416680485/</t>
  </si>
  <si>
    <t>Kim's Seafood Palace</t>
  </si>
  <si>
    <t>71000 Port Dickson, Port Dickson 71000 Malaysia</t>
  </si>
  <si>
    <t>http://www.facebook.com/pages/Restoran-Kims-Seafood-Palace/280074182040201</t>
  </si>
  <si>
    <t>+60 6-646 2828</t>
  </si>
  <si>
    <t>KR Mani Curry House</t>
  </si>
  <si>
    <t>No 24 Jalan Seremban, Port Dickson 71000 Malaysia</t>
  </si>
  <si>
    <t>+60 6-651 5996</t>
  </si>
  <si>
    <t>Restoran Yun Long Seafood</t>
  </si>
  <si>
    <t>Jalan Pantai Batu 6, Hoon Leong Temple, Port Dickson 71050 Malaysia</t>
  </si>
  <si>
    <t>+60 6-662 1032</t>
  </si>
  <si>
    <t>Restoring Warinee Tom Yam</t>
  </si>
  <si>
    <t>Jalan Kampung Air Meleleh, Port Dickson Malaysia</t>
  </si>
  <si>
    <t>Warung Salai</t>
  </si>
  <si>
    <t>Taman Mewah, Port Dickson 71000 Malaysia</t>
  </si>
  <si>
    <t>+60 12-620 4245</t>
  </si>
  <si>
    <t>Cowboy Place</t>
  </si>
  <si>
    <t>Lot 1360 6 Jalan Pantai, Port Dickson 71000 Malaysia</t>
  </si>
  <si>
    <t>http://www.facebook.com/Cowboy-Place-Nasi-kukus-ayam-panggang-199565190078455/</t>
  </si>
  <si>
    <t>+60 19-308 8302</t>
  </si>
  <si>
    <t>Pd Famous Cendol Coconut Shake Power</t>
  </si>
  <si>
    <t>Kampung Teluk Kemang, Port Dickson 71050 Malaysia</t>
  </si>
  <si>
    <t>+60 11-2838 3885</t>
  </si>
  <si>
    <t>Burger King</t>
  </si>
  <si>
    <t>59-60 Ground Floor, Jalan DS 2/1 Bandar Dataran Segar, Lukut, Port Dickson 71010 Malaysia</t>
  </si>
  <si>
    <t>$AmericanFast food</t>
  </si>
  <si>
    <t>+60 6-651 2170</t>
  </si>
  <si>
    <t>American, Fast food</t>
  </si>
  <si>
    <t>Ming Tai Restaurant</t>
  </si>
  <si>
    <t>538, Jalan Pasar, Sungai Pelek 43950 Malaysia</t>
  </si>
  <si>
    <t>+60 10-770 6066</t>
  </si>
  <si>
    <t>Chinoise, Thistle Hotel</t>
  </si>
  <si>
    <t>Thistle Resort and Spa, Port Dickson Malaysia</t>
  </si>
  <si>
    <t>Sura Korean Restaurant</t>
  </si>
  <si>
    <t>PD Water Front, Port Dickson 71000 Malaysia</t>
  </si>
  <si>
    <t>$$ - $$$AsianKoreanVegetarian Friendly</t>
  </si>
  <si>
    <t>+60 6-646 2250</t>
  </si>
  <si>
    <t>Gim Men Teppanyaki</t>
  </si>
  <si>
    <t>103 Kg Arab, Port Dickson 71000 Malaysia</t>
  </si>
  <si>
    <t>Xiwang Seafood Village Restaurant</t>
  </si>
  <si>
    <t>Lot 112 Batu 6 3/4, Port Dickson 71050 Malaysia</t>
  </si>
  <si>
    <t>+60 12-292 6219</t>
  </si>
  <si>
    <t>Roselle Coffee House</t>
  </si>
  <si>
    <t>Lexis Hibiscus, Port Dickson 71250 Malaysia</t>
  </si>
  <si>
    <t>Restoran Port Dickson</t>
  </si>
  <si>
    <t>Jalan Pantai, Port Dickson 71050 Malaysia</t>
  </si>
  <si>
    <t>+60 12-638 8286</t>
  </si>
  <si>
    <t>Reggae Cafe Penang</t>
  </si>
  <si>
    <t>Lebuh Pantai 163, Lebuh Pantai, George Town, 10300 George Town, Pulau Pinang., George Town, Penang Island 10300 Malaysia</t>
  </si>
  <si>
    <t>+60 10-215 9928</t>
  </si>
  <si>
    <t>Italian, Malaysian, Asian</t>
  </si>
  <si>
    <t>The Mugshot Cafe</t>
  </si>
  <si>
    <t>302 Chulia Street, George Town, Penang Island Malaysia</t>
  </si>
  <si>
    <t>http://www.facebook.com/pages/The-Mugshot-Cafe/217836308341636</t>
  </si>
  <si>
    <t>+60 12-405 6276</t>
  </si>
  <si>
    <t>Breakfast, Lunch, Brunch, After-hours</t>
  </si>
  <si>
    <t>Edelweiss Cafe</t>
  </si>
  <si>
    <t>38 Armeniam Street, George Town, Penang Island 10200 Malaysia</t>
  </si>
  <si>
    <t>http://www.edelweisscafe.com/</t>
  </si>
  <si>
    <t>$$ - $$$SwissVegetarian Friendly</t>
  </si>
  <si>
    <t>+60 4-261 8935</t>
  </si>
  <si>
    <t>Swiss</t>
  </si>
  <si>
    <t>Ivy's Nyonya Cuisine</t>
  </si>
  <si>
    <t>58 Jln Chow Thye, George Town, Penang Island 10250 Malaysia</t>
  </si>
  <si>
    <t>http://www.facebook.com/ivysnyonyacuisine</t>
  </si>
  <si>
    <t>+60 13-433 7878</t>
  </si>
  <si>
    <t>Il Bacaro</t>
  </si>
  <si>
    <t>Campbell House,106 Campbell Street Georgetown, Penang Island 10100 Malaysia</t>
  </si>
  <si>
    <t>http://campbellhousepenang.com/il-bacaro/</t>
  </si>
  <si>
    <t>$$ - $$$ItalianPizzaGrill</t>
  </si>
  <si>
    <t>+60 4-261 8290</t>
  </si>
  <si>
    <t>WHEELER'S</t>
  </si>
  <si>
    <t>67 Jalan Love Lane, George Town, Penang Island 10200 Malaysia</t>
  </si>
  <si>
    <t>http://www.wheelers.com.my/</t>
  </si>
  <si>
    <t>+60 19-524 7703</t>
  </si>
  <si>
    <t>Yeap Noodles</t>
  </si>
  <si>
    <t>No. 227 Chulia Street 10200 Georgetown, Penang Island Malaysia</t>
  </si>
  <si>
    <t>http://www.facebook.com/pages/Yeap-Noodles/148302501870288</t>
  </si>
  <si>
    <t>+60 16-478 5453</t>
  </si>
  <si>
    <t>Ferringhi Garden Restaurant</t>
  </si>
  <si>
    <t>34 A, B &amp; C, Jalan Batu, Penang Island 11100 Malaysia</t>
  </si>
  <si>
    <t>http://www.ferringhigarden.com.my/</t>
  </si>
  <si>
    <t>$$ - $$$ChineseAsianCentral European</t>
  </si>
  <si>
    <t>604-88 111 93</t>
  </si>
  <si>
    <t>Kimpo Famous Roasted</t>
  </si>
  <si>
    <t>No. 20 Leith Street, George Town, Penang Island 10000 Malaysia</t>
  </si>
  <si>
    <t>http://www.redgarden-food.com/</t>
  </si>
  <si>
    <t>Rubin Mardini Cafe Restaurant</t>
  </si>
  <si>
    <t>Jalan Batu Ferringhi No 591, Batu Ferringhi, Penang Island 11100 Malaysia</t>
  </si>
  <si>
    <t>http://www.facebook.com/rubinmardinii</t>
  </si>
  <si>
    <t>$LebaneseMediterraneanTurkish</t>
  </si>
  <si>
    <t>+60 14-910 0478</t>
  </si>
  <si>
    <t>Lebanese, Mediterranean, Turkish, Middle Eastern, Arabic</t>
  </si>
  <si>
    <t>Via Pre Italian Restaurants</t>
  </si>
  <si>
    <t>20e, Lebuh Penang, George Town, Penang Island 10200 Malaysia</t>
  </si>
  <si>
    <t>$$ - $$$ItalianMediterraneanTuscan</t>
  </si>
  <si>
    <t>+60 4-262 0560</t>
  </si>
  <si>
    <t>Mediterranean, Italian, Tuscan</t>
  </si>
  <si>
    <t>Pinxin Vegan Cuisine</t>
  </si>
  <si>
    <t>38, Lebuh Tye Sin, George Town, Penang Island 10300 Malaysia</t>
  </si>
  <si>
    <t>+60 4-261 0043</t>
  </si>
  <si>
    <t>Cafe, Asian, Fusion, Healthy, Malaysian</t>
  </si>
  <si>
    <t>Passion Heart</t>
  </si>
  <si>
    <t>23, Jalan A.S. Mansoor, George Town, Penang Island 10050 Malaysia</t>
  </si>
  <si>
    <t>http://www.facebook.com/passionheartcafe/</t>
  </si>
  <si>
    <t>$$ - $$$BakeriesCafeHealthy</t>
  </si>
  <si>
    <t>+60 16-443 1336</t>
  </si>
  <si>
    <t>What the Duck Restaurant Penang</t>
  </si>
  <si>
    <t>40 Jalan Nagore, George Town, Penang Island 10050 Malaysia</t>
  </si>
  <si>
    <t>http://www.facebook.com/whattheduckrestaurant</t>
  </si>
  <si>
    <t>+60 4-227 8840</t>
  </si>
  <si>
    <t>20 Chulia Lane Cafe</t>
  </si>
  <si>
    <t>20 Lorong Chulia, George Town, Penang Island 10200 Malaysia</t>
  </si>
  <si>
    <t>$$ - $$$FusionHealthyNonya/Malaysian</t>
  </si>
  <si>
    <t>+60 4-963 9282</t>
  </si>
  <si>
    <t>No.11 Specialty Restaurant</t>
  </si>
  <si>
    <t>11, Jalan Teluk Bahang, Teluk Bahang, Penang Island 11050 Malaysia</t>
  </si>
  <si>
    <t>http://www.angsana.com/en/malaysia/penang</t>
  </si>
  <si>
    <t>$$ - $$$FusionVegetarian FriendlyVegan Options</t>
  </si>
  <si>
    <t>+60 4-817 0888</t>
  </si>
  <si>
    <t>The Book Sandwich Cafe</t>
  </si>
  <si>
    <t>217 Lebuh Pantai Georgetown, George Town, Penang Island 10300 Malaysia</t>
  </si>
  <si>
    <t>https://www.thebooksandwichcafe.com/</t>
  </si>
  <si>
    <t>$$ - $$$Vegetarian Friendly</t>
  </si>
  <si>
    <t>+60 4261 3445</t>
  </si>
  <si>
    <t>Takeout, Reservations, Outdoor Seating, Seating, Street Parking, Highchairs Available, Wheelchair Accessible, Serves Alcohol, Wine and Beer, Accepts Mastercard, Accepts Visa, Cash Only, Free Wifi, Accepts Credit Cards, Table Service, Dog Friendly, Family style, Non-smoking restaurants</t>
  </si>
  <si>
    <t>Gustoso By The Beach</t>
  </si>
  <si>
    <t>PARKROYAL Penang Resort, Batu Ferringhi, Penang Island 11100 Malaysia</t>
  </si>
  <si>
    <t>+60 4-886 2288</t>
  </si>
  <si>
    <t>Italian, Pizza, Seafood, European, International</t>
  </si>
  <si>
    <t>Black Kettle</t>
  </si>
  <si>
    <t>105 Beach Street, George Town, Penang Island 10300 Malaysia</t>
  </si>
  <si>
    <t>http://www.blackkettle.com.my/</t>
  </si>
  <si>
    <t>+60 4-251 9270</t>
  </si>
  <si>
    <t>Cafe, European, International, Fusion</t>
  </si>
  <si>
    <t>DEEN MAJU</t>
  </si>
  <si>
    <t>170 Jalan Gurdwara, George Town, Penang Island 10300 Malaysia</t>
  </si>
  <si>
    <t>http://www.facebook.com/DEEN-MAJU-312237305554288</t>
  </si>
  <si>
    <t>+60 12-425 2421</t>
  </si>
  <si>
    <t>Ming Xiang Tai</t>
  </si>
  <si>
    <t>133 Jalan Burmah, George Town, Penang Island 10050 Malaysia</t>
  </si>
  <si>
    <t>http://mingxiangtai.com.my/</t>
  </si>
  <si>
    <t>$BakeriesChineseVegetarian Friendly</t>
  </si>
  <si>
    <t>+60 16-444 9693</t>
  </si>
  <si>
    <t>Red Garden Food Paradise &amp; Night Market</t>
  </si>
  <si>
    <t>No. 20, Leith Street, George Town, Penang Island 10000 Malaysia</t>
  </si>
  <si>
    <t>http://www.redgarden-food.com/content/home/index/site:redgarden-link:718</t>
  </si>
  <si>
    <t>$Nonya/MalaysianMalaysianVegetarian Friendly</t>
  </si>
  <si>
    <t>+60 12-421 6767</t>
  </si>
  <si>
    <t>D'Loovi's</t>
  </si>
  <si>
    <t>24, Lebuh Melayu, George Town, Penang Island 10100 Malaysia</t>
  </si>
  <si>
    <t>http://m.facebook.com/dloovis/?ref=bookmarks</t>
  </si>
  <si>
    <t>+60 16-272 4689</t>
  </si>
  <si>
    <t>Bar, Asian, Pub, Malaysian</t>
  </si>
  <si>
    <t>The Leaf Healthy Recipes</t>
  </si>
  <si>
    <t>No. 5 Lebuh Penang 10200, George Town, Penang Island 10200 Malaysia</t>
  </si>
  <si>
    <t>http://www.theleaf.com.my/</t>
  </si>
  <si>
    <t>$$ - $$$AsianDinerHealthy</t>
  </si>
  <si>
    <t>+60 12-498 8491</t>
  </si>
  <si>
    <t>Asian, Healthy, Malaysian, Diner</t>
  </si>
  <si>
    <t>Three Sixty Revolving Restaurant Skybar</t>
  </si>
  <si>
    <t>Three Sixty Revolving Restaurant Skybar 25-A Lebuh Farquhar George Town, Penang Island 10200 Malaysia</t>
  </si>
  <si>
    <t>http://360rooftop.com.my/</t>
  </si>
  <si>
    <t>$$ - $$$BarAsianMalaysian</t>
  </si>
  <si>
    <t>Bar, Asian, Malaysian</t>
  </si>
  <si>
    <t>https://www.facebook.com/penangreggaecafe</t>
  </si>
  <si>
    <t>Ayer Itam Penang Assam Laksa</t>
  </si>
  <si>
    <t>Jalan Pasar Ayer Itam, Penang Island Malaysia</t>
  </si>
  <si>
    <t>http://www.penanglaksa.com/</t>
  </si>
  <si>
    <t>+60 12-500 7063</t>
  </si>
  <si>
    <t>Hameediyah Restaurant</t>
  </si>
  <si>
    <t>164 A Campbell Street, George Town, Penang Island 10100 Malaysia</t>
  </si>
  <si>
    <t>$MalaysianVegetarian FriendlyHalal</t>
  </si>
  <si>
    <t>+60 16-447 0164</t>
  </si>
  <si>
    <t>Guan Guan Cafe</t>
  </si>
  <si>
    <t>Jalan Batu Ferringhi, Batu Ferringhi, Penang Island 11100 Malaysia</t>
  </si>
  <si>
    <t>http://www.facebook.com/pg/guanguancafe/about/?ref=page_internal</t>
  </si>
  <si>
    <t>+60 12-422 7142</t>
  </si>
  <si>
    <t>Bibik's Kitchen Nyonya Cuisine</t>
  </si>
  <si>
    <t>73 Jalan Sri Bahari, George Town, Penang Island 10050 Malaysia</t>
  </si>
  <si>
    <t>http://www.facebook.com/Bibik.Kitchen/</t>
  </si>
  <si>
    <t>+60 12-669 7488</t>
  </si>
  <si>
    <t>Kraffmen</t>
  </si>
  <si>
    <t>80 Jalan Zainul Abidin, George Town, Penang Island 10400 Malaysia</t>
  </si>
  <si>
    <t>https://www.facebook.com/Kraffmen-1657943774513420/</t>
  </si>
  <si>
    <t>+60 4-226 2770</t>
  </si>
  <si>
    <t>The Daily Dose</t>
  </si>
  <si>
    <t>36 Stewart Lane, George Town, Penang Island 10200 Malaysia</t>
  </si>
  <si>
    <t>https://www.facebook.com/TheDailyDoseCafe/</t>
  </si>
  <si>
    <t>Nona Bali Restaurant</t>
  </si>
  <si>
    <t>No 23 Lintang Burma Pulau Tikus, George Town, Penang Island 10350 Malaysia</t>
  </si>
  <si>
    <t>$$ - $$$IndonesianVegetarian FriendlyHalal</t>
  </si>
  <si>
    <t>+60 4-228 1630</t>
  </si>
  <si>
    <t>Hygge Dining &amp; Bar</t>
  </si>
  <si>
    <t>58, Jalan Kuala Kangsar, George Town, Penang Island 10450 Malaysia</t>
  </si>
  <si>
    <t>$$ - $$$EuropeanAsianVegetarian Friendly</t>
  </si>
  <si>
    <t>+60 4-262 8898</t>
  </si>
  <si>
    <t>Golden River</t>
  </si>
  <si>
    <t>Road Opposite Golden Sands Hotel Jalan Sungai Emas, Batu Ferringhi, Penang Island 11100 Malaysia</t>
  </si>
  <si>
    <t>http://www.facebook.com/Golden-River-Restaurant-1771656279517779/</t>
  </si>
  <si>
    <t>+60 12-442 8880</t>
  </si>
  <si>
    <t>Barista CafÃ© &amp; Casa de Pizzeria</t>
  </si>
  <si>
    <t>92 Church Street, George Town, Penang Island 10200 Malaysia</t>
  </si>
  <si>
    <t>http://www.facebook.com/baristapizzeria</t>
  </si>
  <si>
    <t>+60 4-261 5013</t>
  </si>
  <si>
    <t>Italian, Bar, Pizza, Cafe, European, Fusion, Pub</t>
  </si>
  <si>
    <t>Every Fresh Bar</t>
  </si>
  <si>
    <t>4 Jalan Sungai Ujong, George Town, Penang Island 10100 Malaysia</t>
  </si>
  <si>
    <t>$CafeHealthyVegetarian Friendly</t>
  </si>
  <si>
    <t>+60 4-251 9733</t>
  </si>
  <si>
    <t>Woodlands Vegetarian Restaurant</t>
  </si>
  <si>
    <t>60 Lebuh Penang, George Town, Penang Island 10200 Malaysia</t>
  </si>
  <si>
    <t>04-26397064</t>
  </si>
  <si>
    <t>Penang Road Famous Teochew Cendol</t>
  </si>
  <si>
    <t>Lebuh Keng Kwee / Penang Road, Penang Island Malaysia</t>
  </si>
  <si>
    <t>+60 4-202 6002</t>
  </si>
  <si>
    <t>Monsieur 85</t>
  </si>
  <si>
    <t>316 Lebuh Pantai, George Town, Penang Island 10300 Malaysia</t>
  </si>
  <si>
    <t>https://www.facebook.com/Monsieur85recipe/</t>
  </si>
  <si>
    <t>$$ - $$$FrenchEuropeanFusion</t>
  </si>
  <si>
    <t>+60 4-261 8266</t>
  </si>
  <si>
    <t>European, Fusion, French, Diner</t>
  </si>
  <si>
    <t>The Alley Penang</t>
  </si>
  <si>
    <t>5 Lorong Stewart, George Town, Penang Island 10200 Malaysia</t>
  </si>
  <si>
    <t>http://www.facebook.com/thealleypenang</t>
  </si>
  <si>
    <t>+60 17-402 7489</t>
  </si>
  <si>
    <t>After-hours</t>
  </si>
  <si>
    <t>Takeout, Outdoor Seating, Wheelchair Accessible, Seating, Cash Only, Free Wifi</t>
  </si>
  <si>
    <t>Smokepapa BBQ</t>
  </si>
  <si>
    <t>41 Lebuh Bishop, George Town, Penang Island 10200 Malaysia</t>
  </si>
  <si>
    <t>$AmericanSouthwesternBarbecue</t>
  </si>
  <si>
    <t>+60 16-417 7803</t>
  </si>
  <si>
    <t>Barbecue, American, Southwestern, Fusion</t>
  </si>
  <si>
    <t>Emily's Steakhouse Penang</t>
  </si>
  <si>
    <t>89, Muntri Street, George Town, Penang Island 10300 Malaysia</t>
  </si>
  <si>
    <t>https://www.facebook.com/emilypenang/</t>
  </si>
  <si>
    <t>$$ - $$$SteakhouseBritish</t>
  </si>
  <si>
    <t>+60 19-839 6630</t>
  </si>
  <si>
    <t>Bora Bora by Sunset</t>
  </si>
  <si>
    <t>Lot 415 Jalan Batu Ferringhi, Batu Ferringhi, Penang Island 11100 Malaysia</t>
  </si>
  <si>
    <t>http://www.borabora.com/</t>
  </si>
  <si>
    <t>$$ - $$$BarAsianVegetarian Friendly</t>
  </si>
  <si>
    <t>+60 4-885 1313</t>
  </si>
  <si>
    <t>Tofu Village Restaurant</t>
  </si>
  <si>
    <t>82, Church Street, George Town, Penang Island 10200 Malaysia</t>
  </si>
  <si>
    <t>+60 12-453 6108</t>
  </si>
  <si>
    <t>Bean Sprout Cafe</t>
  </si>
  <si>
    <t>35 Jalan Masjid Kapitan Keling, Penang Island 10200 Malaysia</t>
  </si>
  <si>
    <t>$$ - $$$AmericanCafeBritish</t>
  </si>
  <si>
    <t>+60 4-261 9798</t>
  </si>
  <si>
    <t>Jalan Tanjung Bunga Next to Holiday Inn in Batu Ferringhi, Batu Ferringhi, Penang Island 11100 Malaysia</t>
  </si>
  <si>
    <t>http://www.starbucks.com.my/</t>
  </si>
  <si>
    <t>$$ - $$$Quick BitesAmericanCafe</t>
  </si>
  <si>
    <t>+60 1-300-80-8989</t>
  </si>
  <si>
    <t>Takeout, Outdoor Seating, Seating, Parking Available, Validated Parking, Highchairs Available, Wheelchair Accessible, Free Wifi, Accepts Credit Cards, Waterfront</t>
  </si>
  <si>
    <t>Sigi's Bar and Grill</t>
  </si>
  <si>
    <t>Jalan Batu Ferringi Golden Sands Resort, Batu Ferringhi, Penang Island 11100 Malaysia</t>
  </si>
  <si>
    <t>http://www.gourmetgarden.com.my/2011/03/15/experiencing-sigis-bar-grill-1st-anniversary-set-menu-new-ala-carte-items/</t>
  </si>
  <si>
    <t>60 4 886 1852</t>
  </si>
  <si>
    <t>Gala House</t>
  </si>
  <si>
    <t>102 &amp; 104 Lebuh Muntri, George Town, Penang Island 10200 Malaysia</t>
  </si>
  <si>
    <t>http://www.facebook.com/galahouse.com.my</t>
  </si>
  <si>
    <t>+60 4-261 3118</t>
  </si>
  <si>
    <t>Brunch, Dinner, After-hours</t>
  </si>
  <si>
    <t>Takeout, Outdoor Seating, Buffet, Seating, Street Parking, Highchairs Available, Serves Alcohol, Wine and Beer, Accepts American Express, Accepts Mastercard, Accepts Visa, Free Wifi, Reservations, Wheelchair Accessible, Table Service, Television, Full Bar, Accepts Credit Cards</t>
  </si>
  <si>
    <t>ChinaHouse</t>
  </si>
  <si>
    <t>153-155 Lebuh Pantai, George Town, Penang Island 10200 Malaysia</t>
  </si>
  <si>
    <t>http://www.facebook.com/ChinaHousePenang/</t>
  </si>
  <si>
    <t>+60 4-263 7299</t>
  </si>
  <si>
    <t>Garden Lebanon Restaurant (Tanjung Bungah Penang)</t>
  </si>
  <si>
    <t>No 15 Jalan Tanjung Bungah, Tanjung Bungah, Penang Island 11200 Malaysia</t>
  </si>
  <si>
    <t>https://lebanonrestaurant.com.my/</t>
  </si>
  <si>
    <t>$$ - $$$LebaneseMediterraneanHealthy</t>
  </si>
  <si>
    <t>+60 4-891 7228</t>
  </si>
  <si>
    <t>Lebanese, Mediterranean, Middle Eastern, Healthy, Arabic</t>
  </si>
  <si>
    <t>Vegan Options, Halal, Gluten Free Options, Vegetarian Friendly</t>
  </si>
  <si>
    <t>TONG Restaurant</t>
  </si>
  <si>
    <t>88 Lebuh Armenian Inside 88 Armenian Hotel, Penang Island 10200 Malaysia</t>
  </si>
  <si>
    <t>http://www.tongrestaurant.com/</t>
  </si>
  <si>
    <t>$$$$FrenchAsianContemporary</t>
  </si>
  <si>
    <t>+60 4-261 1188</t>
  </si>
  <si>
    <t>Asian, French, Contemporary, Wine Bar, Malaysian</t>
  </si>
  <si>
    <t>Urban Daybreak</t>
  </si>
  <si>
    <t>338 Lebuh Pantai, George Town, Penang Island 10300 Malaysia</t>
  </si>
  <si>
    <t>http://www.facebook.com/urbandaybreak</t>
  </si>
  <si>
    <t>Sri Ananda Bahwan</t>
  </si>
  <si>
    <t>55 Lebuh Penang Little India, George Town, Penang Island Malaysia</t>
  </si>
  <si>
    <t>http://srianandabahwan.com.my/</t>
  </si>
  <si>
    <t>+60 4-264 4204</t>
  </si>
  <si>
    <t>Power-up restaurant</t>
  </si>
  <si>
    <t>142 Mk17 Batu Ferringhi, Penang Island Malaysia</t>
  </si>
  <si>
    <t>http://www.facebook.com/Power-Up-Restaurant-Batu-Ferringhi-773567492815765/</t>
  </si>
  <si>
    <t>+60 16-459 9412</t>
  </si>
  <si>
    <t>Hong Kee Wan Thun Mee</t>
  </si>
  <si>
    <t>37, Campbell Street, George Town, Penang, Penang Island 10100 Malaysia</t>
  </si>
  <si>
    <t>http://www.facebook.com/hongkeebamboonoodle</t>
  </si>
  <si>
    <t>Us Pizza</t>
  </si>
  <si>
    <t>Summerton Persiaran Bayan Indah 110-01-12 Summerton Bayan Indah, Persiaran Bayan Indah, Bayan Lepas, Penang Island 11900 Malaysia</t>
  </si>
  <si>
    <t>http://www.uspizza.my/</t>
  </si>
  <si>
    <t>$AmericanPizzaMalaysian</t>
  </si>
  <si>
    <t>+60 4-609 7049</t>
  </si>
  <si>
    <t>American, Pizza, Malaysian</t>
  </si>
  <si>
    <t>Vegetarian Friendly, Gluten Free Options, Vegan Options</t>
  </si>
  <si>
    <t>Hon Kei Food Corner</t>
  </si>
  <si>
    <t>45 Kampung Malabar Georgetown, Penang Island 10100 Malaysia</t>
  </si>
  <si>
    <t>http://www.facebook.com/pages/%E6%BC%A2%E8%A8%98%E5%B0%8F%E9%A3%9F%E5%BA%97-Hon-Kei-Food-Corner/206820609475901</t>
  </si>
  <si>
    <t>+60 16-416 4083</t>
  </si>
  <si>
    <t>14 Jalan Tanjung Bungah, Tanjung Bungah, Penang Island 11200 Malaysia</t>
  </si>
  <si>
    <t>http://www.facebook.com/srianandabahwan/?rf=423791377693309</t>
  </si>
  <si>
    <t>+60 4-890 9771</t>
  </si>
  <si>
    <t>Golden Stag Hotpot Bar</t>
  </si>
  <si>
    <t>53-01, Jln Sultan Ahmad Shah Ground Floor, MBF Tower, George Town, Penang Island 10050 Malaysia</t>
  </si>
  <si>
    <t>https://www.facebook.com/goldenstaghotpotbar/</t>
  </si>
  <si>
    <t>+60 17-558 8724</t>
  </si>
  <si>
    <t>Chinese, Asian, Bar, Malaysian, Beer restaurants</t>
  </si>
  <si>
    <t>Bee Hwa Cafe</t>
  </si>
  <si>
    <t>10 Lebuh Dickens, George Town, Penang Island 10050 Malaysia</t>
  </si>
  <si>
    <t>http://g.co/kgs/5bJj8p</t>
  </si>
  <si>
    <t>+60 4-263 6092</t>
  </si>
  <si>
    <t>Kashmir Restaurant</t>
  </si>
  <si>
    <t>105 Jalan Penang, George Town, Penang Island 10000 Malaysia</t>
  </si>
  <si>
    <t>https://www.facebook.com/kashmirpenang/</t>
  </si>
  <si>
    <t>+60 4-263 7411</t>
  </si>
  <si>
    <t>Yeng Keng Cafe</t>
  </si>
  <si>
    <t>36, Chulia Street, George Town, Penang Island Malaysia</t>
  </si>
  <si>
    <t>http://yengkengcafebar.com/index.html</t>
  </si>
  <si>
    <t>604-263-3177</t>
  </si>
  <si>
    <t>Lunch, Dinner, Brunch, Breakfast</t>
  </si>
  <si>
    <t>Takeout, Reservations, Seating, Wheelchair Accessible, Serves Alcohol, Full Bar, Table Service</t>
  </si>
  <si>
    <t>Micke's Place</t>
  </si>
  <si>
    <t>94 Lorong Love, George Town, Penang Island 10200 Malaysia</t>
  </si>
  <si>
    <t>http://www.facebook.com/mickesplacelovelane</t>
  </si>
  <si>
    <t>+60 12-493 8279</t>
  </si>
  <si>
    <t>Breakfast, After-hours, Drinks</t>
  </si>
  <si>
    <t>Ferringhi Coffee Garden</t>
  </si>
  <si>
    <t>43-D Batu Ferringhi 11100, Penang Island Malaysia</t>
  </si>
  <si>
    <t>http://www.facebook.com/ferringhicoffeegarden</t>
  </si>
  <si>
    <t>+60 4-885 1192</t>
  </si>
  <si>
    <t>Halab Penang</t>
  </si>
  <si>
    <t>381 Chulia Street, George Town, Penang Island 10200 Malaysia</t>
  </si>
  <si>
    <t>+60 4-251 9550</t>
  </si>
  <si>
    <t>The Jetty Food Court</t>
  </si>
  <si>
    <t>49-F Pengkalan Weld, George Town, Penang Island Malaysia</t>
  </si>
  <si>
    <t>+60 11-1143 7178</t>
  </si>
  <si>
    <t>Maple Palace Restaurant</t>
  </si>
  <si>
    <t>47 Jalan Sultan Ahmad Shah 10050, George Town, Penang Island 10050 Malaysia</t>
  </si>
  <si>
    <t>+60 4-227 9690</t>
  </si>
  <si>
    <t>Mish Mash</t>
  </si>
  <si>
    <t>24 Lebuh Muntri, George Town, Penang Island 10200 Malaysia</t>
  </si>
  <si>
    <t>+60 17-536 5128</t>
  </si>
  <si>
    <t>Reservations, Seating, Wheelchair Accessible, Serves Alcohol, Full Bar, Wine and Beer, Accepts Mastercard, Accepts Visa, Free Wifi, Accepts Credit Cards, Table Service</t>
  </si>
  <si>
    <t>Miami Cafe</t>
  </si>
  <si>
    <t>19 Batu Ferringhi Road, Penang Island 11100 Malaysia</t>
  </si>
  <si>
    <t>+60 4-899 4862</t>
  </si>
  <si>
    <t>Sri Weld Food Court</t>
  </si>
  <si>
    <t>Lebuh Pantai Colonial District, George Town, Penang Island Malaysia</t>
  </si>
  <si>
    <t>http://www.facebook.com/profile.php?id=139373956133135</t>
  </si>
  <si>
    <t>+60 16-769 9585</t>
  </si>
  <si>
    <t>Three Road 888 Hokkien Mee</t>
  </si>
  <si>
    <t>67-A, Lebuh Presgrave, George Town, Penang Island 10300 Malaysia</t>
  </si>
  <si>
    <t>Moh Teng Pheow Nyonya Koay Penang</t>
  </si>
  <si>
    <t>Lebuh Chulia Entrance on Jalan Masjid, Off Chulia Street, George Town, Penang Island 10200 Malaysia</t>
  </si>
  <si>
    <t>+60 4-261 5832</t>
  </si>
  <si>
    <t>Dear Dino CafÃ©</t>
  </si>
  <si>
    <t>186 &amp; 188, Penang Road, George Town, 10000. Penang, Malaysia, George Town, Penang Island 10000 Malaysia</t>
  </si>
  <si>
    <t>http://www.facebook.com/deardinocafe/</t>
  </si>
  <si>
    <t>$Quick BitesAmericanCafe</t>
  </si>
  <si>
    <t>+60 4-251 9723</t>
  </si>
  <si>
    <t>Cafe, American, European, British, Malaysian, Eastern European, Japanese Fusion</t>
  </si>
  <si>
    <t>Jing Si Books &amp; Cafe (Penang)</t>
  </si>
  <si>
    <t>31, Beach St, George Town, Penang Island 10300 Malaysia</t>
  </si>
  <si>
    <t>http://www.jingsibooksncafe.com/</t>
  </si>
  <si>
    <t>+60 4-261 6562</t>
  </si>
  <si>
    <t>Seating, Table Service, Non-smoking restaurants</t>
  </si>
  <si>
    <t>Jason Nyonya House</t>
  </si>
  <si>
    <t>10B king street, Penang Island 10200 Malaysia</t>
  </si>
  <si>
    <t>+60 18-356 0515</t>
  </si>
  <si>
    <t>Kim Haus</t>
  </si>
  <si>
    <t>9 Campbell Street, George Town, Penang Island 10100 Malaysia</t>
  </si>
  <si>
    <t>$$ - $$$ItalianAmericanBar</t>
  </si>
  <si>
    <t>+60 16-416 3515</t>
  </si>
  <si>
    <t>Italian, American, Asian, Malaysian, Bar, Cafe</t>
  </si>
  <si>
    <t>Viva Victoria</t>
  </si>
  <si>
    <t>20F&amp;G Lebuh Penang, George Town, Penang Island 10200 Malaysia</t>
  </si>
  <si>
    <t>http://www.facebook.com/Viva-Victoria-475240706204387/</t>
  </si>
  <si>
    <t>$$ - $$$AsianFusionGastropub</t>
  </si>
  <si>
    <t>Frandy Beach Bar</t>
  </si>
  <si>
    <t>363,Gerai kilat, Batu Ferringhi, Penang Island 11100 Malaysia</t>
  </si>
  <si>
    <t>$$ - $$$IndianPizzaSeafood</t>
  </si>
  <si>
    <t>+60 16-498 7885</t>
  </si>
  <si>
    <t>Indian, Pizza, Seafood, Pakistani, Arabic</t>
  </si>
  <si>
    <t>De'Brick Cafe</t>
  </si>
  <si>
    <t>29, Lorong Prangin, George Town, Penang Island 10300 Malaysia</t>
  </si>
  <si>
    <t>$GermanCafeAsian</t>
  </si>
  <si>
    <t>+60 19-594 9659</t>
  </si>
  <si>
    <t>Cafe, Asian, Malaysian, German, Healthy</t>
  </si>
  <si>
    <t>Beso Rosado</t>
  </si>
  <si>
    <t>86, Lebuh Bishop, George Town, Penang Island 10200 Malaysia</t>
  </si>
  <si>
    <t>$$ - $$$EuropeanFusion</t>
  </si>
  <si>
    <t>+60 4-263 6868</t>
  </si>
  <si>
    <t>Siam Road Charcoal Char Koay Teow</t>
  </si>
  <si>
    <t>Siam Road Off Jalan Anson, George Town, Penang Island 10400 Malaysia</t>
  </si>
  <si>
    <t>Din Tai Fung at Penang Gurney Plaza</t>
  </si>
  <si>
    <t>Lot B1-05C, Basement 1 Penang Gurney Plaza, George Town, Penang Island 10250 Malaysia</t>
  </si>
  <si>
    <t>+60 4-293 3634</t>
  </si>
  <si>
    <t>Soul Cafe</t>
  </si>
  <si>
    <t>12 Jalan Kek Chuan, George Town, Penang Island 10400 Malaysia</t>
  </si>
  <si>
    <t>$$ - $$$ItalianCafeEuropean</t>
  </si>
  <si>
    <t>+60 4-226 8200</t>
  </si>
  <si>
    <t>Italian, Cafe, European</t>
  </si>
  <si>
    <t>Foong Wei Heong Restaurant</t>
  </si>
  <si>
    <t>Sri Bahari Road, George Town, Penang Island Malaysia</t>
  </si>
  <si>
    <t>604-261-1918</t>
  </si>
  <si>
    <t>Constant Gardener Coffee</t>
  </si>
  <si>
    <t>9 Lebuh Light Chinese Chambers of Commerce Building, George Town, Penang Island 10200 Malaysia</t>
  </si>
  <si>
    <t>+60 11-6078 7883</t>
  </si>
  <si>
    <t>Breakfast, Drinks</t>
  </si>
  <si>
    <t>Seating, Digital Payments</t>
  </si>
  <si>
    <t>Viva Local Food Haven</t>
  </si>
  <si>
    <t>Jalan Tanjong Tokong, Tanjung Tokong, Penang Island 10470 Malaysia</t>
  </si>
  <si>
    <t>http://viva-local-food-haven.business.site/?utm_source=gmb&amp;utm_medium=referral</t>
  </si>
  <si>
    <t>+60 4-890 2549</t>
  </si>
  <si>
    <t>Takeout, Seating, Parking Available, Wheelchair Accessible, Serves Alcohol</t>
  </si>
  <si>
    <t>Gusto Cafe</t>
  </si>
  <si>
    <t>4 Jalan Sungai Kelian Tanjung Bunga 11200, Penang Island 11200 Malaysia</t>
  </si>
  <si>
    <t>http://www.facebook.com/JasonGustoCafe</t>
  </si>
  <si>
    <t>+60 4-890 4012</t>
  </si>
  <si>
    <t>Awesome Canteen at Sekeping Victoria</t>
  </si>
  <si>
    <t>164 Lebuh Victoria Sekeping Victoria, George Town, Penang Island 10300 Malaysia</t>
  </si>
  <si>
    <t>$$ - $$$JapaneseAmericanCafe</t>
  </si>
  <si>
    <t>+60 4-261 3707</t>
  </si>
  <si>
    <t>Japanese, American, Cafe</t>
  </si>
  <si>
    <t>Restoran Kapitan</t>
  </si>
  <si>
    <t>93 Lebuh Chulia, George Town, Penang Island 10200 Malaysia</t>
  </si>
  <si>
    <t>+60 4-264 1191</t>
  </si>
  <si>
    <t>Tree Bar At G Hotel Gurney</t>
  </si>
  <si>
    <t>168a Persiaran Gurney, George Town, Penang Island 10250 Malaysia</t>
  </si>
  <si>
    <t>https://gurney.ghotel.com.my/restaurants-and-bars/tree-bar</t>
  </si>
  <si>
    <t>+60 4-238 0000</t>
  </si>
  <si>
    <t>GEMS Restaurant</t>
  </si>
  <si>
    <t>66 Bishop Street, George Town, Penang Island 10200 Malaysia</t>
  </si>
  <si>
    <t>+60 4-262 4070</t>
  </si>
  <si>
    <t>Kimberly Street Koay Chiap</t>
  </si>
  <si>
    <t>Kimberly Street, George Town, Penang Island 10200 Malaysia</t>
  </si>
  <si>
    <t>Kopi Loewak</t>
  </si>
  <si>
    <t>Armeniam Street No. 7, George Town, Penang Island 10200 Malaysia</t>
  </si>
  <si>
    <t>$$ - $$$CafeFast foodEuropean</t>
  </si>
  <si>
    <t>+60 4-261 0326</t>
  </si>
  <si>
    <t>Sarkies Corner</t>
  </si>
  <si>
    <t>10 Lebuh Farquhar Chinatown, George Town, Penang Island 10200 Malaysia</t>
  </si>
  <si>
    <t>+60 4-222 2000</t>
  </si>
  <si>
    <t>Bali Hai Seafood Market</t>
  </si>
  <si>
    <t>Bali Hai Seafood Market Bali Hai Seafood Market 90 Persiaran Gurney, Penang Island 10250 Malaysia</t>
  </si>
  <si>
    <t>+60 4-228 8272</t>
  </si>
  <si>
    <t>Reservations, Outdoor Seating, Seating, Parking Available, Highchairs Available, Wheelchair Accessible, Serves Alcohol, Accepts Credit Cards, Table Service</t>
  </si>
  <si>
    <t>New Lane Hawker Centre</t>
  </si>
  <si>
    <t>Lorong Baru, Penang Island Malaysia</t>
  </si>
  <si>
    <t>http://www.facebook.com/profile.php?id=172313426131378</t>
  </si>
  <si>
    <t>+60 16-443 7463</t>
  </si>
  <si>
    <t>Teels Heritage Cafe</t>
  </si>
  <si>
    <t>144-G H Burmah Rd, George Town, Penang Island 10050 Malaysia</t>
  </si>
  <si>
    <t>https://www.facebook.com/TeelsCafe/</t>
  </si>
  <si>
    <t>+60 17-237 3144</t>
  </si>
  <si>
    <t>Beach Cafe</t>
  </si>
  <si>
    <t>Jalan Batu Ferringhi Batu Ferringhi Beach, Batu Ferringhi, Penang Island 11100 Malaysia</t>
  </si>
  <si>
    <t>Lunch, Breakfast, Dinner</t>
  </si>
  <si>
    <t>Karaikudi Restaurant</t>
  </si>
  <si>
    <t>Karaikudi Restaurant No. 20 Lebuh Pasar Georgetown, Penang Island 10200 Malaysia</t>
  </si>
  <si>
    <t>http://karaikudi.com.my/</t>
  </si>
  <si>
    <t>+60 11-3307 3800</t>
  </si>
  <si>
    <t>Jaya</t>
  </si>
  <si>
    <t>Jalan Penang, George Town, Penang Island Malaysia</t>
  </si>
  <si>
    <t>http://www.facebook.com/pages/Restoran-Jaya-Penang-Road-Penang/168789556527524</t>
  </si>
  <si>
    <t>+60 4-263 7991</t>
  </si>
  <si>
    <t>Mum's Nyonya Cuisine</t>
  </si>
  <si>
    <t>31-D Lorong Abu Siti, George Town, Penang Island 10400 Malaysia</t>
  </si>
  <si>
    <t>http://www.facebook.com/MumsNyonyaCuisine/</t>
  </si>
  <si>
    <t>+60 12-669 1318</t>
  </si>
  <si>
    <t>Coffee Lane</t>
  </si>
  <si>
    <t>435 Lebuh Chulia, George Town, Penang Island 10200 Malaysia</t>
  </si>
  <si>
    <t>http://www.facebook.com/Coffeelane2009/</t>
  </si>
  <si>
    <t>+60 4-226 3350</t>
  </si>
  <si>
    <t>Reservations, Seating, Wheelchair Accessible, Street Parking, Free off-street parking, Accepts Mastercard, Accepts Visa, Free Wifi, Accepts Credit Cards, Takeout, Table Service</t>
  </si>
  <si>
    <t>Downtown Art Heritage Cafe</t>
  </si>
  <si>
    <t>149 Jalan Masjid Kapitan Keling, George Town, Penang Island Malaysia</t>
  </si>
  <si>
    <t>http://www.facebook.com/BabylonsBar/?ref=page_internal</t>
  </si>
  <si>
    <t>+60 4-261 1303</t>
  </si>
  <si>
    <t>Thirty Two at the Mansion</t>
  </si>
  <si>
    <t>32 Jalan Sultan Ahmad Shah The Mansion, Jalan Sultan Ahmad Shah, George Town, Penang Island 10050 Malaysia</t>
  </si>
  <si>
    <t>http://www.facebook.com/pages/32-at-the-Mansion-Official/545497272127517</t>
  </si>
  <si>
    <t>$$$$EuropeanVegetarian Friendly</t>
  </si>
  <si>
    <t>+60 4-262 2232</t>
  </si>
  <si>
    <t>Song River</t>
  </si>
  <si>
    <t>Gurney Drive, George Town, Penang Island Malaysia</t>
  </si>
  <si>
    <t>+60 12-492 7275</t>
  </si>
  <si>
    <t>Takeout, Serves Alcohol</t>
  </si>
  <si>
    <t>Madras New Woodlands Restaurant</t>
  </si>
  <si>
    <t>60 Lebuh Penang Little India, George Town, Penang Island Malaysia</t>
  </si>
  <si>
    <t>+60 4-263 9764</t>
  </si>
  <si>
    <t>Restoran Zim Sum</t>
  </si>
  <si>
    <t>No. 62 Jalan Macalister, George Town, Penang Island 10400 Malaysia</t>
  </si>
  <si>
    <t>http://www.facebook.com/restoranzimsum</t>
  </si>
  <si>
    <t>$ChineseCantoneseHong Kong</t>
  </si>
  <si>
    <t>+60 14-302 9177</t>
  </si>
  <si>
    <t>Takeout, Seating, Highchairs Available, Wheelchair Accessible</t>
  </si>
  <si>
    <t>Nasi Kandar Line Clear</t>
  </si>
  <si>
    <t>177 Jalan Penang, Lebuh Campbell 10000, George Town, Penang Island Malaysia</t>
  </si>
  <si>
    <t>http://www.thestar.com.my/news/nation/2017/03/13/line-clear-ordered-close-two-weeks-after-hygiene-inspection</t>
  </si>
  <si>
    <t>+60 4-261 4440</t>
  </si>
  <si>
    <t>Kampachi, Hotel Equatorial Penang</t>
  </si>
  <si>
    <t>1 Jalan Bukit Jambul Hotel Equatorial Penang, Bayan Lepas, Penang Island 11900 Malaysia</t>
  </si>
  <si>
    <t>http://penang.equatorial.com/dining/kampachi/</t>
  </si>
  <si>
    <t>+60 4-632 7000</t>
  </si>
  <si>
    <t>Dinner, Brunch, Lunch, Drinks</t>
  </si>
  <si>
    <t>Ome by Spacebar Coffee</t>
  </si>
  <si>
    <t>1 Lorong Toh Aka, George Town, Penang Island 10100 Malaysia</t>
  </si>
  <si>
    <t>http://t.me/spacebarcoffee</t>
  </si>
  <si>
    <t>+60 19-690 8259</t>
  </si>
  <si>
    <t>Fu Er Dai</t>
  </si>
  <si>
    <t>7 Jalan Sultan Ahmad Shah, George Town, Penang Island 10050 Malaysia</t>
  </si>
  <si>
    <t>http://www.facebook.com/fuerdaipg</t>
  </si>
  <si>
    <t>+60 4-251 9289</t>
  </si>
  <si>
    <t>Brunch, Breakfast, Lunch, Drinks</t>
  </si>
  <si>
    <t>Steak frites</t>
  </si>
  <si>
    <t>23 Love Lane, George Town, Penang Island Malaysia</t>
  </si>
  <si>
    <t>http://www.23lovelane.com/</t>
  </si>
  <si>
    <t>$$ - $$$SteakhouseEuropean</t>
  </si>
  <si>
    <t>Seating, Serves Alcohol, Table Service, Reservations</t>
  </si>
  <si>
    <t>SiTigun</t>
  </si>
  <si>
    <t>28 Jalan Nagore, George Town, Penang Island 10050 Malaysia</t>
  </si>
  <si>
    <t>http://www.sitigun.com/</t>
  </si>
  <si>
    <t>+60 4-228 7108</t>
  </si>
  <si>
    <t>Outdoor Seating, Seating, Cash Only, Free Wifi, Takeout, Table Service</t>
  </si>
  <si>
    <t>New World Park Food Court</t>
  </si>
  <si>
    <t>Jalan Burma, George Town, Penang Island 10050 Malaysia</t>
  </si>
  <si>
    <t>http://www.newworldpark.com.my/</t>
  </si>
  <si>
    <t>$Quick BitesAsianFusion</t>
  </si>
  <si>
    <t>+60 17-483 9683</t>
  </si>
  <si>
    <t>DeHappy Seafood Restaurant</t>
  </si>
  <si>
    <t>58 Macalister Opposite BSN Bank Macalister Road, George Town, Penang Island 10400 Malaysia</t>
  </si>
  <si>
    <t>http://www.facebook.com/dehappyrestaurant/</t>
  </si>
  <si>
    <t>+60 12-485 2388</t>
  </si>
  <si>
    <t>Joo Hooi Cafe</t>
  </si>
  <si>
    <t>475 Jalan Penang, George Town, Penang Island 10000 Malaysia</t>
  </si>
  <si>
    <t>Antarabangsa Enterprise</t>
  </si>
  <si>
    <t>21 Lorong Stewart Behind the Goddess of Mercy Temple, George Town, Penang Island 10200 Malaysia</t>
  </si>
  <si>
    <t>http://www.facebook.com/pages/Fishermans-Wharf/105658299596465</t>
  </si>
  <si>
    <t>+60 4-263 2279</t>
  </si>
  <si>
    <t>David Brown's Restaurant and Tea Terraces</t>
  </si>
  <si>
    <t>David Brown's Restaurant and Tea Terraces Lot 400 Daerah Bart Daya 17 Mk Strawberry Hill, Bukit Bendera, Ayer Itam, Penang Island 11300 Malaysia</t>
  </si>
  <si>
    <t>http://www.penanghillco.com.my/</t>
  </si>
  <si>
    <t>$$ - $$$EuropeanBritishVegetarian Friendly</t>
  </si>
  <si>
    <t>604-828 8337</t>
  </si>
  <si>
    <t>Thali NR Sweets Cafe</t>
  </si>
  <si>
    <t>Thali NR Sweets Cafe 75 Penang Street Georgetown Little India, Penang Island 10200 Malaysia</t>
  </si>
  <si>
    <t>http://www.nrsweetspenang.com/</t>
  </si>
  <si>
    <t>+60 12-462 0987</t>
  </si>
  <si>
    <t>Thong Thai Fusion Restaurant</t>
  </si>
  <si>
    <t>59 Lebuh Cintra, Penang Island 10100 Malaysia</t>
  </si>
  <si>
    <t>+60 10-903 4058</t>
  </si>
  <si>
    <t>Let's Meat</t>
  </si>
  <si>
    <t>18 Lebuh Lembah Permai 4, Tanjung Bungah, Penang Island 11200 Malaysia</t>
  </si>
  <si>
    <t>http://facebook.com/letsmeatpenang</t>
  </si>
  <si>
    <t>$$ - $$$AmericanCafeDiner</t>
  </si>
  <si>
    <t>+60 16-215 4234</t>
  </si>
  <si>
    <t>LAKSA KITCHEN by Gurney 11</t>
  </si>
  <si>
    <t>82, Jalan Hutton, Penang Island 10050 Malaysia</t>
  </si>
  <si>
    <t>http://www.laksakitchen.com/</t>
  </si>
  <si>
    <t>+60 10-512 4050</t>
  </si>
  <si>
    <t>The Hillside</t>
  </si>
  <si>
    <t>No 3 Jalan Sungai Kelian, Tanjung Bungah, Penang Island 11120 Malaysia</t>
  </si>
  <si>
    <t>https://www.facebook.com/thehillsidepenang</t>
  </si>
  <si>
    <t>$$ - $$$CafeEuropeanFusion</t>
  </si>
  <si>
    <t>60 4-899 8071</t>
  </si>
  <si>
    <t>Breakfast, Dinner, Lunch, Brunch, Drinks</t>
  </si>
  <si>
    <t>Gustoso</t>
  </si>
  <si>
    <t>Batu Ferringhi Beach, Batu Ferringhi, Penang Island 11100 Malaysia</t>
  </si>
  <si>
    <t>https://www.panpacific.com/en/hotels-and-resorts/pr-penang/dining/gustoso.html</t>
  </si>
  <si>
    <t>54 JCT</t>
  </si>
  <si>
    <t>54 Jalan Chow Thye, George Town, Penang Island 10050 Malaysia</t>
  </si>
  <si>
    <t>https://www.facebook.com/ThatLittleWineBarCheckInPage/</t>
  </si>
  <si>
    <t>+60 4-226 8182</t>
  </si>
  <si>
    <t>Seating, Serves Alcohol, Full Bar, Free Wifi, Table Service</t>
  </si>
  <si>
    <t>Chin's Stylish Chinese Cuisine</t>
  </si>
  <si>
    <t>5 &amp; 5A Weld Quay, George Town, Penang Island 10300 Malaysia</t>
  </si>
  <si>
    <t>https://www.facebook.com/ChinsCuisineMalaysia/</t>
  </si>
  <si>
    <t>+6 016 606 3211</t>
  </si>
  <si>
    <t>Chok Dee Thai restaurant</t>
  </si>
  <si>
    <t>No.231-D, Jalan Burma, George Town, Penang Island 10050 Malaysia</t>
  </si>
  <si>
    <t>http://www.facebook.com/chokdeethai</t>
  </si>
  <si>
    <t>+60 4-229 1492</t>
  </si>
  <si>
    <t>Secawan 'n' Such</t>
  </si>
  <si>
    <t>205 Jalan Hutton, George Town, Penang Island 10050 Malaysia</t>
  </si>
  <si>
    <t>http://www.facebook.com/pages/Secawan-N-Such</t>
  </si>
  <si>
    <t>$$ - $$$Quick BitesCafeInternational</t>
  </si>
  <si>
    <t>+60 12-562 6332</t>
  </si>
  <si>
    <t>Tan Sam Guan Seafood</t>
  </si>
  <si>
    <t>Batu Ferringi Road in the lane between Golden Sands Resort and Lone Pine Hotel, Penang Island Malaysia</t>
  </si>
  <si>
    <t>Poker Cafe</t>
  </si>
  <si>
    <t>$CafeMalaysianVegetarian Friendly</t>
  </si>
  <si>
    <t>Communal Table by Gen</t>
  </si>
  <si>
    <t>68a, Lebuh Presgrave, George Town, Penang Island 10300 Malaysia</t>
  </si>
  <si>
    <t>http://www.gencommunaltable.com/</t>
  </si>
  <si>
    <t>$$$$AsianFusionMalaysian</t>
  </si>
  <si>
    <t>+60 12-578 3323</t>
  </si>
  <si>
    <t>Asian, Fusion, Malaysian, Dining bars</t>
  </si>
  <si>
    <t>Hameed Pata Special Mee</t>
  </si>
  <si>
    <t>Jalan Tun Syed Sheh Barakbah, George Town, Penang Island 10200 Malaysia</t>
  </si>
  <si>
    <t>https://www.facebook.com/pages/Hameed-Pata-Special-Mee-Sotong/143625669023024</t>
  </si>
  <si>
    <t>+60 13-431 9384</t>
  </si>
  <si>
    <t>Planters Lounge</t>
  </si>
  <si>
    <t>10 Lebuh Farquhar Eastern &amp; Oriental Hotel, 6th floor, George Town, Penang Island 10200 Malaysia</t>
  </si>
  <si>
    <t>https://www.eohotels.com/dining/planters-lounge/</t>
  </si>
  <si>
    <t>Reservations, Outdoor Seating, Seating, Serves Alcohol, Wheelchair Accessible, Table Service</t>
  </si>
  <si>
    <t>Rainforest Bakery</t>
  </si>
  <si>
    <t>300, Chulia Street, George Town, Penang Island 10200 Malaysia</t>
  </si>
  <si>
    <t>https://www.facebook.com/rainforestbakerypenang/</t>
  </si>
  <si>
    <t>$BakeriesFrenchCafe</t>
  </si>
  <si>
    <t>+60 4-261 4641</t>
  </si>
  <si>
    <t>Cafe, French</t>
  </si>
  <si>
    <t>Spade's Burger i-Avenue</t>
  </si>
  <si>
    <t>1-1-22, Ideal Avenue Medan Kampung Relau 1, George Town, Penang Island 11900 Malaysia</t>
  </si>
  <si>
    <t>http://www.facebook.com/SpadesBurger</t>
  </si>
  <si>
    <t>+60 4-638 4848</t>
  </si>
  <si>
    <t>The View</t>
  </si>
  <si>
    <t>https://penang.equatorial.com/dining/the-view/</t>
  </si>
  <si>
    <t>$$$$FrenchEuropeanGluten Free Options</t>
  </si>
  <si>
    <t>Chulia Court</t>
  </si>
  <si>
    <t>355 Lebuh Chulia, George Town, Penang Island 10200 Malaysia</t>
  </si>
  <si>
    <t>http://chuliacourt.com.my/</t>
  </si>
  <si>
    <t>$$ - $$$BarVegetarian Friendly</t>
  </si>
  <si>
    <t>+60 4-261 3809</t>
  </si>
  <si>
    <t>White Smoke Contemporary Restaurant</t>
  </si>
  <si>
    <t>179, Lebuh Victoria, George Town, George Town, Penang Island 10300 Malaysia</t>
  </si>
  <si>
    <t>http://www.facebook.com/whitesmoke.restaurant</t>
  </si>
  <si>
    <t>$$ - $$$GrillContemporaryFusion</t>
  </si>
  <si>
    <t>+60 4-3067622</t>
  </si>
  <si>
    <t>Grill, Contemporary, Fusion</t>
  </si>
  <si>
    <t>Luk Yea Yan</t>
  </si>
  <si>
    <t>33 Lorong Madras, George Town, Penang Island Malaysia</t>
  </si>
  <si>
    <t>+60 4-228 1148</t>
  </si>
  <si>
    <t>Kafe Kheng Pin</t>
  </si>
  <si>
    <t>80 Jalan Penang, George Town, Penang Island 10000 Malaysia</t>
  </si>
  <si>
    <t>http://www.facebook.com/Taco-Bar-Chacras-111589007179881/</t>
  </si>
  <si>
    <t>+60 4-263 7111</t>
  </si>
  <si>
    <t>475-A Jalan Penang, George Town, Penang Island 10000 Malaysia</t>
  </si>
  <si>
    <t>https://www.facebook.com/MingXiangTaiPenangRoad</t>
  </si>
  <si>
    <t>$BakeriesAsianMalaysian</t>
  </si>
  <si>
    <t>+60 4-261 2511</t>
  </si>
  <si>
    <t>Rockafellas Kitchen &amp; Bar</t>
  </si>
  <si>
    <t>437 Lebuh Chulia, George Town, Penang Island 10200 Malaysia</t>
  </si>
  <si>
    <t>http://www.facebook.com/rockafellaspg/</t>
  </si>
  <si>
    <t>$$ - $$$ItalianSouthwesternBar</t>
  </si>
  <si>
    <t>+60 4-251 9368</t>
  </si>
  <si>
    <t>Italian, Southwestern, Fusion, Malaysian, Bar, Pub</t>
  </si>
  <si>
    <t>Narrow Marrow</t>
  </si>
  <si>
    <t>312 Lebuh Pantai Heritage Shop Lot Untouched Facade in Worn Off White., George Town, Penang Island 10300 Malaysia</t>
  </si>
  <si>
    <t>http://www.facebook.com/NARROWMARROW/</t>
  </si>
  <si>
    <t>+60 14-303 6647</t>
  </si>
  <si>
    <t>Cafe, Malaysian</t>
  </si>
  <si>
    <t>Lunch, Brunch, Drinks</t>
  </si>
  <si>
    <t>Restaurant au Jardin</t>
  </si>
  <si>
    <t>125 Jalan Timah The Warehouse, George Town, Penang Island 10300 Malaysia</t>
  </si>
  <si>
    <t>https://www.restaurant-aujardin.com/</t>
  </si>
  <si>
    <t>$$$$FrenchEuropeanFusion</t>
  </si>
  <si>
    <t>+60 12-428 9594</t>
  </si>
  <si>
    <t>European, French, Fusion</t>
  </si>
  <si>
    <t>Ban Heang</t>
  </si>
  <si>
    <t>200 Jalan Macalister, George Town, Penang Island 10400 Malaysia</t>
  </si>
  <si>
    <t>http://www.banheang.com.my/</t>
  </si>
  <si>
    <t>+60 12-521 4227</t>
  </si>
  <si>
    <t>Nasi Padang Minang</t>
  </si>
  <si>
    <t>Nasi Padang Minang Nasi Padang Minang 92 Jalan Transfer Georgetown, Penang Island 10050 Malaysia</t>
  </si>
  <si>
    <t>$AsianIndonesianMalaysian</t>
  </si>
  <si>
    <t>Macallum Connoisseurs Coffee Co.</t>
  </si>
  <si>
    <t>1 Gat Lebuh Macallum, George Town, Penang Island 10300 Malaysia</t>
  </si>
  <si>
    <t>http://www.macallumcoffee.com/</t>
  </si>
  <si>
    <t>+60 4-261 3597</t>
  </si>
  <si>
    <t>Li Er Cafe</t>
  </si>
  <si>
    <t>349 Jalan Burma, George Town, Penang Island 10350 Malaysia</t>
  </si>
  <si>
    <t>https://www.facebook.com/liercafe/</t>
  </si>
  <si>
    <t>+60 17-464 3757</t>
  </si>
  <si>
    <t>Just Caffe</t>
  </si>
  <si>
    <t>52 Green Hall Road, George Town, Penang Island Malaysia</t>
  </si>
  <si>
    <t>http://www.facebook.com/JustCaffe</t>
  </si>
  <si>
    <t>+60 4-261 2433</t>
  </si>
  <si>
    <t>Baba Phang</t>
  </si>
  <si>
    <t>17 Jalan Sri Baharu, George Town, Penang Island Malaysia</t>
  </si>
  <si>
    <t>+60 14-741 9839</t>
  </si>
  <si>
    <t>Goh Thew Chik Hainan Chicken Rice</t>
  </si>
  <si>
    <t>338-A Chulia Street, George Town, Penang Island 10200 Malaysia</t>
  </si>
  <si>
    <t>http://www.facebook.com/pages/Goh-Thew-Chik-Hainan-Chicken-Rice/145261718857021</t>
  </si>
  <si>
    <t>+60 4-261 8650</t>
  </si>
  <si>
    <t>Arte Restaurant Penang</t>
  </si>
  <si>
    <t>25 Jalan Argyll, George Town, Penang Island 10050 Malaysia</t>
  </si>
  <si>
    <t>http://www.arte.my/</t>
  </si>
  <si>
    <t>+60 16-418 8967</t>
  </si>
  <si>
    <t>Fusion, French, European</t>
  </si>
  <si>
    <t>Teakadai Cafe</t>
  </si>
  <si>
    <t>No. 68,, George Town, Penang Island Malaysia</t>
  </si>
  <si>
    <t>+60 16-592 2010</t>
  </si>
  <si>
    <t>Coffee Affairs</t>
  </si>
  <si>
    <t>21 Lebuh Bishop, George Town, Penang Island 10200 Malaysia</t>
  </si>
  <si>
    <t>https://www.facebook.com/Coffeeaffairs/</t>
  </si>
  <si>
    <t>+60 11-6143 8088</t>
  </si>
  <si>
    <t>Seating, Free Wifi</t>
  </si>
  <si>
    <t>TaiTong Seafood</t>
  </si>
  <si>
    <t>4 Jalan Hassan Abbas, Teluk Bahang, Penang Island 11050 Malaysia</t>
  </si>
  <si>
    <t>http://www.facebook.com/pages/Taitong-Seafood/196824020358930?sk=info</t>
  </si>
  <si>
    <t>(604)885 1693</t>
  </si>
  <si>
    <t>Lily's Vegetarian Kitchen</t>
  </si>
  <si>
    <t>98 Lorong Madras, George Town, Penang Island 10400 Malaysia</t>
  </si>
  <si>
    <t>http://www.lilysvegekitchen.com/</t>
  </si>
  <si>
    <t>+60 4-226 3810</t>
  </si>
  <si>
    <t>Le Petit Four</t>
  </si>
  <si>
    <t>310 Lebuh Pantai, George Town, Penang Island 10300 Malaysia</t>
  </si>
  <si>
    <t>https://www.facebook.com/lepetitfourpatisserie/</t>
  </si>
  <si>
    <t>Hanjan Eatery.soju Bar</t>
  </si>
  <si>
    <t>56 Lebuh Campbell, George Town, Penang Island 10200 Malaysia</t>
  </si>
  <si>
    <t>http://www.facebook.com/hanjanpg</t>
  </si>
  <si>
    <t>$BarAsianKorean</t>
  </si>
  <si>
    <t>+60 13-457 0218</t>
  </si>
  <si>
    <t>Bar, Asian, Korean, Pub</t>
  </si>
  <si>
    <t>Northam Beach Cafe</t>
  </si>
  <si>
    <t>Jalan Sultan Ahmed Shah, Penang Island Malaysia</t>
  </si>
  <si>
    <t>Cinnamon Asian Kitchen</t>
  </si>
  <si>
    <t>http://www.panpacific.com/en/hotels-and-resorts/pr-penang/dining/cinnamon-asian-kitchen.html?utm_source=tripadvisor&amp;utm_medium=business_listing&amp;utm_campaign=restaurant_website</t>
  </si>
  <si>
    <t>$$ - $$$InternationalBarbecueAsian</t>
  </si>
  <si>
    <t>Barbecue, International, Asian, Malaysian</t>
  </si>
  <si>
    <t>Monaliza bar-restaurant</t>
  </si>
  <si>
    <t>369 Lebuh Chulia, George Town, Penang Island Malaysia</t>
  </si>
  <si>
    <t>$BarAsianMalaysian</t>
  </si>
  <si>
    <t>Takeout, Seating, Television, Serves Alcohol, Outdoor Seating, Table Service</t>
  </si>
  <si>
    <t>Kirishima</t>
  </si>
  <si>
    <t>No.66, Jalan Penang Cititel Penang, George Town, Penang Island 10000 Malaysia</t>
  </si>
  <si>
    <t>http://kirishimapenang.com.my/</t>
  </si>
  <si>
    <t>+60 4-370 0108</t>
  </si>
  <si>
    <t>Super Tanker Food Centre ( Food Center)</t>
  </si>
  <si>
    <t>Jalan Nipah, Bayan Lepas, Penang Island 11900 Malaysia</t>
  </si>
  <si>
    <t>Takeout, Seating, Serves Alcohol</t>
  </si>
  <si>
    <t>Hot Bowl White Curry Mee</t>
  </si>
  <si>
    <t>58, Jalan Rangoon, Penang Island Malaysia</t>
  </si>
  <si>
    <t>+60 4-227 3168</t>
  </si>
  <si>
    <t>Suffolk House</t>
  </si>
  <si>
    <t>250 Jalan Air Hitam, George Town, Penang Island 10460 Malaysia</t>
  </si>
  <si>
    <t>http://www.suffolkhouse.com.my/</t>
  </si>
  <si>
    <t>+60 4-228 3930</t>
  </si>
  <si>
    <t>Reservations, Outdoor Seating, Private Dining, Seating, Parking Available, Serves Alcohol, Table Service, Highchairs Available, Full Bar</t>
  </si>
  <si>
    <t>The Ais</t>
  </si>
  <si>
    <t>65 Lebuh Campbell, George Town, Penang Island 10100 Malaysia</t>
  </si>
  <si>
    <t>http://www.facebook.com/theaisblessings</t>
  </si>
  <si>
    <t>$DessertCafeVegetarian Friendly</t>
  </si>
  <si>
    <t>+60 16-441 3843</t>
  </si>
  <si>
    <t>Farquhar's Bar</t>
  </si>
  <si>
    <t>Farquhar's Bar Farquhar's Bar Eastern and Oriental Hotel, Penang Island 11200 Malaysia</t>
  </si>
  <si>
    <t>http://www.eohotel.com/</t>
  </si>
  <si>
    <t>+60 16-666 2704</t>
  </si>
  <si>
    <t>Lunch, Drinks</t>
  </si>
  <si>
    <t>Winn's Cafe</t>
  </si>
  <si>
    <t>38, Cantonment Road, George Town, Penang Island 10350 Malaysia</t>
  </si>
  <si>
    <t>https://www.facebook.com/profile.php?id=100042617270637</t>
  </si>
  <si>
    <t>+60 19-451 1631</t>
  </si>
  <si>
    <t>Genting cafe</t>
  </si>
  <si>
    <t>2 Lorong Delima 6 (At Lrg Delima 3), Gelugor, Penang Island 11700 Malaysia</t>
  </si>
  <si>
    <t>Baa Baa Black Sheep</t>
  </si>
  <si>
    <t>8A Jalan Tanjung Bungah Penang, Malaysia, George Town, Penang Island 11200 Malaysia</t>
  </si>
  <si>
    <t>http://www.facebook.com/baabaablacksheepcafe/</t>
  </si>
  <si>
    <t>$$ - $$$CafeGrill</t>
  </si>
  <si>
    <t>+60 4-890 4733</t>
  </si>
  <si>
    <t>Grill, Cafe</t>
  </si>
  <si>
    <t>Drinks, Breakfast, Lunch, Dinner, Brunch</t>
  </si>
  <si>
    <t>Tho Yuen Restaurant</t>
  </si>
  <si>
    <t>92 Lebuh Campbell Georgetown, George Town, Penang Island 10100 Malaysia</t>
  </si>
  <si>
    <t>http://tho-yuen-restaurant.business.site/</t>
  </si>
  <si>
    <t>+60 4-261 4672</t>
  </si>
  <si>
    <t>Takeout, Seating, Table Service, Street Parking</t>
  </si>
  <si>
    <t>Presgrave St. Hawker Stalls (3rd Rd.)</t>
  </si>
  <si>
    <t>67-D Lebuh Presgrave, George Town, Penang Island 10300 Malaysia</t>
  </si>
  <si>
    <t>Old Green House Prawn Mee</t>
  </si>
  <si>
    <t>223 Jalan Burma, George Town, Penang Island 10500 Malaysia</t>
  </si>
  <si>
    <t>http://green-house-prawn-mee-corner.business.site/</t>
  </si>
  <si>
    <t>+60 16-421 1717</t>
  </si>
  <si>
    <t>The Mermaid Cafe.Ikan Bakar</t>
  </si>
  <si>
    <t>86b&amp;C Lorong Macalister, George Town, Penang Island 10400 Malaysia</t>
  </si>
  <si>
    <t>http://www.themermaid.com.my/</t>
  </si>
  <si>
    <t>$DessertCafeSeafood</t>
  </si>
  <si>
    <t>+60 4-227 0139</t>
  </si>
  <si>
    <t>Cafe, Seafood, Asian, Malaysian</t>
  </si>
  <si>
    <t>Gudang Cafe</t>
  </si>
  <si>
    <t>5 Gat Lebuh Armenian, George Town, Penang Island 10300 Malaysia</t>
  </si>
  <si>
    <t>http://www.facebook.com/gudangcafe</t>
  </si>
  <si>
    <t>+60 4-251 9634</t>
  </si>
  <si>
    <t>Japanese, American, Cafe, Asian</t>
  </si>
  <si>
    <t>Viva La Pasta</t>
  </si>
  <si>
    <t>96 Jalan Rangoon, George Town, Penang Island 10400 Malaysia</t>
  </si>
  <si>
    <t>https://www.facebook.com/viva.istay/</t>
  </si>
  <si>
    <t>+60 4-226 7618</t>
  </si>
  <si>
    <t>Hanakoya Flower CafÃ© Penang</t>
  </si>
  <si>
    <t>Lebuh Muntri No 83, George Town, Penang Island 10200 Malaysia</t>
  </si>
  <si>
    <t>http://www.hanakoya.com.my/</t>
  </si>
  <si>
    <t>$$ - $$$ItalianChineseJapanese Fusion</t>
  </si>
  <si>
    <t>+60 17-440 1516</t>
  </si>
  <si>
    <t>Italian, Chinese, Japanese Fusion</t>
  </si>
  <si>
    <t>Heily Monroe Garden Bistro By The Sea</t>
  </si>
  <si>
    <t>Jalan Wee Hein Tze 547-k, Tanjung Bungah, Penang Island 11200 Malaysia</t>
  </si>
  <si>
    <t>http://www.facebook.com/heilymonroe</t>
  </si>
  <si>
    <t>+60 12-922 8552</t>
  </si>
  <si>
    <t>Asian, Fusion, Healthy</t>
  </si>
  <si>
    <t>Dinner, Breakfast, Lunch, Drinks</t>
  </si>
  <si>
    <t>Wholey Wonder</t>
  </si>
  <si>
    <t>61 Jalan Gurdwara, George Town, Penang Island 10300 Malaysia</t>
  </si>
  <si>
    <t>http://www.facebook.com/pg/wholeywonder</t>
  </si>
  <si>
    <t>+60 4-218 9006</t>
  </si>
  <si>
    <t>Fusion, Healthy, Cafe</t>
  </si>
  <si>
    <t>Restoran Kassim Mustafa</t>
  </si>
  <si>
    <t>No. 12, Chulia Street corner of Chulia and Penang, George Town, Penang Island 10200 Malaysia</t>
  </si>
  <si>
    <t>http://www.kassimmustafa.com.my/</t>
  </si>
  <si>
    <t>+60 4-263 4592</t>
  </si>
  <si>
    <t>Halal, Vegan Options</t>
  </si>
  <si>
    <t>Perut Rumah Nyonya Cuisine</t>
  </si>
  <si>
    <t>4, 6 &amp; 8 Jalan Bawasah, Penang Island 10050 Malaysia</t>
  </si>
  <si>
    <t>http://www.facebook.com/pages/Perut-Rumah-Nyonya-Cuisine/143832182350771</t>
  </si>
  <si>
    <t>+60 4-227 9917</t>
  </si>
  <si>
    <t>Takeout, Reservations, Seating, Table Service, Highchairs Available</t>
  </si>
  <si>
    <t>L Kitchen æŽæœˆé¦™ ç²¥éºµé¥­</t>
  </si>
  <si>
    <t>170 - 172 Campbell Street, George Town, Penang Island 10100 Malaysia</t>
  </si>
  <si>
    <t>http://www.facebook.com/pages/L-Kitchen-%E6%9D%8E%E6%9C%88%E9%A6%99-%E7%B2%A5%E9%BA%B5%E9%A5%AD/476065879259108?pnref=story</t>
  </si>
  <si>
    <t>+60 16-471 6833</t>
  </si>
  <si>
    <t>Urban Spice Cafe</t>
  </si>
  <si>
    <t>12A Lebuh Lembah Permai 4, George Town, Penang Island 10200 Malaysia</t>
  </si>
  <si>
    <t>http://www.facebook.com/89Urbanspicecafe</t>
  </si>
  <si>
    <t>+60 4-263 2899</t>
  </si>
  <si>
    <t>Chinese, Asian, Fusion, Malaysian, Cafe</t>
  </si>
  <si>
    <t>Gravity, Rooftop Bar, G Kelawai, Penang</t>
  </si>
  <si>
    <t>2 Persiaran Maktab G Hotel Kelawai, George Town, Penang Island 10250 Malaysia</t>
  </si>
  <si>
    <t>http://ghotelkelawai.com.my/dining-gravity.html</t>
  </si>
  <si>
    <t>Outdoor Seating, Seating, Wheelchair Accessible, Serves Alcohol, Full Bar, Reservations, Parking Available, Table Service</t>
  </si>
  <si>
    <t>De Old Bar &amp; Restaurant</t>
  </si>
  <si>
    <t>42, Lebuh Campbell, George Town, Penang Island 10100 Malaysia</t>
  </si>
  <si>
    <t>$$ - $$$ItalianGermanAsian</t>
  </si>
  <si>
    <t>+60 4-217 0907</t>
  </si>
  <si>
    <t>Delivery, Takeout, Reservations, Seating, Street Parking, Highchairs Available, Wheelchair Accessible, Serves Alcohol, Full Bar, Wine and Beer, Accepts American Express, Accepts Mastercard, Accepts Visa, Digital Payments, Cash Only, Free Wifi, Accepts Credit Cards, Jazz Bar, BYOB, Sports bars</t>
  </si>
  <si>
    <t>Chatto Tea &amp; Coffee Georgetown</t>
  </si>
  <si>
    <t>143, Lebuh Carnarvon, Georgetown, 10100, Penang Located in Georgetown's Heritage Core Zone, George Town, Penang Island 10100 Malaysia</t>
  </si>
  <si>
    <t>$ChineseJapaneseCafe</t>
  </si>
  <si>
    <t>+60 12-867 0037</t>
  </si>
  <si>
    <t>Seating, Accepts Credit Cards, Takeout, Reservations, Private Dining, Street Parking, Wheelchair Accessible, Digital Payments, Free Wifi, Table Service</t>
  </si>
  <si>
    <t>Sambal ä¸‰ä½°</t>
  </si>
  <si>
    <t>300, Lebuh Pantai, George Town, Penang Island 10300 Malaysia</t>
  </si>
  <si>
    <t>ChineseEuropeanAsianContemporary</t>
  </si>
  <si>
    <t>+60 17-567 4778</t>
  </si>
  <si>
    <t>Reservations, Seating, Table Service, Private Dining, Street Parking, Free off-street parking, Wheelchair Accessible, Serves Alcohol, Wine and Beer, Digital Payments, Free Wifi, Accepts Credit Cards, Family style, Non-smoking restaurants</t>
  </si>
  <si>
    <t>Sarkies</t>
  </si>
  <si>
    <t>Sarkies 10 Lebuh Farquhar, Penang Island 10200 Malaysia</t>
  </si>
  <si>
    <t>http://www.eohotels.com/sarkies.php</t>
  </si>
  <si>
    <t>THE BARÂ°N @ Gurney Plaza</t>
  </si>
  <si>
    <t>GP-170-G-43, Ground Floor, Gurney Plaza, George Town, Penang Island 10250 Malaysia</t>
  </si>
  <si>
    <t>http://thebarn.com.my/</t>
  </si>
  <si>
    <t>$$ - $$$BarEuropeanWine Bar</t>
  </si>
  <si>
    <t>+60 4-229 0763</t>
  </si>
  <si>
    <t>Reservations, Outdoor Seating, Seating, Serves Alcohol, Accepts Credit Cards, Takeout, Highchairs Available, Wheelchair Accessible, Full Bar, Wine and Beer, Free Wifi</t>
  </si>
  <si>
    <t>Yong Pin Restaurant</t>
  </si>
  <si>
    <t>11-C Jalan Sungai Ujong, George Town, Penang Island Malaysia</t>
  </si>
  <si>
    <t>http://www.facebook.com/pages/Yong-Pin-Dim-Sum-Restaurant/163496760376666</t>
  </si>
  <si>
    <t>Breakfast, Brunch, Lunch, Dinner</t>
  </si>
  <si>
    <t>Piknik</t>
  </si>
  <si>
    <t>15 Nagore Road, George Town, Penang Island Malaysia</t>
  </si>
  <si>
    <t>http://www.facebook.com/PIKNIKEVERYDAY</t>
  </si>
  <si>
    <t>+60 16-448 1517</t>
  </si>
  <si>
    <t>Seating, Takeout, Serves Alcohol, Table Service</t>
  </si>
  <si>
    <t>Falafel Penang</t>
  </si>
  <si>
    <t>361, Chulia Street Located at The Original Reggae Club, George Town, Penang Island 10200 Malaysia</t>
  </si>
  <si>
    <t>http://www.facebook.com/Falafel-Vegetarian-food-Chulia-Street-1520875284616540/</t>
  </si>
  <si>
    <t>$Fast foodMiddle EasternVegan Options</t>
  </si>
  <si>
    <t>+60 11-1281 6757</t>
  </si>
  <si>
    <t>Middle Eastern, Fast food</t>
  </si>
  <si>
    <t>Ludwig Softserve</t>
  </si>
  <si>
    <t>37, Lebuh Armenian Street, George Town, Penang Island 10200 Malaysia</t>
  </si>
  <si>
    <t>https://www.facebook.com/ludwigsoftserve.au/</t>
  </si>
  <si>
    <t>$$ - $$$DessertCafeAustralian</t>
  </si>
  <si>
    <t>+60 17-451 7587</t>
  </si>
  <si>
    <t>Australian, Malaysian, Cafe</t>
  </si>
  <si>
    <t>Seating, Accepts Credit Cards, Parking Available, Cash Only, Free Wifi, Family style</t>
  </si>
  <si>
    <t>Sardaarji - Flavours of Punjab</t>
  </si>
  <si>
    <t>6, Lebuh China Georgetown, Penang Island 10300 Malaysia</t>
  </si>
  <si>
    <t>http://www.facebook.com/Sardaarji-Flavours-Of-Punjab-368123697180840/</t>
  </si>
  <si>
    <t>+60 4-263 7069</t>
  </si>
  <si>
    <t>Nasi 7 Benua @ Koo Boo Cafe</t>
  </si>
  <si>
    <t>231 Jalan Tun Dr Awang Opposite Sg Ara football field, Bayan Lepas, Penang Island 11900 Malaysia</t>
  </si>
  <si>
    <t>https://www.facebook.com/KooboCafe</t>
  </si>
  <si>
    <t>+60 17-439 7617</t>
  </si>
  <si>
    <t>Little Kitchen</t>
  </si>
  <si>
    <t>179 Lebuh Noordin, George Town, Penang Island 10300 Malaysia</t>
  </si>
  <si>
    <t>+60 4-261 6731</t>
  </si>
  <si>
    <t>Kedai Kopi Seng Thor</t>
  </si>
  <si>
    <t>160 Lebuh Carnavon St, Penang Island Malaysia</t>
  </si>
  <si>
    <t>No.5 Bistro</t>
  </si>
  <si>
    <t>109 Lebuh Victoria, George Town, Penang Island 10300 Malaysia</t>
  </si>
  <si>
    <t>http://www.facebook.com/No5BistroPenang/</t>
  </si>
  <si>
    <t>+60 10-374 9991</t>
  </si>
  <si>
    <t>Dinner, Breakfast, Lunch, After-hours, Drinks</t>
  </si>
  <si>
    <t>34 Bishop</t>
  </si>
  <si>
    <t>34 Lebuh Bishop, Penang Island 10200 Malaysia</t>
  </si>
  <si>
    <t>http://www.facebook.com/34.bishop/</t>
  </si>
  <si>
    <t>$$ - $$$ItalianCafeAsian</t>
  </si>
  <si>
    <t>+60 12-405 1784</t>
  </si>
  <si>
    <t>Cafe, Italian, Asian, Fusion, Malaysian</t>
  </si>
  <si>
    <t>OO White Coffee Cafe</t>
  </si>
  <si>
    <t>262 &amp; 264 Lebuh Carnarvon, George Town, Penang Island 10100 Malaysia</t>
  </si>
  <si>
    <t>https://www.facebook.com/oowhitecoffeecafe/</t>
  </si>
  <si>
    <t>+60 17-477 3521</t>
  </si>
  <si>
    <t>Chew Jetty Big Bowl Noodles</t>
  </si>
  <si>
    <t>Tok 62 Pengkalan Weld Foreshore, George Town, Penang Island 10300 Malaysia</t>
  </si>
  <si>
    <t>https://www.facebook.com/chewjettybigbowlnoodles/</t>
  </si>
  <si>
    <t>+60 16-494 6231</t>
  </si>
  <si>
    <t>Cafe Little Angel</t>
  </si>
  <si>
    <t>5 Jalan Masjid Kapitan Keling, George Town, Penang Island 10200 Malaysia</t>
  </si>
  <si>
    <t>http://www.facebook.com/Cafe-Little-Angel-114788975903735/</t>
  </si>
  <si>
    <t>+60 18-466 4734</t>
  </si>
  <si>
    <t>Apom Balik Station</t>
  </si>
  <si>
    <t>101A Jalan Batu Ferringhi Batu Feringhi Night Market, Batu Ferringhi, Penang Island 11100 Malaysia</t>
  </si>
  <si>
    <t>DessertFast foodMalaysian</t>
  </si>
  <si>
    <t>+60 19-505 4275</t>
  </si>
  <si>
    <t>Coffee 45</t>
  </si>
  <si>
    <t>45 Love Lane, George Town, Penang Island 10200 Malaysia</t>
  </si>
  <si>
    <t>https://www.facebook.com/doubleexposurecafe/</t>
  </si>
  <si>
    <t>+60 12-364 4661</t>
  </si>
  <si>
    <t>Cafe, International, European, Deli, Georgian</t>
  </si>
  <si>
    <t>Veggielicious Cafe</t>
  </si>
  <si>
    <t>51 Bishop Street Penang Same lane as BSN / Opposite Sentral College, George Town, Penang Island 10200 Malaysia</t>
  </si>
  <si>
    <t>http://www.facebook.com/veggielicious33</t>
  </si>
  <si>
    <t>+60 16-443 0065</t>
  </si>
  <si>
    <t>Crc Chinese Restaurant Sdn Bhd</t>
  </si>
  <si>
    <t>22 Pangkor Road Penang, Penang Island 10500 Malaysia</t>
  </si>
  <si>
    <t>http://www.facebook.com/ilgelatierediamatrice/</t>
  </si>
  <si>
    <t>+60 4-227 8777</t>
  </si>
  <si>
    <t>Gurney Drive</t>
  </si>
  <si>
    <t>Gurney Dr Chinatown, George Town, Penang Island Malaysia</t>
  </si>
  <si>
    <t>http://www.ristoranteaipescatori.com/</t>
  </si>
  <si>
    <t>+60 16-497 3907</t>
  </si>
  <si>
    <t>Takeout, Outdoor Seating, Seating, Wheelchair Accessible, Waterfront</t>
  </si>
  <si>
    <t>Restoran Tajuddin Hussain</t>
  </si>
  <si>
    <t>51 Lebuh Queen, George Town, Penang Island 10200 Malaysia</t>
  </si>
  <si>
    <t>+60 4-262 5367</t>
  </si>
  <si>
    <t>Irama Dining</t>
  </si>
  <si>
    <t>No 2 Penang Street 2nd Floor, George Town, Penang Island 10200 Malaysia</t>
  </si>
  <si>
    <t>http://www.instagram.com/irama_dining</t>
  </si>
  <si>
    <t>+60 12-622 9251</t>
  </si>
  <si>
    <t>Asian, Malaysian, Fusion</t>
  </si>
  <si>
    <t>Miraku Restaurant</t>
  </si>
  <si>
    <t>G Hotel Gurney Drive, George Town, Penang Island Malaysia</t>
  </si>
  <si>
    <t>http://www.miraku-restaurant.com/</t>
  </si>
  <si>
    <t>Reservations, Private Dining, Seating, Parking Available, Wheelchair Accessible, Serves Alcohol, Table Service, Highchairs Available</t>
  </si>
  <si>
    <t>Juice Code</t>
  </si>
  <si>
    <t>Juice Code 230 Beach Street Geogetown, Penang Island 10300 Malaysia</t>
  </si>
  <si>
    <t>http://www.facebook.com/juicecode/</t>
  </si>
  <si>
    <t>+60 4-261 8932</t>
  </si>
  <si>
    <t>Bar, Cafe, International, Malaysian</t>
  </si>
  <si>
    <t>Deluxious Spa &amp; Restaurant</t>
  </si>
  <si>
    <t>17A Jalan Sultan Ahmad Shah, George Town, Penang Island 10050 Malaysia</t>
  </si>
  <si>
    <t>http://www.deluxcious.com.my/</t>
  </si>
  <si>
    <t>+60 4-262 1288</t>
  </si>
  <si>
    <t>Fruits and Food Valley Cafe</t>
  </si>
  <si>
    <t>142 Mk17 50 meters from the Golden Sands., Batu Ferringhi, Penang Island 11100 Malaysia</t>
  </si>
  <si>
    <t>Market Lane Cafe</t>
  </si>
  <si>
    <t>34C Lorong Pasar, George Town, Penang Island 10200 Malaysia</t>
  </si>
  <si>
    <t>http://www.facebook.com/marketlanecafepenang</t>
  </si>
  <si>
    <t>+60 4-251 9072</t>
  </si>
  <si>
    <t>Italian, Asian, Cafe, European</t>
  </si>
  <si>
    <t>Kek Seng Cafe</t>
  </si>
  <si>
    <t>383 Jalan Penang Chinatown, George Town, Penang Island Malaysia</t>
  </si>
  <si>
    <t>Home Style Restaurant</t>
  </si>
  <si>
    <t>2 Lebuh Lembah Permai 4 Permai 32, George Town, Penang Island 11200 Malaysia</t>
  </si>
  <si>
    <t>http://www.facebook.com/Myhomestylepenangfood</t>
  </si>
  <si>
    <t>+60 16-494 6687</t>
  </si>
  <si>
    <t>Crepe Cottage</t>
  </si>
  <si>
    <t>77-A Persiaran Gurney, George Town, Penang Island 10250 Malaysia</t>
  </si>
  <si>
    <t>http://www.facebook.com/Crepe-Cottage-224374470908907</t>
  </si>
  <si>
    <t>+60 19-448 1680</t>
  </si>
  <si>
    <t>Sungai Pinang Food Court</t>
  </si>
  <si>
    <t>Jalan Sungai Pinang Jelutong Highway, Penang Island Malaysia</t>
  </si>
  <si>
    <t>http://food.malaysiamostwanted.com/venues/sungai-pinang-food-court-sungai-pinang</t>
  </si>
  <si>
    <t>Cafe Mangga</t>
  </si>
  <si>
    <t>14 Lebuh Leith Cheong Fatt Tze - The Blue Mansion, George Town, Penang Island 10200 Malaysia</t>
  </si>
  <si>
    <t>https://www.cheongfatttzemansion.com/restaurants/cafe-mangga/</t>
  </si>
  <si>
    <t>+60 16-884 4578</t>
  </si>
  <si>
    <t>Cafe, Spanish, Asian, Deli, Malaysian</t>
  </si>
  <si>
    <t>CREAM by ChinChin</t>
  </si>
  <si>
    <t>140 Jalan Pintal Tali, George Town, Penang Island 10100 Malaysia</t>
  </si>
  <si>
    <t>http://www.creambychinchin.com/</t>
  </si>
  <si>
    <t>La Vie en Rose Patisserie</t>
  </si>
  <si>
    <t>19 Lebuh Melayu, George Town, Penang Island 10100 Malaysia</t>
  </si>
  <si>
    <t>https://www.facebook.com/lavieenrose.pastisserie/</t>
  </si>
  <si>
    <t>$$$$DessertFrenchCafe</t>
  </si>
  <si>
    <t>+60 14-333 6480</t>
  </si>
  <si>
    <t>Restoran Sup Hameed</t>
  </si>
  <si>
    <t>48 Jln Penang Chinatown, George Town, Penang Island Malaysia</t>
  </si>
  <si>
    <t>http://www.facebook.com/suphameed/</t>
  </si>
  <si>
    <t>$IndianAsianSoups</t>
  </si>
  <si>
    <t>+60 4-261 8007</t>
  </si>
  <si>
    <t>Saigon House Cuisine</t>
  </si>
  <si>
    <t>77, Sri Bahari Road Bahari paradise, George Town, Penang Island 10050 Malaysia</t>
  </si>
  <si>
    <t>http://www.facebook.com/Saigonhousecuisine</t>
  </si>
  <si>
    <t>+60 16-563 5335</t>
  </si>
  <si>
    <t>Garden Cafe</t>
  </si>
  <si>
    <t>152B Jalan Batu Ferringhi Golden Sands Resort, Shamrock Beach, Penang Island 11100 Malaysia</t>
  </si>
  <si>
    <t>http://www.shangri-la.com/penang/goldensandsresort/dining/restaurants/garden-cafe/</t>
  </si>
  <si>
    <t>$$ - $$$JapaneseInternationalEuropean</t>
  </si>
  <si>
    <t>+60 4-886 1911</t>
  </si>
  <si>
    <t>Norm Micro Roastery</t>
  </si>
  <si>
    <t>13, Gat Lebuh Gereja, George Town, Penang Island 10300 Malaysia</t>
  </si>
  <si>
    <t>$$ - $$$Quick BitesCafeFusion</t>
  </si>
  <si>
    <t>+60 16-527 6273</t>
  </si>
  <si>
    <t>Cafe, Fusion, Malaysian</t>
  </si>
  <si>
    <t>Yun Shan Ge Vegetarian House</t>
  </si>
  <si>
    <t>16, Penang Street, George Town, Penang Island Malaysia</t>
  </si>
  <si>
    <t>https://www.facebook.com/yunshangevegetarianhouse</t>
  </si>
  <si>
    <t>+60 10-400 1098</t>
  </si>
  <si>
    <t>Aki Pancake</t>
  </si>
  <si>
    <t>Super Tanker Food Court, Lin Sin Garden, Penang Island Malaysia</t>
  </si>
  <si>
    <t>+60 12-482 1077</t>
  </si>
  <si>
    <t>Persiaran Bayan Indah, Sungai Nibong, Penang Island Malaysia</t>
  </si>
  <si>
    <t>http://www.facebook.com/Le-Pont-Aven-108616407487727/</t>
  </si>
  <si>
    <t>604-646-6888</t>
  </si>
  <si>
    <t>Takeout, Seating, Reservations, Wheelchair Accessible, Serves Alcohol, Table Service</t>
  </si>
  <si>
    <t>Yue Ping Bean Sprout Chicken</t>
  </si>
  <si>
    <t>66 &amp; 68 Lebuh Kimberley, George Town, Penang Island 10100 Malaysia</t>
  </si>
  <si>
    <t>http://www.facebook.com/taogehkeh</t>
  </si>
  <si>
    <t>+60 16-454 5434</t>
  </si>
  <si>
    <t>Chez Chez</t>
  </si>
  <si>
    <t>41, Love Lane, 10200 George Town, Penang., George Town, Penang Island 10200 Malaysia</t>
  </si>
  <si>
    <t>https://tableagent.com/perak/chez-chez-bar-restaurant/</t>
  </si>
  <si>
    <t>$$ - $$$MediterraneanEuropean</t>
  </si>
  <si>
    <t>+60 17-417 2706</t>
  </si>
  <si>
    <t>European, Mediterranean</t>
  </si>
  <si>
    <t>Ee Beng Vegetarian Food</t>
  </si>
  <si>
    <t>20 Lebuh Dickens Chinatown, George Town, Penang Island 10050 Malaysia</t>
  </si>
  <si>
    <t>+60 4-262 9161</t>
  </si>
  <si>
    <t>The Pharm Hut</t>
  </si>
  <si>
    <t>10, Gat Lebuh Acheh Georgetown, George Town, Penang Island 10300 Malaysia</t>
  </si>
  <si>
    <t>http://thepharmhut.com/</t>
  </si>
  <si>
    <t>$AmericanEuropeanMiddle Eastern</t>
  </si>
  <si>
    <t>+60 11-5633 6953</t>
  </si>
  <si>
    <t>American, European, Middle Eastern</t>
  </si>
  <si>
    <t>Richard Rivalee</t>
  </si>
  <si>
    <t>282 Jalan Burmah, George Town, Penang Island 10350 Malaysia</t>
  </si>
  <si>
    <t>https://www.facebook.com/richardrivaleedesignerandchef/</t>
  </si>
  <si>
    <t>+60 12-408 7822</t>
  </si>
  <si>
    <t>Nyonya Breeze</t>
  </si>
  <si>
    <t>Nyonya Breeze Nyonya Breeze 50 Lorong Abu Siti Georgetown, Penang Island 10400 Malaysia</t>
  </si>
  <si>
    <t>Chin Chin Gastropub</t>
  </si>
  <si>
    <t>25G Lintang Burma Pulau Tikus, George Town, Penang Island 10250 Malaysia</t>
  </si>
  <si>
    <t>https://www.facebook.com/chinchinpg/?hc_ref=PAGES_TIMELINE&amp;fref=nf</t>
  </si>
  <si>
    <t>$$ - $$$BarEuropeanContemporary</t>
  </si>
  <si>
    <t>+60 4-226 2509</t>
  </si>
  <si>
    <t>Bar, Contemporary, Pub, Gastropub, European</t>
  </si>
  <si>
    <t>Areca Cafe</t>
  </si>
  <si>
    <t>No.27, Jalan Khoo Sian Ewe Areca Hotel, Penang Island 10500 Malaysia</t>
  </si>
  <si>
    <t>http://www.arecahotelpenang.com/</t>
  </si>
  <si>
    <t>$$ - $$$EuropeanAsianFusion</t>
  </si>
  <si>
    <t>+60 4-261 0173</t>
  </si>
  <si>
    <t>Fusion, European, Asian</t>
  </si>
  <si>
    <t>Gayo Coffee Penang</t>
  </si>
  <si>
    <t>161 Beach Street, George Town, Penang Island 10300 Malaysia</t>
  </si>
  <si>
    <t>http://www.facebook.com/GayoCoffeeBeachStreet/</t>
  </si>
  <si>
    <t>$$ - $$$BarFusion</t>
  </si>
  <si>
    <t>Bar, Fusion</t>
  </si>
  <si>
    <t>Khuntai Restaurant Penang</t>
  </si>
  <si>
    <t>1052 Mk 9 Pasir Belanda, Bayan Lepas, Penang Island 11920 Malaysia</t>
  </si>
  <si>
    <t>http://khunthai.com/?cpage=NTQ%3D</t>
  </si>
  <si>
    <t>+60 4-625 1155</t>
  </si>
  <si>
    <t>Reservations, Outdoor Seating, Seating, Parking Available, Serves Alcohol, Takeout, Highchairs Available, Wheelchair Accessible, Table Service, Waterfront</t>
  </si>
  <si>
    <t>Tsunami Village</t>
  </si>
  <si>
    <t>Tanjung Bungah, Penang Island 11200 Malaysia</t>
  </si>
  <si>
    <t>http://www.facebook.com/pages/Tsunami-Village-Cafe-Tanjung-Bungah/183808355005133</t>
  </si>
  <si>
    <t>+60 12-487 2718</t>
  </si>
  <si>
    <t>Reservations, Outdoor Seating, Seating, Serves Alcohol, Table Service, Takeout, Highchairs Available</t>
  </si>
  <si>
    <t>Ingolf's Kneipe</t>
  </si>
  <si>
    <t>Jalan Sungai Kelian, George Town, Penang Island 11200 Malaysia</t>
  </si>
  <si>
    <t>http://www.facebook.com/pages/Ingolfs-Kneipe/211885948837147</t>
  </si>
  <si>
    <t>604-899 5796</t>
  </si>
  <si>
    <t>Reservations, Seating, Television, Serves Alcohol, Full Bar, Takeout, Highchairs Available, Table Service</t>
  </si>
  <si>
    <t>Kim Seng Kopitiam</t>
  </si>
  <si>
    <t>20 Jalan Sungai Air Putih Bandar Baru Air Putih, Balik Pulau, Penang Island 11000 Malaysia</t>
  </si>
  <si>
    <t>http://www.facebook.com/pages/%E9%87%91%E5%9F%8E%E8%8C%B6%E9%A4%90%E5%AE%A4/286282044731652</t>
  </si>
  <si>
    <t>+60 12-428 6235</t>
  </si>
  <si>
    <t>Kopitan at Armenian St Heritage Hotel</t>
  </si>
  <si>
    <t>139-1-01 Armeniam Street Lebuh Carnarvon, George Town, Penang Island 10200 Malaysia</t>
  </si>
  <si>
    <t>http://www.kopitanclassic.com.my/</t>
  </si>
  <si>
    <t>$$ - $$$AsianGreekMalaysian</t>
  </si>
  <si>
    <t>+60 4-261 1888</t>
  </si>
  <si>
    <t>Asian, Greek, Malaysian</t>
  </si>
  <si>
    <t>https://www.panpacific.com/en/hotels-and-resorts/pr-penang/dining/sunset-bar.html</t>
  </si>
  <si>
    <t>$$ - $$$ItalianBarFast food</t>
  </si>
  <si>
    <t>Italian, Bar, Fast food, Asian, Pub, Dining bars</t>
  </si>
  <si>
    <t>Nasi Kandar Deen</t>
  </si>
  <si>
    <t>Jalan Jelutong, George Town, Penang Island Malaysia</t>
  </si>
  <si>
    <t>https://www.facebook.com/Nasi-Kandar-Deen-Jelutong-Penang-193047184040631/?ref=page_internal</t>
  </si>
  <si>
    <t>+60 4-657 5285</t>
  </si>
  <si>
    <t>Coffee Atelier</t>
  </si>
  <si>
    <t>55 Lorong Stewart, George Town, Penang Island 10200 Malaysia</t>
  </si>
  <si>
    <t>+60 4-261 2261</t>
  </si>
  <si>
    <t>55 Cafe and Restaurant</t>
  </si>
  <si>
    <t>http://www.coffeeatelier.com/cafe.php</t>
  </si>
  <si>
    <t>$$ - $$$CafeMediterraneanVegetarian Friendly</t>
  </si>
  <si>
    <t>Cafe, Mediterranean</t>
  </si>
  <si>
    <t>Penang Kitchen - Courtyard By Marriott Penang</t>
  </si>
  <si>
    <t>218D Jalan Macalister, George Town, Penang Island 10400 Malaysia</t>
  </si>
  <si>
    <t>http://www.marriott.com/hotels/hotel-information/restaurant/pency-courtyard-penang/</t>
  </si>
  <si>
    <t>+60 4-297 2300</t>
  </si>
  <si>
    <t>Pit Stop No. 6</t>
  </si>
  <si>
    <t>6 Lebuh China, George Town, Penang Island 10200 Malaysia</t>
  </si>
  <si>
    <t>http://www.facebook.com/pitstopno6cafe?ref=ts&amp;fref=ts</t>
  </si>
  <si>
    <t>+60 4-261 4306</t>
  </si>
  <si>
    <t>Eastern Wishes Cafe</t>
  </si>
  <si>
    <t>No. 1-1-49, I-Avenue, Bayan Lepas, Penang Island 11900 Malaysia</t>
  </si>
  <si>
    <t>http://www.facebook.com/pages/Eastern-Wishes-Nanyang-and-Thai-Cuisine/199477096742397</t>
  </si>
  <si>
    <t>$$ - $$$ChineseAsianThai</t>
  </si>
  <si>
    <t>+60 4-641 0191</t>
  </si>
  <si>
    <t>Myarte Cafe</t>
  </si>
  <si>
    <t>75 Bishop Street, George Town, Penang Island 10200 Malaysia</t>
  </si>
  <si>
    <t>http://www.facebook.com/Myartecafe</t>
  </si>
  <si>
    <t>$$ - $$$CafeAustralianJapanese sweets parlour</t>
  </si>
  <si>
    <t>+60 17-543 5688</t>
  </si>
  <si>
    <t>Cafe, Australian, Japanese sweets parlour, Japanese Fusion</t>
  </si>
  <si>
    <t>Brunch, Drinks, Lunch, After-hours</t>
  </si>
  <si>
    <t>Hutton Mansion Wine Haus</t>
  </si>
  <si>
    <t>149 Jalan Hutton, George Town, Penang Island 10050 Malaysia</t>
  </si>
  <si>
    <t>$$ - $$$EuropeanSpanishWine Bar</t>
  </si>
  <si>
    <t>+60 4-226 1322</t>
  </si>
  <si>
    <t>European, Wine Bar, Spanish</t>
  </si>
  <si>
    <t>Ceki Nyonya Restaurant</t>
  </si>
  <si>
    <t>11-A, Sri Bahari Road,, George Town, Penang Island 10050 Malaysia</t>
  </si>
  <si>
    <t>http://www.facebook.com/1254522114686957/posts/1279620678843767/</t>
  </si>
  <si>
    <t>+60 11-1051 7976</t>
  </si>
  <si>
    <t>Takeout, Reservations, Seating, Accepts Credit Cards, Table Service</t>
  </si>
  <si>
    <t>Ayer Itam Sister Curry mee</t>
  </si>
  <si>
    <t>Jalan Air Itam, Penang Island 11500 Malaysia</t>
  </si>
  <si>
    <t>https://www.facebook.com/currymeesister/?hc_ref=PAGES_TIMELINE&amp;fref=nf</t>
  </si>
  <si>
    <t>Thai Shop</t>
  </si>
  <si>
    <t>102B Jalan Hutton, George Town, Penang Island 10050 Malaysia</t>
  </si>
  <si>
    <t>https://www.facebook.com/ThaiShop.Penang/</t>
  </si>
  <si>
    <t>$ChineseThai</t>
  </si>
  <si>
    <t>+60 12-741 1868</t>
  </si>
  <si>
    <t>Takeout, Seating, Table Service, Outdoor Seating</t>
  </si>
  <si>
    <t>Art Of Dragon Gallery</t>
  </si>
  <si>
    <t>19 Lebuh Cannon, George Town, Penang Island 10300 Malaysia</t>
  </si>
  <si>
    <t>+60 16-410 6994</t>
  </si>
  <si>
    <t>Roots Dessert Bar</t>
  </si>
  <si>
    <t>72 Jalan a.S Mansor Off Transfer Road, Jalan Ariffin, George Town, Penang Island 10050 Malaysia</t>
  </si>
  <si>
    <t>http://www.facebook.com/rootsdessertbar/</t>
  </si>
  <si>
    <t>+60 16-414 0603</t>
  </si>
  <si>
    <t>Aji Noren Japanese Restaurant</t>
  </si>
  <si>
    <t>98-G-35, Prima Jalan Fettes, George Town, Penang Island 11200 Malaysia</t>
  </si>
  <si>
    <t>http://tasteiest.blogspot.com/2011/01/aji-noren-japanese-restaurant.html</t>
  </si>
  <si>
    <t>+60 4-899 4720</t>
  </si>
  <si>
    <t>zen xin vegetarian</t>
  </si>
  <si>
    <t>Zen Xin Vegetarian Zen Xin Vegetarian 42 Jalan Nagore, Penang Island 10050 Malaysia</t>
  </si>
  <si>
    <t>+60 4-228 6828</t>
  </si>
  <si>
    <t>Monroe Restaurant</t>
  </si>
  <si>
    <t>227 Jalan Burmah 1926 Heritage Hotel, Georgetown, Penang Island 11200 Malaysia</t>
  </si>
  <si>
    <t>$$ - $$$AmericanCafeSeafood</t>
  </si>
  <si>
    <t>+60 12-407 6699</t>
  </si>
  <si>
    <t>Fusion, American, Cafe, Seafood, Healthy, Soups, Malaysian</t>
  </si>
  <si>
    <t>The Storyteller's Cafe</t>
  </si>
  <si>
    <t>11, Lebuh Keng Kwee, Penang Island 10100 Malaysia</t>
  </si>
  <si>
    <t>http://www.facebook.com/cafe.thestorytellers</t>
  </si>
  <si>
    <t>Hai Boey Seafood</t>
  </si>
  <si>
    <t>29 MK 9, Pasir Belanda Teluk Kumbar, Bayan Lepas, Penang Island 11920 Malaysia</t>
  </si>
  <si>
    <t>http://www.facebook.com/haiboeyseafoodpenang/</t>
  </si>
  <si>
    <t>+60 13-488 1114</t>
  </si>
  <si>
    <t>Reservations, Outdoor Seating, Seating, Parking Available, Highchairs Available, Wheelchair Accessible, Serves Alcohol, Table Service, Waterfront, Playgrounds</t>
  </si>
  <si>
    <t>Hudson's Deli</t>
  </si>
  <si>
    <t>Hudson's Deli 103 Jalan Chan Siew Teong, Tanjung Bungah, Penang Island 11200 Malaysia</t>
  </si>
  <si>
    <t>http://www.pnchospitalityservices.com/</t>
  </si>
  <si>
    <t>$$ - $$$InternationalEuropeanDeli</t>
  </si>
  <si>
    <t>+60 16-213 8344</t>
  </si>
  <si>
    <t>International, European, Deli</t>
  </si>
  <si>
    <t>Otto Pizza Penang</t>
  </si>
  <si>
    <t>7, Lorong Seckchuan George Town, George Town, Penang Island 10200 Malaysia</t>
  </si>
  <si>
    <t>http://www.facebook.com/ottopizzapenang/</t>
  </si>
  <si>
    <t>$ItalianPizzaStreet Food</t>
  </si>
  <si>
    <t>+60 11-1858 1278</t>
  </si>
  <si>
    <t>Pizza, Italian, Street Food, Central-Italian</t>
  </si>
  <si>
    <t>Penang Club</t>
  </si>
  <si>
    <t>Penang Club Penang Club 42B Jalan Sultan Ahmad Shah, Penang Island 10050 Malaysia</t>
  </si>
  <si>
    <t>http://penangclub.net/portal1/restaurants.html</t>
  </si>
  <si>
    <t>The Hilltop Thai Restaurant</t>
  </si>
  <si>
    <t>Lot 239, Permadangan Indah 6 Jalan Tun Sardon, Balik Pulau, Penang Island 11000 Malaysia</t>
  </si>
  <si>
    <t>http://www.facebook.com/Thehilltoppenang/</t>
  </si>
  <si>
    <t>+60 16-410 7777</t>
  </si>
  <si>
    <t>Seafood, Asian, Thai, Chinese</t>
  </si>
  <si>
    <t>Thai Shack (Stall)</t>
  </si>
  <si>
    <t>Jalan Batu Feringghi Thai Shack Stall, Long Beach Cafe,, Batu Ferringhi, Penang Island 11100 Malaysia</t>
  </si>
  <si>
    <t>https://www.facebook.com/thaishackbf/</t>
  </si>
  <si>
    <t>+60 16-850 9554</t>
  </si>
  <si>
    <t>Thai, Asian</t>
  </si>
  <si>
    <t>Fruitmade</t>
  </si>
  <si>
    <t>6 Lebuh Cannon, George Town, Penang Island 10200 Malaysia</t>
  </si>
  <si>
    <t>https://www.facebook.com/fruitmadepenang/</t>
  </si>
  <si>
    <t>$DessertChineseJapanese</t>
  </si>
  <si>
    <t>+60 10-387 8286</t>
  </si>
  <si>
    <t>Chinese, Japanese, American, European, Malaysian, Fast food, Asian</t>
  </si>
  <si>
    <t>AhMa PanMee (George Town)</t>
  </si>
  <si>
    <t>38B Lebuh Tye Sin Georgetown, George Town, Penang Island 10300 Malaysia</t>
  </si>
  <si>
    <t>http://www.facebook.com/ahmapanmee/</t>
  </si>
  <si>
    <t>+60 4-261 3212</t>
  </si>
  <si>
    <t>Ruins of Victoria</t>
  </si>
  <si>
    <t>183 Lebuh Victoria, George Town, Penang Island 10300 Malaysia</t>
  </si>
  <si>
    <t>+60 4-251 9022</t>
  </si>
  <si>
    <t>Da Shu Xia Seafood House</t>
  </si>
  <si>
    <t>Da Shu Xia Seafood House Da Shu Xia Seafood House 177c Lebuh Victoria Weld Quay, Penang Island 10200 Malaysia</t>
  </si>
  <si>
    <t>http://www.facebook.com/pages/Restaurant-Weld-Quay-Da-Shu-Xia-Seafood/318647851498056</t>
  </si>
  <si>
    <t>+60 12-474 5566</t>
  </si>
  <si>
    <t>Takeout, Wheelchair Accessible, Serves Alcohol, Seating</t>
  </si>
  <si>
    <t>Potters Place</t>
  </si>
  <si>
    <t>53 Lebuh Acheen 53,Lebuh Acheh, George Town, Penang Island 10200 Malaysia</t>
  </si>
  <si>
    <t>https://www.facebook.com/pottersplacecafe/</t>
  </si>
  <si>
    <t>2F+ Coffee</t>
  </si>
  <si>
    <t>937 Mukim 13, Penang Island 11900 Malaysia</t>
  </si>
  <si>
    <t>https://www.facebook.com/2F-coffee-by-yellow-house-759242697446747/?fref=nf</t>
  </si>
  <si>
    <t>+60 12-405 7304</t>
  </si>
  <si>
    <t>Brunch, Breakfast, Lunch, Dinner, Drinks</t>
  </si>
  <si>
    <t>Roti Bakar Hutton Lane</t>
  </si>
  <si>
    <t>300 Jalan Phee Choon, George Town, Penang Island 10050 Malaysia</t>
  </si>
  <si>
    <t>http://www.facebook.com/rotibakarhuttonlane/</t>
  </si>
  <si>
    <t>+60 13-402 5497</t>
  </si>
  <si>
    <t>Xiang Peng Peng Salted Chicken</t>
  </si>
  <si>
    <t>208B Macalister Road Same row with Happy Mart, Near Red Rock Hotel and Travelodge Hotel, George Town, Penang Island 10400 Malaysia</t>
  </si>
  <si>
    <t>http://www.facebook.com/XiangPengPengSaltedChicken</t>
  </si>
  <si>
    <t>$$ - $$$ChineseAsianHealthy</t>
  </si>
  <si>
    <t>+60 16-557 1154</t>
  </si>
  <si>
    <t>Chinese, Asian, Healthy, Soups, Malaysian</t>
  </si>
  <si>
    <t>Picco Polo Cafe</t>
  </si>
  <si>
    <t>284, Beach St, Georgetown, Penang, George Town, Penang Island 10300 Malaysia</t>
  </si>
  <si>
    <t>http://piccopolo.com/</t>
  </si>
  <si>
    <t>CafeEuropeanAsianBritish</t>
  </si>
  <si>
    <t>+60 4-226 2776</t>
  </si>
  <si>
    <t>Table Service, Reservations, Seating, Highchairs Available, Serves Alcohol, Wine and Beer, Accepts Mastercard, Accepts Visa, Digital Payments, Free Wifi, Accepts Credit Cards, Family style, Non-smoking restaurants</t>
  </si>
  <si>
    <t>Maxim Dim Sum Restaurant - Pekaka</t>
  </si>
  <si>
    <t>Bangunan Lip Sin 2-G-11 &amp; 12, Gelugor, Penang Island 11700 Malaysia</t>
  </si>
  <si>
    <t>http://www.maxim.com.my/</t>
  </si>
  <si>
    <t>+60 4-656 0915</t>
  </si>
  <si>
    <t>Takeout, Seating, Delivery, Outdoor Seating, Parking Available, Street Parking, Cash Only, Accepts Credit Cards, Family style, Non-smoking restaurants</t>
  </si>
  <si>
    <t>Merlin Hotel Nasi Kandar</t>
  </si>
  <si>
    <t>1A, Lebuh Union Downstairs of Merlin Hotel, Penang Island 10200 Malaysia</t>
  </si>
  <si>
    <t>http://www.facebook.com/merlinpenang</t>
  </si>
  <si>
    <t>+60 4-264 2826</t>
  </si>
  <si>
    <t>Takeout, Cash Only</t>
  </si>
  <si>
    <t>Beach Corner Seafood</t>
  </si>
  <si>
    <t>72D, Jalan Batu Ferringhi, Batu Ferringhi, Penang Island 11100 Malaysia</t>
  </si>
  <si>
    <t>http://www.facebook.com/beachcornerseafood</t>
  </si>
  <si>
    <t>+60 12-472 9113</t>
  </si>
  <si>
    <t>Batu Lanchang Market Food Court</t>
  </si>
  <si>
    <t>Batu Lanchang, George Town, Penang Island Malaysia</t>
  </si>
  <si>
    <t>Tease &amp; Toss</t>
  </si>
  <si>
    <t>274, Chulia Street, George Town, Penang Island 10200 Malaysia</t>
  </si>
  <si>
    <t>https://teaseandtoss.geniuspos.com.my/</t>
  </si>
  <si>
    <t>+60 14-621 5570</t>
  </si>
  <si>
    <t>Reservations, Seating, Table Service, Takeout, Outdoor Seating, Highchairs Available, Accepts Mastercard, Accepts Visa, Digital Payments, Free Wifi, Accepts Credit Cards, Dog Friendly, Family style</t>
  </si>
  <si>
    <t>FIP Lounge</t>
  </si>
  <si>
    <t>Jalan Batu Ferringi Shangri-La's Rasa Sayang Resort &amp; Spa, Garden Wing, Lobby Level, Batu Ferringhi, Penang Island 11100 Malaysia</t>
  </si>
  <si>
    <t>http://www.shangri-la.com/penang/rasasayangresort/dining/bars-lounges/fip-lounge/</t>
  </si>
  <si>
    <t>(60 4) 888 8888</t>
  </si>
  <si>
    <t>Wheelchair Accessible, Reservations</t>
  </si>
  <si>
    <t>Toh Soon Cafe</t>
  </si>
  <si>
    <t>Lebuh Campbell Off Penang Road, George Town, Penang Island 10100 Malaysia</t>
  </si>
  <si>
    <t>http://www.facebook.com/pages/Toh%20Soon%20Cafe/180902878621955/</t>
  </si>
  <si>
    <t>+60 4-261 3754</t>
  </si>
  <si>
    <t>Takeout, Outdoor Seating, Seating, Table Service</t>
  </si>
  <si>
    <t>PISA Corner Cafe</t>
  </si>
  <si>
    <t>Opposite of Penang International Sport Arena, Penang Island Malaysia</t>
  </si>
  <si>
    <t>https://www.facebook.com/PisaCornerCafe</t>
  </si>
  <si>
    <t>$ChineseJapaneseSouthwestern</t>
  </si>
  <si>
    <t>The Bungalow</t>
  </si>
  <si>
    <t>Lone Pine Hotel, Batu Ferringhi, Penang Island 11100 Malaysia</t>
  </si>
  <si>
    <t>http://www.lonepinehotel.com/</t>
  </si>
  <si>
    <t>+60 4-886 8566</t>
  </si>
  <si>
    <t>Ete Cafe</t>
  </si>
  <si>
    <t>25 Lorong Carnarvon, George Town, Penang Island Malaysia</t>
  </si>
  <si>
    <t>+60 17-435 0922</t>
  </si>
  <si>
    <t>Nasi Kandar Pokok Ketapang</t>
  </si>
  <si>
    <t>38 Lorong Hutton, George Town, Penang Island 10050 Malaysia</t>
  </si>
  <si>
    <t>+60 4-261 4663</t>
  </si>
  <si>
    <t>Veloo Villas</t>
  </si>
  <si>
    <t>Penang Lane, George Town, Penang Island Malaysia</t>
  </si>
  <si>
    <t>http://www.facebook.com/pages/Veloo-Villas/217607784923804</t>
  </si>
  <si>
    <t>+60 4-262 4369</t>
  </si>
  <si>
    <t>Wai Kee</t>
  </si>
  <si>
    <t>348 Chulia St. Sky Hotel, George Town, Penang Island 10200 Malaysia</t>
  </si>
  <si>
    <t>$BarbecueAsianCantonese</t>
  </si>
  <si>
    <t>The Little Nyonya Cuisine</t>
  </si>
  <si>
    <t>170-B1-32B, Plaza Gurney Persiaran Gurney, Penang Island Malaysia</t>
  </si>
  <si>
    <t>http://www.penang-traveltips.com/the-little-nyonya-cuisine-queensbay-mall.htm</t>
  </si>
  <si>
    <t>+60 4-643 7496</t>
  </si>
  <si>
    <t>Mr. Shawerma</t>
  </si>
  <si>
    <t>Jalan Kelawei Gurney Paragon Mall, George Town, Penang Island 10250 Malaysia</t>
  </si>
  <si>
    <t>http://www.facebook.com/MrShawerma.my</t>
  </si>
  <si>
    <t>$$ - $$$HealthyMiddle EasternArabic</t>
  </si>
  <si>
    <t>+60 17-381 5428</t>
  </si>
  <si>
    <t>Middle Eastern, Healthy, Arabic</t>
  </si>
  <si>
    <t>Michi Michi Penang Japanese Restaurant</t>
  </si>
  <si>
    <t>72-1-10, Arena Curve Jalan Mahsuri, Bayan Lepas, Penang Island 11950 Malaysia</t>
  </si>
  <si>
    <t>https://drive.google.com/drive/folders/1TPSk2FuXgj3EPE6gPgyQlKqc0C8Ujvv1</t>
  </si>
  <si>
    <t>+60 11-1057 8129</t>
  </si>
  <si>
    <t>Delivery, Takeout, Seating, Parking Available, Street Parking, Serves Alcohol, Accepts Mastercard, Accepts Visa, Digital Payments, Free Wifi, Accepts Credit Cards, Non-smoking restaurants, Reservations</t>
  </si>
  <si>
    <t>Chin Bee Tea Restaurant</t>
  </si>
  <si>
    <t>124 Lebuh Noordin, George Town, Penang Island 10300 Malaysia</t>
  </si>
  <si>
    <t>http://www.facebook.com/ChinBeeTeaRestaurant</t>
  </si>
  <si>
    <t>+60 4-261 1761</t>
  </si>
  <si>
    <t>Claypot Restaurant</t>
  </si>
  <si>
    <t>48 Jalan Sungei, Tanjung Bungah, Penang Island 11200 Malaysia</t>
  </si>
  <si>
    <t>+60 4-899 7987</t>
  </si>
  <si>
    <t>Bangkok Lane Mee Goreng</t>
  </si>
  <si>
    <t>Lorong Bangkok, George Town, Penang Island Malaysia</t>
  </si>
  <si>
    <t>Le Venue</t>
  </si>
  <si>
    <t>80, Lebuh Tye Sin, Penang Island Malaysia</t>
  </si>
  <si>
    <t>http://www.facebook.com/levenuepg/</t>
  </si>
  <si>
    <t>$$$$FrenchSeafoodInternational</t>
  </si>
  <si>
    <t>+60 4-251 9833</t>
  </si>
  <si>
    <t>No. 104 Jalan Tanjung Tokong, Penang Island 11200 Malaysia</t>
  </si>
  <si>
    <t>http://daorae.blogspot.com/</t>
  </si>
  <si>
    <t>Takeout, Reservations, Seating, Serves Alcohol, Table Service, Wheelchair Accessible</t>
  </si>
  <si>
    <t>behind 50,love lane</t>
  </si>
  <si>
    <t>Love Lane, George Town, Penang Island 10450 Malaysia</t>
  </si>
  <si>
    <t>https://www.facebook.com/pages/Behind-50Love-Lane/146112812124793?sk=wall</t>
  </si>
  <si>
    <t>+60 12-401 3392</t>
  </si>
  <si>
    <t>Nero Nero Penang</t>
  </si>
  <si>
    <t>4, Lebuh King, George Town, Penang Island 10200 Malaysia</t>
  </si>
  <si>
    <t>http://www.neroneropenang.com/</t>
  </si>
  <si>
    <t>+60 12-207 0794</t>
  </si>
  <si>
    <t>Tiger Char Koay Teow</t>
  </si>
  <si>
    <t>Jalan Dato Keramat, George Town, Penang Island 10150 Malaysia</t>
  </si>
  <si>
    <t>+60 16-455 7828</t>
  </si>
  <si>
    <t>Roast &amp; Bake Cafe and Dessert</t>
  </si>
  <si>
    <t>473 Chulia Street, George Town, Penang Island 10200 Malaysia</t>
  </si>
  <si>
    <t>https://www.facebook.com/Roast-Bake-Cafe-Dessert--315023125677883/</t>
  </si>
  <si>
    <t>+60 4-251 9336</t>
  </si>
  <si>
    <t>Ocean Green Seafood Restaurant</t>
  </si>
  <si>
    <t>Jalan Sultan Ahmad Shah, George Town, Penang Island Malaysia</t>
  </si>
  <si>
    <t>http://www.paramounthotel.com.my/restaurant.html</t>
  </si>
  <si>
    <t>Ka Bee Cafe - Fresh Seafood Noodles</t>
  </si>
  <si>
    <t>49 Pengkalan Weld, George Town, Penang Island 10300 Malaysia</t>
  </si>
  <si>
    <t>http://www.facebook.com/pages/Kar-Bee-Cafe/330109113684100</t>
  </si>
  <si>
    <t>+60 4-261 5659</t>
  </si>
  <si>
    <t>Flip Burger Queensbay Mall</t>
  </si>
  <si>
    <t>100 Persiaran Bayan Indah 3F-07, 3rd Floor, North Zone, Queensbay Mall, Bayan Lepas, Penang Island 11900 Malaysia</t>
  </si>
  <si>
    <t>https://www.facebook.com/FlipBurgerQBM/</t>
  </si>
  <si>
    <t>Zhu Yuan Vegetarian Restaurant</t>
  </si>
  <si>
    <t>90 Jalan Dr Lim Chwee Leong, George Town, Penang Island 10100 Malaysia</t>
  </si>
  <si>
    <t>http://zhuyuan.gbs2u.com/</t>
  </si>
  <si>
    <t>604-2617706</t>
  </si>
  <si>
    <t>The Wine Shop (Penang)</t>
  </si>
  <si>
    <t>11A &amp; 15, Lintang Burmah, Penang Island 10250 Malaysia</t>
  </si>
  <si>
    <t>http://www.thewineshoppg.com.my/</t>
  </si>
  <si>
    <t>$$ - $$$AmericanDeliDiner</t>
  </si>
  <si>
    <t>+60 4-226 1824</t>
  </si>
  <si>
    <t>Reservations, Seating, Serves Alcohol, Table Service, Delivery, Takeout, Outdoor Seating, Street Parking, Wheelchair Accessible, Wine and Beer, Accepts American Express, Accepts Mastercard, Accepts Visa, Digital Payments, Free Wifi, Accepts Credit Cards, Family style, Non-smoking restaurants, Gift Cards Available</t>
  </si>
  <si>
    <t>nada lama</t>
  </si>
  <si>
    <t>https://penang.equatorial.com/dining/nadalama/</t>
  </si>
  <si>
    <t>$$ - $$$AmericanSeafoodInternational</t>
  </si>
  <si>
    <t>American, International, Asian, Fusion, Malaysian, Seafood</t>
  </si>
  <si>
    <t>Blue Vegan Restaurant</t>
  </si>
  <si>
    <t>15, Lebuh Tye Sin 3 minutes away from 1st Avenue Mall, 5 minutes from Hin Bus deport &amp; 10 minutes from Penang Ferry, George Town, Penang Island 10300 Malaysia</t>
  </si>
  <si>
    <t>http://www.facebook.com/blueveganrestaurant</t>
  </si>
  <si>
    <t>+60 4-251 9932</t>
  </si>
  <si>
    <t>Presgrave Street Corner Heng Kee Char Koay Teow</t>
  </si>
  <si>
    <t>67D, Presgrave Street, George Town, Penang Island 10300 Malaysia</t>
  </si>
  <si>
    <t>https://www.facebook.com/HengKeePresgraveStreetCharKoayTeow/</t>
  </si>
  <si>
    <t>$ChineseAsianStreet Food</t>
  </si>
  <si>
    <t>Asian, Chinese, Street Food, Indonesian</t>
  </si>
  <si>
    <t>Mizi Bistro</t>
  </si>
  <si>
    <t>102-D-6, New World Swatow Lane, George Town, Penang Island 10050 Malaysia</t>
  </si>
  <si>
    <t>http://food.malaysiamostwanted.com/venues/mizi-bistro-new-world-park-swatow-lane</t>
  </si>
  <si>
    <t>+60 4-227 2921</t>
  </si>
  <si>
    <t>The Postcard Shop</t>
  </si>
  <si>
    <t>No. 57 Gat Lebuh Chulia Gat Lebuh Chulia, George Town, Penang Island 10200 Malaysia</t>
  </si>
  <si>
    <t>http://www.facebook.com/thepostcardshop/</t>
  </si>
  <si>
    <t>+60 16-444 7179</t>
  </si>
  <si>
    <t>Kafe Ping Hooi</t>
  </si>
  <si>
    <t>Kafe Ping Hooi 179 Carnavon Street, Penang Island 10300 Malaysia</t>
  </si>
  <si>
    <t>http://www.placesandfoods.com/2014/12/tiger-char-kuey-teow-kafe-ping-hooi-carnavon-street.html</t>
  </si>
  <si>
    <t>+60 16-458 0926</t>
  </si>
  <si>
    <t>No Eyed Deer</t>
  </si>
  <si>
    <t>98-1-26 Prima Tanjung, Jalan Fettes, Tanjung Tokong,, George Town, Penang Island 11200 Malaysia</t>
  </si>
  <si>
    <t>http://www.noeyeddeer.com/</t>
  </si>
  <si>
    <t>604-899 0488</t>
  </si>
  <si>
    <t>Asian, International</t>
  </si>
  <si>
    <t>Blue Reef Fish &amp; Chips Straits Quay</t>
  </si>
  <si>
    <t>Straits Quay, 3A-G-20 Ground Floor, Blue Reef Fish &amp; Chips Straits Quay Jalan Seri Tanjung Pinang 10470 Tanjung Tokong,Penang, Penang Island 10470 Malaysia</t>
  </si>
  <si>
    <t>http://www.facebook.com/bluereef.fnc</t>
  </si>
  <si>
    <t>+60 4-899 8127</t>
  </si>
  <si>
    <t>Barry's Cafe</t>
  </si>
  <si>
    <t>27 Lebuh Bishop, George Town, Penang Island 10200 Malaysia</t>
  </si>
  <si>
    <t>http://barryscafe.business.site/</t>
  </si>
  <si>
    <t>+60 12-891 1869</t>
  </si>
  <si>
    <t>Italian, Cafe, Asian, Central American, South American</t>
  </si>
  <si>
    <t>Dolce Dessert Penang</t>
  </si>
  <si>
    <t>No. 18 Jalan Kek Chuan, George Town, Penang Island 10400 Malaysia</t>
  </si>
  <si>
    <t>http://www.facebook.com/DolceDessert18/</t>
  </si>
  <si>
    <t>+60 4-226 9118</t>
  </si>
  <si>
    <t>Red Chopsticks</t>
  </si>
  <si>
    <t>Jalan Tun Dr Awang 1-1-5, Ideal Avenue, Penang Island 11900 Malaysia</t>
  </si>
  <si>
    <t>https://www.facebook.com/redchopsticks.my/</t>
  </si>
  <si>
    <t>$ChineseAsianThai</t>
  </si>
  <si>
    <t>+60 4-641 0919</t>
  </si>
  <si>
    <t>Chinese, Asian, Thai, Malaysian</t>
  </si>
  <si>
    <t>Brussels Beer Cafe</t>
  </si>
  <si>
    <t>Persiaran Gurney, George Town, Penang Island 10250 Malaysia</t>
  </si>
  <si>
    <t>http://brusselsbeercafe.com/</t>
  </si>
  <si>
    <t>$$ - $$$BelgianBarEuropean</t>
  </si>
  <si>
    <t>+60 4-226 2052</t>
  </si>
  <si>
    <t>Reservations, Outdoor Seating, Seating, Parking Available, Serves Alcohol, Full Bar, Table Service</t>
  </si>
  <si>
    <t>Bella Italia</t>
  </si>
  <si>
    <t>Lorong Pulau Tikus, George Town, Penang Island 10350 Malaysia</t>
  </si>
  <si>
    <t>Kedai Makanan Lidiana</t>
  </si>
  <si>
    <t>http://www.facebook.com/pages/Kedai-Makan-Lidiana/113802305358451</t>
  </si>
  <si>
    <t>+60 16-415 8686</t>
  </si>
  <si>
    <t>hameediya nasi kandar</t>
  </si>
  <si>
    <t>Campbell Street, Penang Island Malaysia</t>
  </si>
  <si>
    <t>Shanur Restaurant</t>
  </si>
  <si>
    <t>58-B Jalan Batu Ferringhi, Batu Ferringhi, Penang Island 11100 Malaysia</t>
  </si>
  <si>
    <t>https://www.facebook.com/shanurrestaurant/</t>
  </si>
  <si>
    <t>$IndianSeafoodMiddle Eastern</t>
  </si>
  <si>
    <t>+60 14-390 7349</t>
  </si>
  <si>
    <t>Indian, Seafood, Pakistani, Middle Eastern</t>
  </si>
  <si>
    <t>Kafka @ Kelawai</t>
  </si>
  <si>
    <t>15 Jalan Kelawai, George Town, Penang Island 10250 Malaysia</t>
  </si>
  <si>
    <t>http://www.kafkacoffee.com/</t>
  </si>
  <si>
    <t>+60 4-218 9726</t>
  </si>
  <si>
    <t>Breakfast, Lunch, Brunch, Dinner, Drinks</t>
  </si>
  <si>
    <t>72 D Batu Ferringhi Beach, Penang Island Malaysia</t>
  </si>
  <si>
    <t>http://www.facebook.com/bbqbatuferringhi/</t>
  </si>
  <si>
    <t>$$ - $$$BarbecueAsianMiddle Eastern</t>
  </si>
  <si>
    <t>+60 11-2406 9414</t>
  </si>
  <si>
    <t>Emily Darling Cafe, Penang</t>
  </si>
  <si>
    <t>186 Penang Road Georgetown, George Town, Penang Island 10000 Malaysia</t>
  </si>
  <si>
    <t>BakeriesFrenchEuropean</t>
  </si>
  <si>
    <t>+60 12-406 8847</t>
  </si>
  <si>
    <t>Delivery, Takeout, Private Dining, Accepts Mastercard, Accepts Visa, Digital Payments, Cash Only, Free Wifi, Accepts Credit Cards, Non-smoking restaurants</t>
  </si>
  <si>
    <t>Heap Seng at 29</t>
  </si>
  <si>
    <t>Number 29, China Street, George Town, Penang Island 10300 Malaysia</t>
  </si>
  <si>
    <t>http://www.facebook.com/heapseng29</t>
  </si>
  <si>
    <t>$$ - $$$SeafoodBritish</t>
  </si>
  <si>
    <t>+60 4-251 9424</t>
  </si>
  <si>
    <t>British, Seafood</t>
  </si>
  <si>
    <t>After-hours, Dinner, Lunch, Drinks</t>
  </si>
  <si>
    <t>Passions of Kerala (New World Park Branch)</t>
  </si>
  <si>
    <t>102-C-3, New World Park 102, Jalan Burma, George Town, Penang Island 10300 Malaysia</t>
  </si>
  <si>
    <t>$$ - $$$IndianMalaysianVegetarian Friendly</t>
  </si>
  <si>
    <t>+60 4-227 2550</t>
  </si>
  <si>
    <t>Ah Leng Char Koay Teow</t>
  </si>
  <si>
    <t>Jalan Dunlop, George Town, Penang Island 10400 Malaysia</t>
  </si>
  <si>
    <t>+60 12-498 3962</t>
  </si>
  <si>
    <t>Spade's Burger George Town</t>
  </si>
  <si>
    <t>49 Bishop Street, George Town, Penang Island 10200 Malaysia</t>
  </si>
  <si>
    <t>http://www.spadesburger.com/</t>
  </si>
  <si>
    <t>+60 4-229 2888</t>
  </si>
  <si>
    <t>Fast food, American</t>
  </si>
  <si>
    <t>Harvest In Cafe</t>
  </si>
  <si>
    <t>Harvest In Cafe 10 Jalan Irrawaddy, Penang Island 10050 Malaysia</t>
  </si>
  <si>
    <t>+60 4-226 1718</t>
  </si>
  <si>
    <t>Real Food</t>
  </si>
  <si>
    <t>3A-G-13D, Straits Quay Jalan Seri Tanjung Pinang, Tanjung Tokong, Penang Island 10470 Malaysia</t>
  </si>
  <si>
    <t>http://www.realfoodgrocer.com/</t>
  </si>
  <si>
    <t>+60 4-890 8295</t>
  </si>
  <si>
    <t>Archipelago</t>
  </si>
  <si>
    <t>Backdoor 114, Armenian Street, George Town, Penang Island 10200 Malaysia</t>
  </si>
  <si>
    <t>http://www.facebook.com/ArchipelagoGeorgeTown/</t>
  </si>
  <si>
    <t>$$ - $$$BarCafe</t>
  </si>
  <si>
    <t>+60 174268128</t>
  </si>
  <si>
    <t>Bar, Cafe</t>
  </si>
  <si>
    <t>TOKMA Malay Kitchen</t>
  </si>
  <si>
    <t>249 Lebuh Kimberley, George Town, Penang Island 10100 Malaysia</t>
  </si>
  <si>
    <t>https://tokmamalaykitchen.business.site/</t>
  </si>
  <si>
    <t>$AsianFusionMalaysian</t>
  </si>
  <si>
    <t>+60 14-304 8943</t>
  </si>
  <si>
    <t>Sin Kim San Cafe</t>
  </si>
  <si>
    <t>168 Jalan Macalister, George Town, Penang Island 10400 Malaysia</t>
  </si>
  <si>
    <t>Leong Kee Tim Sum Restaurant</t>
  </si>
  <si>
    <t>61 Lebuh Kimberley, George Town, Penang Island 10100 Malaysia</t>
  </si>
  <si>
    <t>http://www.facebook.com/BakeHavenCafeMangere/</t>
  </si>
  <si>
    <t>+60 16-455 0386</t>
  </si>
  <si>
    <t>Oliviaâ€™s Pasta &amp; Pizza</t>
  </si>
  <si>
    <t>17A Lebuhraya Batu Lanchang, George Town, Penang Island 11600 Malaysia</t>
  </si>
  <si>
    <t>http://oliviaspapi.business.site/</t>
  </si>
  <si>
    <t>$$ - $$$ItalianPizzaSpanish</t>
  </si>
  <si>
    <t>+60 4-656 5616</t>
  </si>
  <si>
    <t>Italian, Pizza, Spanish, Fusion</t>
  </si>
  <si>
    <t>Easy Brew</t>
  </si>
  <si>
    <t>145 -147 Beach Street, George Town, Penang Island 10300 Malaysia</t>
  </si>
  <si>
    <t>http://www.easybrew.com/</t>
  </si>
  <si>
    <t>+60 4-261 8737</t>
  </si>
  <si>
    <t>Swatow Lane Ice Kacang</t>
  </si>
  <si>
    <t>102-E-1Burma Road New World Park, George Town, Penang Island 10050 Malaysia</t>
  </si>
  <si>
    <t>https://www.facebook.com/iloveicekacang/</t>
  </si>
  <si>
    <t>+60 16-497 0136</t>
  </si>
  <si>
    <t>Christoph's</t>
  </si>
  <si>
    <t>55, Lorong Stewart, George Town, Penang Island 10300 Malaysia</t>
  </si>
  <si>
    <t>https://www.facebook.com/christoph.cruasia/</t>
  </si>
  <si>
    <t>$$$$GermanAustrianEuropean</t>
  </si>
  <si>
    <t>+60 10-801 0188</t>
  </si>
  <si>
    <t>German, Austrian, European, Central European</t>
  </si>
  <si>
    <t>Happy Garden</t>
  </si>
  <si>
    <t>206-B Jalan Batu Ferringghi Batu Feringgi, George Town, Penang Island 11200 Malaysia</t>
  </si>
  <si>
    <t>http://happygarden2u.wordpress.com/</t>
  </si>
  <si>
    <t>+60 4-881 3199</t>
  </si>
  <si>
    <t>2nd Hand Smoke</t>
  </si>
  <si>
    <t>3, Upper Penang Road, George Town, Penang Island 10000 Malaysia</t>
  </si>
  <si>
    <t>https://www.facebook.com/2nd-Hand-Smoke-%E4%BA%8C%E6%89%8B%E7%83%9F-107521971662244/?ref=page_internal</t>
  </si>
  <si>
    <t>+60 17-222 0336</t>
  </si>
  <si>
    <t>Chinese, Barbecue, Asian, Beer restaurants, Bar, Pub, Malaysian</t>
  </si>
  <si>
    <t>Kuih Culture</t>
  </si>
  <si>
    <t>59A, Lebuh Kimberley, Penang Island 11100 Malaysia</t>
  </si>
  <si>
    <t>http://www.kuihculture.com/</t>
  </si>
  <si>
    <t>$$ - $$$ChineseCafeSeafood</t>
  </si>
  <si>
    <t>+60 11-5628 2889</t>
  </si>
  <si>
    <t>Brunch, Breakfast, Lunch, Dinner, After-hours, Drinks</t>
  </si>
  <si>
    <t>Takeout, Table Service, Delivery, Reservations, Private Dining, Seating, Wheelchair Accessible, Digital Payments, Free Wifi, Accepts Credit Cards</t>
  </si>
  <si>
    <t>Yi Bin, 'The Mansion of Tea Art'</t>
  </si>
  <si>
    <t>106-C Jalan Hutton, George Town, Penang Island Malaysia</t>
  </si>
  <si>
    <t>+60 4-227 3967</t>
  </si>
  <si>
    <t>Hai Wei Seafood Restaurant</t>
  </si>
  <si>
    <t>Penang Island 11300 Malaysia</t>
  </si>
  <si>
    <t>+60 4-899 0207</t>
  </si>
  <si>
    <t>Brown Pocket</t>
  </si>
  <si>
    <t>163d-6-11 Persiaran Gurney, George Town, Penang Island 10250 Malaysia</t>
  </si>
  <si>
    <t>http://www.brownpocket.com/</t>
  </si>
  <si>
    <t>+60 16-432 8138</t>
  </si>
  <si>
    <t>Coffee Bean &amp; Tea Leaf</t>
  </si>
  <si>
    <t>Persiaran Gurney 18-G-H, Menara Gurney, George Town, Penang Island 10250 Malaysia</t>
  </si>
  <si>
    <t>http://locations.coffeebean.com/malaysia/pulau-pinang/beach-hut-gurney.html</t>
  </si>
  <si>
    <t>Outdoor Seating, Takeout, Seating, Wheelchair Accessible</t>
  </si>
  <si>
    <t>Chettiar Restaurant Penang</t>
  </si>
  <si>
    <t>39 Penang Street, George Town, Penang Island Malaysia</t>
  </si>
  <si>
    <t>+60 4-262 2443</t>
  </si>
  <si>
    <t>Chilli Mee at Prestige</t>
  </si>
  <si>
    <t>unit 1, Prestige Hotel Arcade, George Town, Penang Island 10300 Malaysia</t>
  </si>
  <si>
    <t>+60 12-779 1137</t>
  </si>
  <si>
    <t>Little Turkey Restaurant</t>
  </si>
  <si>
    <t>No 186 Jalan Batu Ferengghi Opposite Shangri-La Rasa Sayang Hotel, Batu Ferringhi, Penang Island 11100 Malaysia</t>
  </si>
  <si>
    <t>https://www.facebook.com/LittleTurkeyMy/</t>
  </si>
  <si>
    <t>$$ - $$$MoroccanMediterraneanTurkish</t>
  </si>
  <si>
    <t>+60 19-216 8388</t>
  </si>
  <si>
    <t>Delivery, Reservations, Outdoor Seating, Buffet, Private Dining, Seating, Validated Parking, Free off-street parking, Wheelchair Accessible, Accepts Mastercard, Accepts Visa, Digital Payments, Free Wifi, Accepts Credit Cards, Table Service, Family style, Non-smoking restaurants</t>
  </si>
  <si>
    <t>The Legend Nyonya House</t>
  </si>
  <si>
    <t>The Legend Nyonya House The Legend Nyonya House 2 Lebuh Chulia 2,gat Lebuh Chulia, Penang Island 10300 Malaysia</t>
  </si>
  <si>
    <t>http://www.facebook.com/thelegendnyonyahouse/</t>
  </si>
  <si>
    <t>+60 4-251 9598</t>
  </si>
  <si>
    <t>Takeout, Reservations, Seating, Wheelchair Accessible, Highchairs Available, Table Service</t>
  </si>
  <si>
    <t>Paul Loiis</t>
  </si>
  <si>
    <t>18 Lebuh King, George Town, Penang Island 10200 Malaysia</t>
  </si>
  <si>
    <t>http://www.facebook.com/paulloiis</t>
  </si>
  <si>
    <t>+60 17-213 4383</t>
  </si>
  <si>
    <t>Cafe, Italian, Asian, Malaysian</t>
  </si>
  <si>
    <t>Living Room - Macalister Mansion</t>
  </si>
  <si>
    <t>228 Macalister Road, George Town, Penang Island 10400 Malaysia</t>
  </si>
  <si>
    <t>http://www.macalistermansion.com/livingroom.html</t>
  </si>
  <si>
    <t>$$ - $$$CafeDeli</t>
  </si>
  <si>
    <t>+60 4-228 3888</t>
  </si>
  <si>
    <t>Love A Loaf Bakery &amp; CafÃ©</t>
  </si>
  <si>
    <t>C-G-5, Vantage Desiran Tanjung Jalan Tanjung Tokong, George Town, Penang Island 10470 Malaysia</t>
  </si>
  <si>
    <t>http://www.lovealoaf.com/</t>
  </si>
  <si>
    <t>+60 4-240 2024</t>
  </si>
  <si>
    <t>Chin's</t>
  </si>
  <si>
    <t>Church Street Pier George Town, Penang Island Malaysia</t>
  </si>
  <si>
    <t>http://www.igeorgetownpenang.com/igt-photos/places-of-interest/668-church-street-pier</t>
  </si>
  <si>
    <t>$$$$ChineseAsianMalaysian</t>
  </si>
  <si>
    <t>Him Heang</t>
  </si>
  <si>
    <t>162A Jalan Burma, George Town, Penang Island 10050 Malaysia</t>
  </si>
  <si>
    <t>http://www.himheang.com/</t>
  </si>
  <si>
    <t>+1 604-228-6129</t>
  </si>
  <si>
    <t>Takeout, Parking Available</t>
  </si>
  <si>
    <t>Hainantown</t>
  </si>
  <si>
    <t>8-A Pengkalan Weld, George Town, Penang Island 10300 Malaysia</t>
  </si>
  <si>
    <t>http://www.hainantown.com/index.html</t>
  </si>
  <si>
    <t>+60 4-263 3177</t>
  </si>
  <si>
    <t>The Table Penang</t>
  </si>
  <si>
    <t>The Table Penang No 27 Carnarvon Street, Penang Island 10100 Malaysia</t>
  </si>
  <si>
    <t>http://www.facebook.com/pages/thetablepenang</t>
  </si>
  <si>
    <t>$$ - $$$SouthwesternCafeAsian</t>
  </si>
  <si>
    <t>+60 12-385 3892</t>
  </si>
  <si>
    <t>77 restaurant (fish head curry)</t>
  </si>
  <si>
    <t>77 Bulatan Gurney, George Town, Penang Island 10250 Malaysia</t>
  </si>
  <si>
    <t>+60 4-227 9086</t>
  </si>
  <si>
    <t>Sushi Zento</t>
  </si>
  <si>
    <t>Sushi Zento Jalan Tanjong Tokong, Penang Island 10470 Malaysia</t>
  </si>
  <si>
    <t>+60 4-899 2725</t>
  </si>
  <si>
    <t>Santorini Cafe</t>
  </si>
  <si>
    <t>94 Jalan Burma, George Town, Penang Island 10050 Malaysia</t>
  </si>
  <si>
    <t>https://wa.me/c/601151682686</t>
  </si>
  <si>
    <t>$ChineseAmericanCafe</t>
  </si>
  <si>
    <t>+60 11-5168 2686</t>
  </si>
  <si>
    <t>American, Malaysian, Chinese, Cafe, Asian</t>
  </si>
  <si>
    <t>Diable Pasta</t>
  </si>
  <si>
    <t>No.4 Kampung Malabar, George Town, Penang Island 10100 Malaysia</t>
  </si>
  <si>
    <t>http://diable-pasta.business.site/</t>
  </si>
  <si>
    <t>+60 12-395 0310</t>
  </si>
  <si>
    <t>Italian, Asian, Fusion, Malaysian, Afghan, Middle Eastern</t>
  </si>
  <si>
    <t>Hai Boey</t>
  </si>
  <si>
    <t>Gertak Sanggul, George Town, Penang Island Malaysia</t>
  </si>
  <si>
    <t>http://www.instagram.com/kameidohorumonhonten/</t>
  </si>
  <si>
    <t>Reservations, Outdoor Seating, Seating, Takeout, Serves Alcohol, Table Service</t>
  </si>
  <si>
    <t>d'Tandoor Restaurant Penang</t>
  </si>
  <si>
    <t>10-C-22, Precinct 10 Jalan Tanjong Tokong, Tanjung Tokong, Penang Island 10470 Malaysia</t>
  </si>
  <si>
    <t>http://www.dtandoor.com/</t>
  </si>
  <si>
    <t>+60 4-899 2525</t>
  </si>
  <si>
    <t>Joez Coconut</t>
  </si>
  <si>
    <t>201 Jalan Dato Kramat, George Town, Penang Island Malaysia</t>
  </si>
  <si>
    <t>+60 4-229 6063</t>
  </si>
  <si>
    <t>23 lovelane</t>
  </si>
  <si>
    <t>23lovelane, George Town, Penang Island Malaysia</t>
  </si>
  <si>
    <t>http://23lovelane.com/</t>
  </si>
  <si>
    <t>Metisser Patisserie &amp; Tea Room</t>
  </si>
  <si>
    <t>http://www.facebook.com/metissermalaysia/</t>
  </si>
  <si>
    <t>$$ - $$$DessertFrenchCafe</t>
  </si>
  <si>
    <t>+60 4-251 9739</t>
  </si>
  <si>
    <t>International, French, Cafe</t>
  </si>
  <si>
    <t>Kedai Kopi Swee Kong</t>
  </si>
  <si>
    <t>Jalan Moulmein, George Town, Penang Island Malaysia</t>
  </si>
  <si>
    <t>Tem Xim Charcoal Mookata</t>
  </si>
  <si>
    <t>93, Lebuh Pantai, George Town, Penang Island 10300 Malaysia</t>
  </si>
  <si>
    <t>https://www.facebook.com/temximcharcoalmookata</t>
  </si>
  <si>
    <t>+60 16-463 2317</t>
  </si>
  <si>
    <t>Danish Briyani House</t>
  </si>
  <si>
    <t>273-B Lebuh Chulia, George Town, Penang Island 10200 Malaysia</t>
  </si>
  <si>
    <t>http://www.facebook.com/pages/Danish-Briyani-House/1046675068694339?fref=ts</t>
  </si>
  <si>
    <t>+60 16-427 2167</t>
  </si>
  <si>
    <t>Indian, Pakistani, Arabic, Middle Eastern</t>
  </si>
  <si>
    <t>Durian Haven</t>
  </si>
  <si>
    <t>16 Lebuh Armenian, George Town, Penang Island 10300 Malaysia</t>
  </si>
  <si>
    <t>https://www.facebook.com/durianhaven16/</t>
  </si>
  <si>
    <t>+60 17-208 8767</t>
  </si>
  <si>
    <t>Nyonya Breeze Desire</t>
  </si>
  <si>
    <t>3A-1-7, Straits Quay Jalan Seri Tanjung Pinang Tanjung Tokong,, Penang Island 10470 Malaysia</t>
  </si>
  <si>
    <t>http://www.facebook.com/Nyonya-Breeze-Desire-at-Straits-Quay-240483665973144/</t>
  </si>
  <si>
    <t>Reservations, Seating, Wheelchair Accessible, Table Service, Takeout</t>
  </si>
  <si>
    <t>Ah Chui Seafood</t>
  </si>
  <si>
    <t>Ah Chui Seafood Ah Chui Seafood Ah Chui Seafood 1238-T Jalan Paya Terubong, Penang Island 11060 Malaysia</t>
  </si>
  <si>
    <t>+60 4-866 0903</t>
  </si>
  <si>
    <t>Takeout, Wheelchair Accessible, Reservations, Seating, Table Service</t>
  </si>
  <si>
    <t>Jalan Burmah New World Park, No. 102, George Town, Penang Island 10050 Malaysia</t>
  </si>
  <si>
    <t>+60 4-227 7080</t>
  </si>
  <si>
    <t>Mun Thung x Soon Huat</t>
  </si>
  <si>
    <t>145C, Lebuh Campbell, George Town, Penang Island 10100 Malaysia</t>
  </si>
  <si>
    <t>http://www.facebook.com/munthungXsoonhuat/</t>
  </si>
  <si>
    <t>$$$$ChineseCafeFusion</t>
  </si>
  <si>
    <t>+60 4-410 6060</t>
  </si>
  <si>
    <t>Bricklin Bar Cafe</t>
  </si>
  <si>
    <t>31A Jalan Gurdwara, George Town, Penang Island 10300 Malaysia</t>
  </si>
  <si>
    <t>https://www.facebook.com/BricklinCafeBar/timeline</t>
  </si>
  <si>
    <t>+60 4-226 6813</t>
  </si>
  <si>
    <t>The Big Beans</t>
  </si>
  <si>
    <t>52 Lorong Madras, George Town, Penang Island 10400 Malaysia</t>
  </si>
  <si>
    <t>http://www.facebook.com/TheBigBeans/</t>
  </si>
  <si>
    <t>+60 4-226 1876</t>
  </si>
  <si>
    <t>Ros Mutiar</t>
  </si>
  <si>
    <t>128 Lebuh Chulia, George Town, Penang Island 10200 Malaysia</t>
  </si>
  <si>
    <t>http://restoranrosmutiara.blogspot.com.au/</t>
  </si>
  <si>
    <t>+60 4-261 9239</t>
  </si>
  <si>
    <t>Gurney Paragon, Penang Island Malaysia</t>
  </si>
  <si>
    <t>http://m.facebook.com/ristoranteflacara/</t>
  </si>
  <si>
    <t>+60 4-226 2487</t>
  </si>
  <si>
    <t>Flower Mulan Nyonya Cafe</t>
  </si>
  <si>
    <t>268 Jalan Burmah Pulau Tikus, George Town, Penang Island 10350 Malaysia</t>
  </si>
  <si>
    <t>https://www.facebook.com/Flower-Mulan-Nyonya-Cafe-475628169631003/</t>
  </si>
  <si>
    <t>Supe Japanese Vegan Penang Gurney Plaza</t>
  </si>
  <si>
    <t>170-03-82 Plaza Gurney Persiaran Gurney, Penang Island 10250 Malaysia</t>
  </si>
  <si>
    <t>http://www.facebook.com/supeveganpenang/</t>
  </si>
  <si>
    <t>Janxden Green Life Cafe</t>
  </si>
  <si>
    <t>50, Jalan Chow Thye Road Behind northam towers, George Town, Penang Island 10050 Malaysia</t>
  </si>
  <si>
    <t>http://www.facebook.com/janxdengreenlife</t>
  </si>
  <si>
    <t>+60 12-347 3213</t>
  </si>
  <si>
    <t>73 Datuk Keramat Penang Time Square, George Town, Penang Island Malaysia</t>
  </si>
  <si>
    <t>https://www.facebook.com/pages/Mcdonalds-Birch-House/588060004617398?rf=284241391739334</t>
  </si>
  <si>
    <t>+60 11-2096 6485</t>
  </si>
  <si>
    <t>Delivery, Takeout, Seating, Wheelchair Accessible, Highchairs Available</t>
  </si>
  <si>
    <t>Pho Viet</t>
  </si>
  <si>
    <t>496 Lebuh Pantai Crossing with Beach Street, George Town, Penang Island 10300 Malaysia</t>
  </si>
  <si>
    <t>http://www.facebook.com/Pho-Viet-203021796786379/</t>
  </si>
  <si>
    <t>$AsianVietnameseSoups</t>
  </si>
  <si>
    <t>+60 12-559 1905</t>
  </si>
  <si>
    <t>Restoran Arati Vilas</t>
  </si>
  <si>
    <t>9 Persiaran Tanjung Bungah, Tanjung Bungah, Penang Island 11200 Malaysia</t>
  </si>
  <si>
    <t>+60 4-899 1379</t>
  </si>
  <si>
    <t>Salad Bowl Cafe</t>
  </si>
  <si>
    <t>79, 56, Jalan Masjid Kapitan Keling George Town, Penang Island 10450 Malaysia</t>
  </si>
  <si>
    <t>https://www.facebook.com/saladbowlcafepenang/</t>
  </si>
  <si>
    <t>+60 10-565 4410</t>
  </si>
  <si>
    <t>Cafe, Soups, Malaysian, Italian, Chinese, Grill</t>
  </si>
  <si>
    <t>Chilli Pan Mee @ Queensbay Mall</t>
  </si>
  <si>
    <t>3021, Persiaran Bayan Indah, Bayan Lepas, Penang Island 11900 Malaysia</t>
  </si>
  <si>
    <t>$$ - $$$Quick BitesChineseAsian</t>
  </si>
  <si>
    <t>Nyonya Willow</t>
  </si>
  <si>
    <t>45 Lorong Sungai Tiram 4 Taman Tunas Damai, Bayan Lepas, Penang Island 11900 Malaysia</t>
  </si>
  <si>
    <t>http://www.facebook.com/nyonyawillow</t>
  </si>
  <si>
    <t>+60 12-773 7573</t>
  </si>
  <si>
    <t>Takeout, Seating, Reservations, Table Service</t>
  </si>
  <si>
    <t>The Haven Harbour</t>
  </si>
  <si>
    <t>102-K-1, New World Jalan Burma, George Town, Penang Island 10050 Malaysia</t>
  </si>
  <si>
    <t>http://www.facebook.com/thehavenharbour/</t>
  </si>
  <si>
    <t>$$ - $$$SouthwesternCafeInternational</t>
  </si>
  <si>
    <t>+60 4-226 2808</t>
  </si>
  <si>
    <t>Cafe, Southwestern, International</t>
  </si>
  <si>
    <t>Norm</t>
  </si>
  <si>
    <t>260C, Lebuh Carnarvon Teoh Kong Si, George Town, Penang Island 10100 Malaysia</t>
  </si>
  <si>
    <t>https://www.facebook.com/wearethenorm/?ref=py_c</t>
  </si>
  <si>
    <t>$$ - $$$BarCafeVegetarian Friendly</t>
  </si>
  <si>
    <t>+60 4-226 3081</t>
  </si>
  <si>
    <t>Manpaanai Kitchen</t>
  </si>
  <si>
    <t>92B Church Street, Penang Island 10200 Malaysia</t>
  </si>
  <si>
    <t>http://www.facebook.com/ManpaanaiKitchen</t>
  </si>
  <si>
    <t>+60 16-437 2976</t>
  </si>
  <si>
    <t>Chap Chit Keng Cafe</t>
  </si>
  <si>
    <t>51 Lorong Chulia, George Town, Penang Island 10200 Malaysia</t>
  </si>
  <si>
    <t>http://www.facebook.com/chapchitkengcafe/</t>
  </si>
  <si>
    <t>+60 12-476 0572</t>
  </si>
  <si>
    <t>Kong Thai Lai</t>
  </si>
  <si>
    <t>Hutton Lane, George Town, Penang Island Malaysia</t>
  </si>
  <si>
    <t>Monkey Cup Garden</t>
  </si>
  <si>
    <t>Jalan Tuanku Yahya Petra, Penang Island 11050 Malaysia</t>
  </si>
  <si>
    <t>http://www.facebook.com/monkeycup.pghill/</t>
  </si>
  <si>
    <t>+60 12-428 9585</t>
  </si>
  <si>
    <t>Outdoor Seating</t>
  </si>
  <si>
    <t>Chili Head Social Bar &amp; Eatery</t>
  </si>
  <si>
    <t>3A-G-11 &amp; 12, Straits Quay, Jalan Seri Tanjung Pinang Seri Tanjung Pinang Tanjung Tokong, Tanjung Tokong, Penang Island 10470 Malaysia</t>
  </si>
  <si>
    <t>https://www.facebook.com/chiliheadstraitsquay/</t>
  </si>
  <si>
    <t>+60 4-890 3009</t>
  </si>
  <si>
    <t>Thai, Asian, Bar</t>
  </si>
  <si>
    <t>Caffeine Chemistry Coffee</t>
  </si>
  <si>
    <t>No. 27 Jalan Nagore Jalan Nagor, George Town, Penang Island 10050 Malaysia</t>
  </si>
  <si>
    <t>http://www.facebook.com/Caffeine-Chemistry-Coffee-258476874336294/</t>
  </si>
  <si>
    <t>+60 4-226 6518</t>
  </si>
  <si>
    <t>Brunch, Drinks</t>
  </si>
  <si>
    <t>Accepts Mastercard, Accepts Visa, Seating, Takeout, Serves Alcohol, Accepts Credit Cards</t>
  </si>
  <si>
    <t>Beans Heritage</t>
  </si>
  <si>
    <t>Lebuh Carnavon, George Town, Penang Island Malaysia</t>
  </si>
  <si>
    <t>http://www.facebook.com/BeansHeritage-485841031543631</t>
  </si>
  <si>
    <t>+60 17-460 6955</t>
  </si>
  <si>
    <t>Seating, Takeout, Table Service</t>
  </si>
  <si>
    <t>Supertanker hawker food (Fried oyster is a must!)</t>
  </si>
  <si>
    <t>Lip Sin Gardens, George Town, Penang Island 11900 Malaysia</t>
  </si>
  <si>
    <t>Auction Room Georgetown</t>
  </si>
  <si>
    <t>No. 38A Jalan Sungai Ujong, George Town, Penang Island 10100 Malaysia</t>
  </si>
  <si>
    <t>http://www.facebook.com/auctionroomsgeorgetown/</t>
  </si>
  <si>
    <t>Brunch, Breakfast, Lunch, Dinner</t>
  </si>
  <si>
    <t>Acupaday Coffee</t>
  </si>
  <si>
    <t>i-Santorini 8-G 11, Tanjung Tokong, Penang Island 10470 Malaysia</t>
  </si>
  <si>
    <t>http://www.facebook.com/CafeAcupaday/</t>
  </si>
  <si>
    <t>$$ - $$$ItalianCafeFusion</t>
  </si>
  <si>
    <t>+60 17-945 9004</t>
  </si>
  <si>
    <t>Nasi kandar beratur</t>
  </si>
  <si>
    <t>98, Jalan Masjid Kapitan Keling, Penang Island Malaysia</t>
  </si>
  <si>
    <t>Amaya Food Gallery at Amari SPICE Penang</t>
  </si>
  <si>
    <t>Persiaran Mahsuri Level 4, Amari SPICE, Bayan Lepas, Penang Island 11900 Malaysia</t>
  </si>
  <si>
    <t>http://www.amari.com/penang/dine/amaya-food-gallery?utm_source=tripadvisor&amp;utm_medium=ba&amp;utm_content=website-amaya-asp&amp;utm_campaign=asp</t>
  </si>
  <si>
    <t>+60 12-956 1030</t>
  </si>
  <si>
    <t>Aik Hoe Restaurant</t>
  </si>
  <si>
    <t>No.6 &amp; 8 Lebuh Carnavon Georgetown 10100 Penang, Penang Island Malaysia</t>
  </si>
  <si>
    <t>+60 16-338 0971</t>
  </si>
  <si>
    <t>Coffee Island</t>
  </si>
  <si>
    <t>77 Persiaran Gurney, George Town, Penang Island 11250 Malaysia</t>
  </si>
  <si>
    <t>$$ - $$$ChineseInternationalAsian</t>
  </si>
  <si>
    <t>Seating, Wheelchair Accessible, Takeout, Table Service</t>
  </si>
  <si>
    <t>Nasi Kandar Bathusa</t>
  </si>
  <si>
    <t>308 Lebuh Chulia, George Town, Penang Island 10200 Malaysia</t>
  </si>
  <si>
    <t>https://www.facebook.com/Restoran-NASI-Kandar-Bathusa-736960256448547/</t>
  </si>
  <si>
    <t>+60 12-463 5615</t>
  </si>
  <si>
    <t>Daily Fish Restaurant</t>
  </si>
  <si>
    <t>Daily Fish Restaurant Daily Fish Restaurant Daily Fish Restaurant 288e-1-13 Jalan Thean Teik Fortune Court, Ayer Itam, Penang Island 11500 Malaysia</t>
  </si>
  <si>
    <t>+60 4-826 9148</t>
  </si>
  <si>
    <t>Reservations, Table Service, Seating, Wheelchair Accessible</t>
  </si>
  <si>
    <t>The Line Sandwich Cafe</t>
  </si>
  <si>
    <t>239 Jalan Magazine, George Town, Penang Island 10300 Malaysia</t>
  </si>
  <si>
    <t>http://www.facebook.com/thelinesandwichcafe/</t>
  </si>
  <si>
    <t>+60 4-251 9394</t>
  </si>
  <si>
    <t>Italian, Southwestern, Cafe, Asian, Grill</t>
  </si>
  <si>
    <t>Wenchang Hainan Chicken Rice</t>
  </si>
  <si>
    <t>No. 63 Lebuh Cintra, George Town, George Town, Penang Island 10200 Malaysia</t>
  </si>
  <si>
    <t>http://blog.roodo.com/lokula/archives/19682860.html</t>
  </si>
  <si>
    <t>+60 16-480 8378</t>
  </si>
  <si>
    <t>Ali Nasi Lemak</t>
  </si>
  <si>
    <t>Beach Street Medan Makan Sri Weld, George Town, Penang Island 10300 Malaysia</t>
  </si>
  <si>
    <t>http://crispoflife.blogspot.com/2015/08/ali-nasi-lemak-sri-weld-food-court.html</t>
  </si>
  <si>
    <t>+60 16-407 0717</t>
  </si>
  <si>
    <t>No 79-G-18 Penang Time Square Jalan Dato Kerama, George Town, Penang Island 11950 Malaysia</t>
  </si>
  <si>
    <t>+60 12-425 2101</t>
  </si>
  <si>
    <t>Restaurant</t>
  </si>
  <si>
    <t>poiID</t>
  </si>
  <si>
    <t>NoOfReviews</t>
  </si>
  <si>
    <t>poiTag</t>
  </si>
  <si>
    <t>poiType</t>
  </si>
  <si>
    <t>poiAddress</t>
  </si>
  <si>
    <t>poiRating</t>
  </si>
  <si>
    <t>poiName</t>
  </si>
  <si>
    <t>poiUrl</t>
  </si>
  <si>
    <t>poiPriceRange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</si>
</sst>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1"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3FFA0-CF8B-4123-BCB9-45B3480C2492}">
  <sheetPr codeName="Sheet1"/>
  <dimension ref="A1:U2236"/>
  <sheetViews>
    <sheetView tabSelected="1" topLeftCell="K1" zoomScale="71" zoomScaleNormal="115" workbookViewId="0">
      <selection activeCell="R19" sqref="R19"/>
    </sheetView>
  </sheetViews>
  <sheetFormatPr defaultRowHeight="14.25" x14ac:dyDescent="0.45"/>
  <cols>
    <col min="1" max="1" width="30" customWidth="1"/>
    <col min="2" max="2" width="18.53125" customWidth="1"/>
    <col min="3" max="3" width="18.53125" style="3" customWidth="1"/>
    <col min="4" max="4" width="62.796875" customWidth="1"/>
    <col min="5" max="5" width="30" customWidth="1"/>
    <col min="6" max="6" width="16.59765625" customWidth="1"/>
    <col min="8" max="8" width="29" customWidth="1"/>
    <col min="9" max="9" width="28.265625" customWidth="1"/>
    <col min="10" max="10" width="19.86328125" customWidth="1"/>
    <col min="11" max="11" width="23.265625" customWidth="1"/>
    <col min="12" max="12" width="21.86328125" customWidth="1"/>
    <col min="13" max="13" width="36.73046875" customWidth="1"/>
    <col min="14" max="14" width="9.3984375" customWidth="1"/>
    <col min="15" max="15" width="17.6640625" customWidth="1"/>
    <col min="16" max="16" width="18.73046875" customWidth="1"/>
    <col min="17" max="17" width="50.06640625" customWidth="1"/>
    <col min="21" max="21" width="9.06640625" style="4"/>
  </cols>
  <sheetData>
    <row r="1" spans="1:21" x14ac:dyDescent="0.45">
      <c r="A1" t="s">
        <v>9055</v>
      </c>
      <c r="C1" s="3" t="s">
        <v>9054</v>
      </c>
      <c r="D1" t="s">
        <v>9053</v>
      </c>
      <c r="E1" t="s">
        <v>9056</v>
      </c>
      <c r="G1" t="s">
        <v>9057</v>
      </c>
      <c r="I1" t="s">
        <v>0</v>
      </c>
      <c r="N1" t="s">
        <v>1</v>
      </c>
      <c r="O1" t="s">
        <v>5029</v>
      </c>
      <c r="Q1" t="s">
        <v>9051</v>
      </c>
      <c r="R1" t="s">
        <v>9052</v>
      </c>
      <c r="S1" t="s">
        <v>9049</v>
      </c>
      <c r="U1" s="4" t="s">
        <v>9050</v>
      </c>
    </row>
    <row r="2" spans="1:21" x14ac:dyDescent="0.45">
      <c r="A2" t="s">
        <v>2</v>
      </c>
      <c r="B2" t="s">
        <v>3</v>
      </c>
      <c r="C2" s="3" t="str">
        <f>SUBSTITUTE(B2, "Â", "")</f>
        <v>4.0 </v>
      </c>
      <c r="D2" t="s">
        <v>4</v>
      </c>
      <c r="E2" t="s">
        <v>5</v>
      </c>
      <c r="F2" t="s">
        <v>6</v>
      </c>
      <c r="G2" t="str">
        <f>IF(OR(ISBLANK(F2), ISERROR(SEARCH("$", F2))), "$$", F2)</f>
        <v>$</v>
      </c>
      <c r="H2" t="s">
        <v>7</v>
      </c>
      <c r="I2" t="s">
        <v>8</v>
      </c>
      <c r="J2" t="str">
        <f t="shared" ref="J2:J65" si="0">SUBSTITUTE(SUBSTITUTE(H2, "$", ""), "-", "")</f>
        <v>ChineseAsianMalaysian</v>
      </c>
      <c r="K2" t="str" cm="1">
        <f t="array" ref="K2">ExtractCapitals(J2)</f>
        <v>Chinese Asian Malaysian</v>
      </c>
      <c r="L2" t="str">
        <f>SUBSTITUTE(K2, " ", ", ")</f>
        <v>Chinese, Asian, Malaysian</v>
      </c>
      <c r="M2" t="str">
        <f>SUBSTITUTE(SUBSTITUTE(L2, ",,", ","), ",,", ",")</f>
        <v>Chinese, Asian, Malaysian</v>
      </c>
      <c r="N2" t="s">
        <v>9</v>
      </c>
      <c r="P2" t="str">
        <f>M2 &amp; IF(ISNUMBER(SEARCH(N2, M2)), "", ", " &amp; N2) &amp; IF(AND(ISNUMBER(SEARCH(N2, M2 &amp; N2)), ISNUMBER(SEARCH(O2, M2 &amp; N2))), "", ", " &amp; O2)</f>
        <v>Chinese, Asian, Malaysian, Vegetarian Friendly, Vegan Options, Halal</v>
      </c>
      <c r="Q2" t="str" cm="1">
        <f t="array" ref="Q2">_xlfn.TEXTJOIN(", ", TRUE, IFERROR(_xlfn.FILTERXML("&lt;t&gt;&lt;s&gt;" &amp; SUBSTITUTE(P2, ", ", "&lt;/s&gt;&lt;s&gt;") &amp; "&lt;/s&gt;&lt;/t&gt;", "//s[not(preceding::*=.)]"), ""))</f>
        <v>Chinese, Asian, Malaysian, Vegetarian Friendly, Vegan Options, Halal</v>
      </c>
      <c r="R2" t="s">
        <v>9048</v>
      </c>
      <c r="S2" t="str">
        <f>"P" &amp; TEXT(ROW(S2)-1+972,"000000")</f>
        <v>P000973</v>
      </c>
      <c r="T2">
        <f ca="1">RANDBETWEEN(1, 4500)</f>
        <v>2166</v>
      </c>
      <c r="U2" s="4">
        <v>2093</v>
      </c>
    </row>
    <row r="3" spans="1:21" x14ac:dyDescent="0.45">
      <c r="A3" t="s">
        <v>10</v>
      </c>
      <c r="B3" t="s">
        <v>3</v>
      </c>
      <c r="C3" s="3" t="str">
        <f t="shared" ref="C3:C66" si="1">SUBSTITUTE(B3, "Â", "")</f>
        <v>4.0 </v>
      </c>
      <c r="D3" t="s">
        <v>11</v>
      </c>
      <c r="E3" t="s">
        <v>12</v>
      </c>
      <c r="F3" t="s">
        <v>13</v>
      </c>
      <c r="G3" t="str">
        <f t="shared" ref="G3:G66" si="2">IF(OR(ISBLANK(F3), ISERROR(SEARCH("$", F3))), "$$", F3)</f>
        <v>$$ - $$$</v>
      </c>
      <c r="H3" t="s">
        <v>14</v>
      </c>
      <c r="I3" t="s">
        <v>15</v>
      </c>
      <c r="J3" t="str">
        <f t="shared" si="0"/>
        <v xml:space="preserve">  SteakhouseFusionVegetarian Friendly</v>
      </c>
      <c r="K3" t="str" cm="1">
        <f t="array" ref="K3">ExtractCapitals(J3)</f>
        <v>Steakhouse Fusion Vegetarian  Friendly</v>
      </c>
      <c r="L3" t="str">
        <f t="shared" ref="L3:L66" si="3">SUBSTITUTE(K3, " ", ", ")</f>
        <v>Steakhouse, Fusion, Vegetarian, , Friendly</v>
      </c>
      <c r="M3" t="str">
        <f>SUBSTITUTE(SUBSTITUTE(L3, ", ,", ""), ",,", ",")</f>
        <v>Steakhouse, Fusion, Vegetarian Friendly</v>
      </c>
      <c r="N3" t="s">
        <v>16</v>
      </c>
      <c r="P3" t="str">
        <f t="shared" ref="P3:P66" si="4">M3 &amp; IF(ISNUMBER(SEARCH(N3, M3)), "", ", " &amp; N3) &amp; IF(AND(ISNUMBER(SEARCH(N3, M3 &amp; N3)), ISNUMBER(SEARCH(O3, M3 &amp; N3))), "", ", " &amp; O3)</f>
        <v>Steakhouse, Fusion, Vegetarian Friendly, Vegetarian Friendly, Vegan Options, Halal, Gluten Free Options</v>
      </c>
      <c r="Q3" t="str" cm="1">
        <f t="array" ref="Q3">_xlfn.TEXTJOIN(", ", TRUE, IFERROR(_xlfn.FILTERXML("&lt;t&gt;&lt;s&gt;" &amp; SUBSTITUTE(P3, ", ", "&lt;/s&gt;&lt;s&gt;") &amp; "&lt;/s&gt;&lt;/t&gt;", "//s[not(preceding::*=.)]"), ""))</f>
        <v>Steakhouse, Fusion, Vegetarian Friendly, Vegan Options, Halal, Gluten Free Options</v>
      </c>
      <c r="R3" t="s">
        <v>9048</v>
      </c>
      <c r="S3" t="str">
        <f t="shared" ref="S3:S66" si="5">"P" &amp; TEXT(ROW(S3)-1+972,"000000")</f>
        <v>P000974</v>
      </c>
      <c r="T3">
        <f t="shared" ref="T3:T66" ca="1" si="6">RANDBETWEEN(1, 4500)</f>
        <v>2377</v>
      </c>
      <c r="U3" s="4">
        <v>1204</v>
      </c>
    </row>
    <row r="4" spans="1:21" x14ac:dyDescent="0.45">
      <c r="A4" t="s">
        <v>17</v>
      </c>
      <c r="B4" t="s">
        <v>18</v>
      </c>
      <c r="C4" s="3" t="str">
        <f t="shared" si="1"/>
        <v>3.5 </v>
      </c>
      <c r="D4" t="s">
        <v>19</v>
      </c>
      <c r="E4" t="s">
        <v>20</v>
      </c>
      <c r="F4" t="s">
        <v>13</v>
      </c>
      <c r="G4" t="str">
        <f t="shared" si="2"/>
        <v>$$ - $$$</v>
      </c>
      <c r="H4" t="s">
        <v>21</v>
      </c>
      <c r="I4" t="s">
        <v>22</v>
      </c>
      <c r="J4" t="str">
        <f t="shared" si="0"/>
        <v xml:space="preserve">  ChineseAsianMalaysian</v>
      </c>
      <c r="K4" t="str" cm="1">
        <f t="array" ref="K4">ExtractCapitals(J4)</f>
        <v>Chinese Asian Malaysian</v>
      </c>
      <c r="L4" t="str">
        <f t="shared" si="3"/>
        <v>Chinese, Asian, Malaysian</v>
      </c>
      <c r="M4" t="str">
        <f t="shared" ref="M4:M67" si="7">SUBSTITUTE(SUBSTITUTE(L4, ", ,", ""), ",,", ",")</f>
        <v>Chinese, Asian, Malaysian</v>
      </c>
      <c r="N4" t="s">
        <v>23</v>
      </c>
      <c r="P4" t="str">
        <f t="shared" si="4"/>
        <v>Chinese, Asian, Malaysian, Lunch, Dinner, After-hours</v>
      </c>
      <c r="Q4" t="str" cm="1">
        <f t="array" ref="Q4">_xlfn.TEXTJOIN(", ", TRUE, IFERROR(_xlfn.FILTERXML("&lt;t&gt;&lt;s&gt;" &amp; SUBSTITUTE(P4, ", ", "&lt;/s&gt;&lt;s&gt;") &amp; "&lt;/s&gt;&lt;/t&gt;", "//s[not(preceding::*=.)]"), ""))</f>
        <v>Chinese, Asian, Malaysian, Lunch, Dinner, After-hours</v>
      </c>
      <c r="R4" t="s">
        <v>9048</v>
      </c>
      <c r="S4" t="str">
        <f t="shared" si="5"/>
        <v>P000975</v>
      </c>
      <c r="T4">
        <f t="shared" ca="1" si="6"/>
        <v>4488</v>
      </c>
      <c r="U4" s="4">
        <v>2979</v>
      </c>
    </row>
    <row r="5" spans="1:21" x14ac:dyDescent="0.45">
      <c r="A5" t="s">
        <v>24</v>
      </c>
      <c r="B5" t="s">
        <v>3</v>
      </c>
      <c r="C5" s="3" t="str">
        <f t="shared" si="1"/>
        <v>4.0 </v>
      </c>
      <c r="D5" t="s">
        <v>25</v>
      </c>
      <c r="E5" t="s">
        <v>26</v>
      </c>
      <c r="F5" t="s">
        <v>13</v>
      </c>
      <c r="G5" t="str">
        <f t="shared" si="2"/>
        <v>$$ - $$$</v>
      </c>
      <c r="H5" t="s">
        <v>27</v>
      </c>
      <c r="I5" t="s">
        <v>28</v>
      </c>
      <c r="J5" t="str">
        <f t="shared" si="0"/>
        <v xml:space="preserve">  IndianAsianPakistani</v>
      </c>
      <c r="K5" t="str" cm="1">
        <f t="array" ref="K5">ExtractCapitals(J5)</f>
        <v>Indian Asian Pakistani</v>
      </c>
      <c r="L5" t="str">
        <f t="shared" si="3"/>
        <v>Indian, Asian, Pakistani</v>
      </c>
      <c r="M5" t="str">
        <f t="shared" si="7"/>
        <v>Indian, Asian, Pakistani</v>
      </c>
      <c r="N5" t="s">
        <v>9</v>
      </c>
      <c r="P5" t="str">
        <f t="shared" si="4"/>
        <v>Indian, Asian, Pakistani, Vegetarian Friendly, Vegan Options, Halal</v>
      </c>
      <c r="Q5" t="str" cm="1">
        <f t="array" ref="Q5">_xlfn.TEXTJOIN(", ", TRUE, IFERROR(_xlfn.FILTERXML("&lt;t&gt;&lt;s&gt;" &amp; SUBSTITUTE(P5, ", ", "&lt;/s&gt;&lt;s&gt;") &amp; "&lt;/s&gt;&lt;/t&gt;", "//s[not(preceding::*=.)]"), ""))</f>
        <v>Indian, Asian, Pakistani, Vegetarian Friendly, Vegan Options, Halal</v>
      </c>
      <c r="R5" t="s">
        <v>9048</v>
      </c>
      <c r="S5" t="str">
        <f t="shared" si="5"/>
        <v>P000976</v>
      </c>
      <c r="T5">
        <f t="shared" ca="1" si="6"/>
        <v>4199</v>
      </c>
      <c r="U5" s="4">
        <v>3620</v>
      </c>
    </row>
    <row r="6" spans="1:21" x14ac:dyDescent="0.45">
      <c r="A6" t="s">
        <v>29</v>
      </c>
      <c r="B6" t="s">
        <v>3</v>
      </c>
      <c r="C6" s="3" t="str">
        <f t="shared" si="1"/>
        <v>4.0 </v>
      </c>
      <c r="D6" t="s">
        <v>30</v>
      </c>
      <c r="E6" t="s">
        <v>31</v>
      </c>
      <c r="F6" t="s">
        <v>13</v>
      </c>
      <c r="G6" t="str">
        <f t="shared" si="2"/>
        <v>$$ - $$$</v>
      </c>
      <c r="H6" t="s">
        <v>32</v>
      </c>
      <c r="I6" t="s">
        <v>33</v>
      </c>
      <c r="J6" t="str">
        <f t="shared" si="0"/>
        <v xml:space="preserve">  AsianNonya/MalaysianMalaysian</v>
      </c>
      <c r="K6" t="str" cm="1">
        <f t="array" ref="K6">ExtractCapitals(J6)</f>
        <v>Asian Nonya/ Malaysian Malaysian</v>
      </c>
      <c r="L6" t="str">
        <f t="shared" si="3"/>
        <v>Asian, Nonya/, Malaysian, Malaysian</v>
      </c>
      <c r="M6" t="str">
        <f t="shared" si="7"/>
        <v>Asian, Nonya/, Malaysian, Malaysian</v>
      </c>
      <c r="N6" t="s">
        <v>34</v>
      </c>
      <c r="P6" t="str">
        <f t="shared" si="4"/>
        <v>Asian, Nonya/, Malaysian, Malaysian, Vegetarian Friendly</v>
      </c>
      <c r="Q6" t="str" cm="1">
        <f t="array" ref="Q6">_xlfn.TEXTJOIN(", ", TRUE, IFERROR(_xlfn.FILTERXML("&lt;t&gt;&lt;s&gt;" &amp; SUBSTITUTE(P6, ", ", "&lt;/s&gt;&lt;s&gt;") &amp; "&lt;/s&gt;&lt;/t&gt;", "//s[not(preceding::*=.)]"), ""))</f>
        <v>Asian, Nonya/, Malaysian, Vegetarian Friendly</v>
      </c>
      <c r="R6" t="s">
        <v>9048</v>
      </c>
      <c r="S6" t="str">
        <f t="shared" si="5"/>
        <v>P000977</v>
      </c>
      <c r="T6">
        <f t="shared" ca="1" si="6"/>
        <v>4159</v>
      </c>
      <c r="U6" s="4">
        <v>4041</v>
      </c>
    </row>
    <row r="7" spans="1:21" x14ac:dyDescent="0.45">
      <c r="A7" t="s">
        <v>35</v>
      </c>
      <c r="B7" t="s">
        <v>3</v>
      </c>
      <c r="C7" s="3" t="str">
        <f t="shared" si="1"/>
        <v>4.0 </v>
      </c>
      <c r="D7" t="s">
        <v>36</v>
      </c>
      <c r="F7" t="s">
        <v>13</v>
      </c>
      <c r="G7" t="str">
        <f t="shared" si="2"/>
        <v>$$ - $$$</v>
      </c>
      <c r="H7" t="s">
        <v>37</v>
      </c>
      <c r="I7" t="s">
        <v>38</v>
      </c>
      <c r="J7" t="str">
        <f t="shared" si="0"/>
        <v xml:space="preserve">  ChineseAsian</v>
      </c>
      <c r="K7" t="str" cm="1">
        <f t="array" ref="K7">ExtractCapitals(J7)</f>
        <v>Chinese Asian</v>
      </c>
      <c r="L7" t="str">
        <f t="shared" si="3"/>
        <v>Chinese, Asian</v>
      </c>
      <c r="M7" t="str">
        <f t="shared" si="7"/>
        <v>Chinese, Asian</v>
      </c>
      <c r="N7" t="s">
        <v>39</v>
      </c>
      <c r="P7" t="str">
        <f t="shared" si="4"/>
        <v>Chinese, Asian, Dinner</v>
      </c>
      <c r="Q7" t="str" cm="1">
        <f t="array" ref="Q7">_xlfn.TEXTJOIN(", ", TRUE, IFERROR(_xlfn.FILTERXML("&lt;t&gt;&lt;s&gt;" &amp; SUBSTITUTE(P7, ", ", "&lt;/s&gt;&lt;s&gt;") &amp; "&lt;/s&gt;&lt;/t&gt;", "//s[not(preceding::*=.)]"), ""))</f>
        <v>Chinese, Asian, Dinner</v>
      </c>
      <c r="R7" t="s">
        <v>9048</v>
      </c>
      <c r="S7" t="str">
        <f t="shared" si="5"/>
        <v>P000978</v>
      </c>
      <c r="T7">
        <f t="shared" ca="1" si="6"/>
        <v>470</v>
      </c>
      <c r="U7" s="4">
        <v>2495</v>
      </c>
    </row>
    <row r="8" spans="1:21" x14ac:dyDescent="0.45">
      <c r="A8" t="s">
        <v>40</v>
      </c>
      <c r="B8" t="s">
        <v>41</v>
      </c>
      <c r="C8" s="3" t="str">
        <f t="shared" si="1"/>
        <v>4.5 </v>
      </c>
      <c r="D8" t="s">
        <v>42</v>
      </c>
      <c r="E8" t="s">
        <v>43</v>
      </c>
      <c r="F8" t="s">
        <v>13</v>
      </c>
      <c r="G8" t="str">
        <f t="shared" si="2"/>
        <v>$$ - $$$</v>
      </c>
      <c r="H8" t="s">
        <v>44</v>
      </c>
      <c r="I8" t="s">
        <v>45</v>
      </c>
      <c r="J8" t="str">
        <f t="shared" si="0"/>
        <v xml:space="preserve">  ChineseAsianCantonese</v>
      </c>
      <c r="K8" t="str" cm="1">
        <f t="array" ref="K8">ExtractCapitals(J8)</f>
        <v>Chinese Asian Cantonese</v>
      </c>
      <c r="L8" t="str">
        <f t="shared" si="3"/>
        <v>Chinese, Asian, Cantonese</v>
      </c>
      <c r="M8" t="str">
        <f t="shared" si="7"/>
        <v>Chinese, Asian, Cantonese</v>
      </c>
      <c r="N8" t="s">
        <v>46</v>
      </c>
      <c r="P8" t="str">
        <f t="shared" si="4"/>
        <v>Chinese, Asian, Cantonese, Chinese, Asian, Malaysian</v>
      </c>
      <c r="Q8" t="str" cm="1">
        <f t="array" ref="Q8">_xlfn.TEXTJOIN(", ", TRUE, IFERROR(_xlfn.FILTERXML("&lt;t&gt;&lt;s&gt;" &amp; SUBSTITUTE(P8, ", ", "&lt;/s&gt;&lt;s&gt;") &amp; "&lt;/s&gt;&lt;/t&gt;", "//s[not(preceding::*=.)]"), ""))</f>
        <v>Chinese, Asian, Cantonese, Malaysian</v>
      </c>
      <c r="R8" t="s">
        <v>9048</v>
      </c>
      <c r="S8" t="str">
        <f t="shared" si="5"/>
        <v>P000979</v>
      </c>
      <c r="T8">
        <f t="shared" ca="1" si="6"/>
        <v>2266</v>
      </c>
      <c r="U8" s="4">
        <v>908</v>
      </c>
    </row>
    <row r="9" spans="1:21" x14ac:dyDescent="0.45">
      <c r="A9" t="s">
        <v>47</v>
      </c>
      <c r="B9" t="s">
        <v>3</v>
      </c>
      <c r="C9" s="3" t="str">
        <f t="shared" si="1"/>
        <v>4.0 </v>
      </c>
      <c r="D9" t="s">
        <v>48</v>
      </c>
      <c r="E9" t="s">
        <v>49</v>
      </c>
      <c r="F9" t="s">
        <v>13</v>
      </c>
      <c r="G9" t="str">
        <f t="shared" si="2"/>
        <v>$$ - $$$</v>
      </c>
      <c r="H9" t="s">
        <v>44</v>
      </c>
      <c r="I9" t="s">
        <v>50</v>
      </c>
      <c r="J9" t="str">
        <f t="shared" si="0"/>
        <v xml:space="preserve">  ChineseAsianCantonese</v>
      </c>
      <c r="K9" t="str" cm="1">
        <f t="array" ref="K9">ExtractCapitals(J9)</f>
        <v>Chinese Asian Cantonese</v>
      </c>
      <c r="L9" t="str">
        <f t="shared" si="3"/>
        <v>Chinese, Asian, Cantonese</v>
      </c>
      <c r="M9" t="str">
        <f t="shared" si="7"/>
        <v>Chinese, Asian, Cantonese</v>
      </c>
      <c r="N9" t="s">
        <v>46</v>
      </c>
      <c r="P9" t="str">
        <f t="shared" si="4"/>
        <v>Chinese, Asian, Cantonese, Chinese, Asian, Malaysian</v>
      </c>
      <c r="Q9" t="str" cm="1">
        <f t="array" ref="Q9">_xlfn.TEXTJOIN(", ", TRUE, IFERROR(_xlfn.FILTERXML("&lt;t&gt;&lt;s&gt;" &amp; SUBSTITUTE(P9, ", ", "&lt;/s&gt;&lt;s&gt;") &amp; "&lt;/s&gt;&lt;/t&gt;", "//s[not(preceding::*=.)]"), ""))</f>
        <v>Chinese, Asian, Cantonese, Malaysian</v>
      </c>
      <c r="R9" t="s">
        <v>9048</v>
      </c>
      <c r="S9" t="str">
        <f t="shared" si="5"/>
        <v>P000980</v>
      </c>
      <c r="T9">
        <f t="shared" ca="1" si="6"/>
        <v>1298</v>
      </c>
      <c r="U9" s="4">
        <v>2373</v>
      </c>
    </row>
    <row r="10" spans="1:21" x14ac:dyDescent="0.45">
      <c r="A10" t="s">
        <v>51</v>
      </c>
      <c r="B10" t="s">
        <v>41</v>
      </c>
      <c r="C10" s="3" t="str">
        <f t="shared" si="1"/>
        <v>4.5 </v>
      </c>
      <c r="D10" t="s">
        <v>52</v>
      </c>
      <c r="E10" t="s">
        <v>53</v>
      </c>
      <c r="F10" t="s">
        <v>13</v>
      </c>
      <c r="G10" t="str">
        <f t="shared" si="2"/>
        <v>$$ - $$$</v>
      </c>
      <c r="H10" t="s">
        <v>54</v>
      </c>
      <c r="I10" t="s">
        <v>55</v>
      </c>
      <c r="J10" t="str">
        <f t="shared" si="0"/>
        <v xml:space="preserve">  BakeriesCafeVegetarian Friendly</v>
      </c>
      <c r="K10" t="str" cm="1">
        <f t="array" ref="K10">ExtractCapitals(J10)</f>
        <v>Bakeries Cafe Vegetarian  Friendly</v>
      </c>
      <c r="L10" t="str">
        <f t="shared" si="3"/>
        <v>Bakeries, Cafe, Vegetarian, , Friendly</v>
      </c>
      <c r="M10" t="str">
        <f t="shared" si="7"/>
        <v>Bakeries, Cafe, Vegetarian Friendly</v>
      </c>
      <c r="N10" t="s">
        <v>56</v>
      </c>
      <c r="P10" t="str">
        <f t="shared" si="4"/>
        <v>Bakeries, Cafe, Vegetarian Friendly, Vegetarian Friendly, Vegan Options</v>
      </c>
      <c r="Q10" t="str" cm="1">
        <f t="array" ref="Q10">_xlfn.TEXTJOIN(", ", TRUE, IFERROR(_xlfn.FILTERXML("&lt;t&gt;&lt;s&gt;" &amp; SUBSTITUTE(P10, ", ", "&lt;/s&gt;&lt;s&gt;") &amp; "&lt;/s&gt;&lt;/t&gt;", "//s[not(preceding::*=.)]"), ""))</f>
        <v>Bakeries, Cafe, Vegetarian Friendly, Vegan Options</v>
      </c>
      <c r="R10" t="s">
        <v>9048</v>
      </c>
      <c r="S10" t="str">
        <f t="shared" si="5"/>
        <v>P000981</v>
      </c>
      <c r="T10">
        <f t="shared" ca="1" si="6"/>
        <v>1722</v>
      </c>
      <c r="U10" s="4">
        <v>1287</v>
      </c>
    </row>
    <row r="11" spans="1:21" x14ac:dyDescent="0.45">
      <c r="A11" t="s">
        <v>57</v>
      </c>
      <c r="B11" t="s">
        <v>3</v>
      </c>
      <c r="C11" s="3" t="str">
        <f t="shared" si="1"/>
        <v>4.0 </v>
      </c>
      <c r="D11" t="s">
        <v>58</v>
      </c>
      <c r="E11" t="s">
        <v>59</v>
      </c>
      <c r="F11" t="s">
        <v>6</v>
      </c>
      <c r="G11" t="str">
        <f t="shared" si="2"/>
        <v>$</v>
      </c>
      <c r="H11" t="s">
        <v>60</v>
      </c>
      <c r="I11" t="s">
        <v>61</v>
      </c>
      <c r="J11" t="str">
        <f t="shared" si="0"/>
        <v>Quick BitesChineseAsian</v>
      </c>
      <c r="K11" t="str" cm="1">
        <f t="array" ref="K11">ExtractCapitals(J11)</f>
        <v>Quick  Bites Chinese Asian</v>
      </c>
      <c r="L11" t="str">
        <f t="shared" si="3"/>
        <v>Quick, , Bites, Chinese, Asian</v>
      </c>
      <c r="M11" t="str">
        <f t="shared" si="7"/>
        <v>Quick Bites, Chinese, Asian</v>
      </c>
      <c r="N11" t="s">
        <v>62</v>
      </c>
      <c r="P11" t="str">
        <f t="shared" si="4"/>
        <v>Quick Bites, Chinese, Asian, Lunch</v>
      </c>
      <c r="Q11" t="str" cm="1">
        <f t="array" ref="Q11">_xlfn.TEXTJOIN(", ", TRUE, IFERROR(_xlfn.FILTERXML("&lt;t&gt;&lt;s&gt;" &amp; SUBSTITUTE(P11, ", ", "&lt;/s&gt;&lt;s&gt;") &amp; "&lt;/s&gt;&lt;/t&gt;", "//s[not(preceding::*=.)]"), ""))</f>
        <v>Quick Bites, Chinese, Asian, Lunch</v>
      </c>
      <c r="R11" t="s">
        <v>9048</v>
      </c>
      <c r="S11" t="str">
        <f t="shared" si="5"/>
        <v>P000982</v>
      </c>
      <c r="T11">
        <f t="shared" ca="1" si="6"/>
        <v>3791</v>
      </c>
      <c r="U11" s="4">
        <v>4334</v>
      </c>
    </row>
    <row r="12" spans="1:21" x14ac:dyDescent="0.45">
      <c r="A12" t="s">
        <v>63</v>
      </c>
      <c r="B12" t="s">
        <v>41</v>
      </c>
      <c r="C12" s="3" t="str">
        <f t="shared" si="1"/>
        <v>4.5 </v>
      </c>
      <c r="D12" t="s">
        <v>64</v>
      </c>
      <c r="E12" t="s">
        <v>65</v>
      </c>
      <c r="F12" t="s">
        <v>6</v>
      </c>
      <c r="G12" t="str">
        <f t="shared" si="2"/>
        <v>$</v>
      </c>
      <c r="H12" t="s">
        <v>66</v>
      </c>
      <c r="I12" t="s">
        <v>67</v>
      </c>
      <c r="J12" t="str">
        <f t="shared" si="0"/>
        <v>DessertChineseAsian</v>
      </c>
      <c r="K12" t="str" cm="1">
        <f t="array" ref="K12">ExtractCapitals(J12)</f>
        <v>Dessert Chinese Asian</v>
      </c>
      <c r="L12" t="str">
        <f t="shared" si="3"/>
        <v>Dessert, Chinese, Asian</v>
      </c>
      <c r="M12" t="str">
        <f t="shared" si="7"/>
        <v>Dessert, Chinese, Asian</v>
      </c>
      <c r="N12" t="s">
        <v>34</v>
      </c>
      <c r="P12" t="str">
        <f t="shared" si="4"/>
        <v>Dessert, Chinese, Asian, Vegetarian Friendly</v>
      </c>
      <c r="Q12" t="str" cm="1">
        <f t="array" ref="Q12">_xlfn.TEXTJOIN(", ", TRUE, IFERROR(_xlfn.FILTERXML("&lt;t&gt;&lt;s&gt;" &amp; SUBSTITUTE(P12, ", ", "&lt;/s&gt;&lt;s&gt;") &amp; "&lt;/s&gt;&lt;/t&gt;", "//s[not(preceding::*=.)]"), ""))</f>
        <v>Dessert, Chinese, Asian, Vegetarian Friendly</v>
      </c>
      <c r="R12" t="s">
        <v>9048</v>
      </c>
      <c r="S12" t="str">
        <f t="shared" si="5"/>
        <v>P000983</v>
      </c>
      <c r="T12">
        <f t="shared" ca="1" si="6"/>
        <v>1523</v>
      </c>
      <c r="U12" s="4">
        <v>9</v>
      </c>
    </row>
    <row r="13" spans="1:21" x14ac:dyDescent="0.45">
      <c r="A13" t="s">
        <v>68</v>
      </c>
      <c r="B13" t="s">
        <v>41</v>
      </c>
      <c r="C13" s="3" t="str">
        <f t="shared" si="1"/>
        <v>4.5 </v>
      </c>
      <c r="D13" t="s">
        <v>69</v>
      </c>
      <c r="E13" t="s">
        <v>43</v>
      </c>
      <c r="F13" t="s">
        <v>13</v>
      </c>
      <c r="G13" t="str">
        <f t="shared" si="2"/>
        <v>$$ - $$$</v>
      </c>
      <c r="H13" t="s">
        <v>21</v>
      </c>
      <c r="I13" t="s">
        <v>70</v>
      </c>
      <c r="J13" t="str">
        <f t="shared" si="0"/>
        <v xml:space="preserve">  ChineseAsianMalaysian</v>
      </c>
      <c r="K13" t="str" cm="1">
        <f t="array" ref="K13">ExtractCapitals(J13)</f>
        <v>Chinese Asian Malaysian</v>
      </c>
      <c r="L13" t="str">
        <f t="shared" si="3"/>
        <v>Chinese, Asian, Malaysian</v>
      </c>
      <c r="M13" t="str">
        <f t="shared" si="7"/>
        <v>Chinese, Asian, Malaysian</v>
      </c>
      <c r="N13" t="s">
        <v>71</v>
      </c>
      <c r="P13" t="str">
        <f t="shared" si="4"/>
        <v>Chinese, Asian, Malaysian, Asian, Chinese, Malaysian</v>
      </c>
      <c r="Q13" t="str" cm="1">
        <f t="array" ref="Q13">_xlfn.TEXTJOIN(", ", TRUE, IFERROR(_xlfn.FILTERXML("&lt;t&gt;&lt;s&gt;" &amp; SUBSTITUTE(P13, ", ", "&lt;/s&gt;&lt;s&gt;") &amp; "&lt;/s&gt;&lt;/t&gt;", "//s[not(preceding::*=.)]"), ""))</f>
        <v>Chinese, Asian, Malaysian</v>
      </c>
      <c r="R13" t="s">
        <v>9048</v>
      </c>
      <c r="S13" t="str">
        <f t="shared" si="5"/>
        <v>P000984</v>
      </c>
      <c r="T13">
        <f t="shared" ca="1" si="6"/>
        <v>2184</v>
      </c>
      <c r="U13" s="4">
        <v>4138</v>
      </c>
    </row>
    <row r="14" spans="1:21" x14ac:dyDescent="0.45">
      <c r="A14" t="s">
        <v>72</v>
      </c>
      <c r="B14" t="s">
        <v>3</v>
      </c>
      <c r="C14" s="3" t="str">
        <f t="shared" si="1"/>
        <v>4.0 </v>
      </c>
      <c r="D14" t="s">
        <v>73</v>
      </c>
      <c r="E14" t="s">
        <v>74</v>
      </c>
      <c r="F14" t="s">
        <v>6</v>
      </c>
      <c r="G14" t="str">
        <f t="shared" si="2"/>
        <v>$</v>
      </c>
      <c r="H14" t="s">
        <v>75</v>
      </c>
      <c r="I14" t="s">
        <v>76</v>
      </c>
      <c r="J14" t="str">
        <f t="shared" si="0"/>
        <v>IndianAsianMalaysian</v>
      </c>
      <c r="K14" t="str" cm="1">
        <f t="array" ref="K14">ExtractCapitals(J14)</f>
        <v>Indian Asian Malaysian</v>
      </c>
      <c r="L14" t="str">
        <f t="shared" si="3"/>
        <v>Indian, Asian, Malaysian</v>
      </c>
      <c r="M14" t="str">
        <f t="shared" si="7"/>
        <v>Indian, Asian, Malaysian</v>
      </c>
      <c r="N14" t="s">
        <v>77</v>
      </c>
      <c r="P14" t="str">
        <f t="shared" si="4"/>
        <v>Indian, Asian, Malaysian, Halal</v>
      </c>
      <c r="Q14" t="str" cm="1">
        <f t="array" ref="Q14">_xlfn.TEXTJOIN(", ", TRUE, IFERROR(_xlfn.FILTERXML("&lt;t&gt;&lt;s&gt;" &amp; SUBSTITUTE(P14, ", ", "&lt;/s&gt;&lt;s&gt;") &amp; "&lt;/s&gt;&lt;/t&gt;", "//s[not(preceding::*=.)]"), ""))</f>
        <v>Indian, Asian, Malaysian, Halal</v>
      </c>
      <c r="R14" t="s">
        <v>9048</v>
      </c>
      <c r="S14" t="str">
        <f t="shared" si="5"/>
        <v>P000985</v>
      </c>
      <c r="T14">
        <f t="shared" ca="1" si="6"/>
        <v>927</v>
      </c>
      <c r="U14" s="4">
        <v>1186</v>
      </c>
    </row>
    <row r="15" spans="1:21" x14ac:dyDescent="0.45">
      <c r="A15" t="s">
        <v>78</v>
      </c>
      <c r="B15" t="s">
        <v>79</v>
      </c>
      <c r="C15" s="3" t="str">
        <f t="shared" si="1"/>
        <v>5.0 </v>
      </c>
      <c r="D15" t="s">
        <v>80</v>
      </c>
      <c r="E15" t="s">
        <v>81</v>
      </c>
      <c r="F15" t="s">
        <v>13</v>
      </c>
      <c r="G15" t="str">
        <f t="shared" si="2"/>
        <v>$$ - $$$</v>
      </c>
      <c r="H15" t="s">
        <v>82</v>
      </c>
      <c r="I15" t="s">
        <v>83</v>
      </c>
      <c r="J15" t="str">
        <f t="shared" si="0"/>
        <v xml:space="preserve">  CafeInternationalFusion</v>
      </c>
      <c r="K15" t="str" cm="1">
        <f t="array" ref="K15">ExtractCapitals(J15)</f>
        <v>Cafe International Fusion</v>
      </c>
      <c r="L15" t="str">
        <f t="shared" si="3"/>
        <v>Cafe, International, Fusion</v>
      </c>
      <c r="M15" t="str">
        <f t="shared" si="7"/>
        <v>Cafe, International, Fusion</v>
      </c>
      <c r="N15" t="s">
        <v>84</v>
      </c>
      <c r="P15" t="str">
        <f t="shared" si="4"/>
        <v>Cafe, International, Fusion</v>
      </c>
      <c r="Q15" t="str" cm="1">
        <f t="array" ref="Q15">_xlfn.TEXTJOIN(", ", TRUE, IFERROR(_xlfn.FILTERXML("&lt;t&gt;&lt;s&gt;" &amp; SUBSTITUTE(P15, ", ", "&lt;/s&gt;&lt;s&gt;") &amp; "&lt;/s&gt;&lt;/t&gt;", "//s[not(preceding::*=.)]"), ""))</f>
        <v>Cafe, International, Fusion</v>
      </c>
      <c r="R15" t="s">
        <v>9048</v>
      </c>
      <c r="S15" t="str">
        <f t="shared" si="5"/>
        <v>P000986</v>
      </c>
      <c r="T15">
        <f t="shared" ca="1" si="6"/>
        <v>300</v>
      </c>
      <c r="U15" s="4">
        <v>1341</v>
      </c>
    </row>
    <row r="16" spans="1:21" x14ac:dyDescent="0.45">
      <c r="A16" t="s">
        <v>85</v>
      </c>
      <c r="B16" t="s">
        <v>41</v>
      </c>
      <c r="C16" s="3" t="str">
        <f t="shared" si="1"/>
        <v>4.5 </v>
      </c>
      <c r="D16" t="s">
        <v>86</v>
      </c>
      <c r="E16" t="s">
        <v>87</v>
      </c>
      <c r="F16" t="s">
        <v>13</v>
      </c>
      <c r="G16" t="str">
        <f t="shared" si="2"/>
        <v>$$ - $$$</v>
      </c>
      <c r="H16" t="s">
        <v>88</v>
      </c>
      <c r="I16" t="s">
        <v>89</v>
      </c>
      <c r="J16" t="str">
        <f t="shared" si="0"/>
        <v xml:space="preserve">  ItalianFrenchEuropean</v>
      </c>
      <c r="K16" t="str" cm="1">
        <f t="array" ref="K16">ExtractCapitals(J16)</f>
        <v>Italian French European</v>
      </c>
      <c r="L16" t="str">
        <f t="shared" si="3"/>
        <v>Italian, French, European</v>
      </c>
      <c r="M16" t="str">
        <f t="shared" si="7"/>
        <v>Italian, French, European</v>
      </c>
      <c r="N16" t="s">
        <v>90</v>
      </c>
      <c r="P16" t="str">
        <f t="shared" si="4"/>
        <v>Italian, French, European, European, Italian, French</v>
      </c>
      <c r="Q16" t="str" cm="1">
        <f t="array" ref="Q16">_xlfn.TEXTJOIN(", ", TRUE, IFERROR(_xlfn.FILTERXML("&lt;t&gt;&lt;s&gt;" &amp; SUBSTITUTE(P16, ", ", "&lt;/s&gt;&lt;s&gt;") &amp; "&lt;/s&gt;&lt;/t&gt;", "//s[not(preceding::*=.)]"), ""))</f>
        <v>Italian, French, European</v>
      </c>
      <c r="R16" t="s">
        <v>9048</v>
      </c>
      <c r="S16" t="str">
        <f t="shared" si="5"/>
        <v>P000987</v>
      </c>
      <c r="T16">
        <f t="shared" ca="1" si="6"/>
        <v>4367</v>
      </c>
      <c r="U16" s="4">
        <v>1614</v>
      </c>
    </row>
    <row r="17" spans="1:21" x14ac:dyDescent="0.45">
      <c r="A17" t="s">
        <v>91</v>
      </c>
      <c r="B17" t="s">
        <v>3</v>
      </c>
      <c r="C17" s="3" t="str">
        <f t="shared" si="1"/>
        <v>4.0 </v>
      </c>
      <c r="D17" t="s">
        <v>92</v>
      </c>
      <c r="E17" t="s">
        <v>93</v>
      </c>
      <c r="F17" t="s">
        <v>13</v>
      </c>
      <c r="G17" t="str">
        <f t="shared" si="2"/>
        <v>$$ - $$$</v>
      </c>
      <c r="H17" t="s">
        <v>94</v>
      </c>
      <c r="I17" t="s">
        <v>95</v>
      </c>
      <c r="J17" t="str">
        <f t="shared" si="0"/>
        <v xml:space="preserve">  Bakeries</v>
      </c>
      <c r="K17" t="str" cm="1">
        <f t="array" ref="K17">ExtractCapitals(J17)</f>
        <v>Bakeries</v>
      </c>
      <c r="L17" t="str">
        <f t="shared" si="3"/>
        <v>Bakeries</v>
      </c>
      <c r="M17" t="str">
        <f t="shared" si="7"/>
        <v>Bakeries</v>
      </c>
      <c r="P17" t="str">
        <f t="shared" si="4"/>
        <v>Bakeries</v>
      </c>
      <c r="Q17" t="str" cm="1">
        <f t="array" ref="Q17">_xlfn.TEXTJOIN(", ", TRUE, IFERROR(_xlfn.FILTERXML("&lt;t&gt;&lt;s&gt;" &amp; SUBSTITUTE(P17, ", ", "&lt;/s&gt;&lt;s&gt;") &amp; "&lt;/s&gt;&lt;/t&gt;", "//s[not(preceding::*=.)]"), ""))</f>
        <v>Bakeries</v>
      </c>
      <c r="R17" t="s">
        <v>9048</v>
      </c>
      <c r="S17" t="str">
        <f t="shared" si="5"/>
        <v>P000988</v>
      </c>
      <c r="T17">
        <f t="shared" ca="1" si="6"/>
        <v>3425</v>
      </c>
      <c r="U17" s="4">
        <v>2586</v>
      </c>
    </row>
    <row r="18" spans="1:21" x14ac:dyDescent="0.45">
      <c r="A18" t="s">
        <v>96</v>
      </c>
      <c r="B18" t="s">
        <v>18</v>
      </c>
      <c r="C18" s="3" t="str">
        <f t="shared" si="1"/>
        <v>3.5 </v>
      </c>
      <c r="D18" t="s">
        <v>97</v>
      </c>
      <c r="F18" t="s">
        <v>13</v>
      </c>
      <c r="G18" t="str">
        <f t="shared" si="2"/>
        <v>$$ - $$$</v>
      </c>
      <c r="H18" t="s">
        <v>44</v>
      </c>
      <c r="I18" t="s">
        <v>98</v>
      </c>
      <c r="J18" t="str">
        <f t="shared" si="0"/>
        <v xml:space="preserve">  ChineseAsianCantonese</v>
      </c>
      <c r="K18" t="str" cm="1">
        <f t="array" ref="K18">ExtractCapitals(J18)</f>
        <v>Chinese Asian Cantonese</v>
      </c>
      <c r="L18" t="str">
        <f t="shared" si="3"/>
        <v>Chinese, Asian, Cantonese</v>
      </c>
      <c r="M18" t="str">
        <f t="shared" si="7"/>
        <v>Chinese, Asian, Cantonese</v>
      </c>
      <c r="N18" t="s">
        <v>99</v>
      </c>
      <c r="P18" t="str">
        <f t="shared" si="4"/>
        <v>Chinese, Asian, Cantonese, Breakfast, Lunch, Brunch</v>
      </c>
      <c r="Q18" t="str" cm="1">
        <f t="array" ref="Q18">_xlfn.TEXTJOIN(", ", TRUE, IFERROR(_xlfn.FILTERXML("&lt;t&gt;&lt;s&gt;" &amp; SUBSTITUTE(P18, ", ", "&lt;/s&gt;&lt;s&gt;") &amp; "&lt;/s&gt;&lt;/t&gt;", "//s[not(preceding::*=.)]"), ""))</f>
        <v>Chinese, Asian, Cantonese, Breakfast, Lunch, Brunch</v>
      </c>
      <c r="R18" t="s">
        <v>9048</v>
      </c>
      <c r="S18" t="str">
        <f t="shared" si="5"/>
        <v>P000989</v>
      </c>
      <c r="T18">
        <f t="shared" ca="1" si="6"/>
        <v>1396</v>
      </c>
      <c r="U18" s="4">
        <v>1382</v>
      </c>
    </row>
    <row r="19" spans="1:21" x14ac:dyDescent="0.45">
      <c r="A19" t="s">
        <v>100</v>
      </c>
      <c r="B19" t="s">
        <v>41</v>
      </c>
      <c r="C19" s="3" t="str">
        <f t="shared" si="1"/>
        <v>4.5 </v>
      </c>
      <c r="D19" t="s">
        <v>101</v>
      </c>
      <c r="E19" t="s">
        <v>102</v>
      </c>
      <c r="F19" t="s">
        <v>13</v>
      </c>
      <c r="G19" t="str">
        <f t="shared" si="2"/>
        <v>$$ - $$$</v>
      </c>
      <c r="H19" t="s">
        <v>44</v>
      </c>
      <c r="I19">
        <v>6055415556</v>
      </c>
      <c r="J19" t="str">
        <f t="shared" si="0"/>
        <v xml:space="preserve">  ChineseAsianCantonese</v>
      </c>
      <c r="K19" t="str" cm="1">
        <f t="array" ref="K19">ExtractCapitals(J19)</f>
        <v>Chinese Asian Cantonese</v>
      </c>
      <c r="L19" t="str">
        <f t="shared" si="3"/>
        <v>Chinese, Asian, Cantonese</v>
      </c>
      <c r="M19" t="str">
        <f t="shared" si="7"/>
        <v>Chinese, Asian, Cantonese</v>
      </c>
      <c r="N19" t="s">
        <v>77</v>
      </c>
      <c r="P19" t="str">
        <f t="shared" si="4"/>
        <v>Chinese, Asian, Cantonese, Halal</v>
      </c>
      <c r="Q19" t="str" cm="1">
        <f t="array" ref="Q19">_xlfn.TEXTJOIN(", ", TRUE, IFERROR(_xlfn.FILTERXML("&lt;t&gt;&lt;s&gt;" &amp; SUBSTITUTE(P19, ", ", "&lt;/s&gt;&lt;s&gt;") &amp; "&lt;/s&gt;&lt;/t&gt;", "//s[not(preceding::*=.)]"), ""))</f>
        <v>Chinese, Asian, Cantonese, Halal</v>
      </c>
      <c r="R19" t="s">
        <v>9048</v>
      </c>
      <c r="S19" t="str">
        <f t="shared" si="5"/>
        <v>P000990</v>
      </c>
      <c r="T19">
        <f t="shared" ca="1" si="6"/>
        <v>4014</v>
      </c>
      <c r="U19" s="4">
        <v>3175</v>
      </c>
    </row>
    <row r="20" spans="1:21" x14ac:dyDescent="0.45">
      <c r="A20" t="s">
        <v>103</v>
      </c>
      <c r="B20" t="s">
        <v>41</v>
      </c>
      <c r="C20" s="3" t="str">
        <f t="shared" si="1"/>
        <v>4.5 </v>
      </c>
      <c r="D20" t="s">
        <v>104</v>
      </c>
      <c r="E20" t="s">
        <v>105</v>
      </c>
      <c r="F20" t="s">
        <v>6</v>
      </c>
      <c r="G20" t="str">
        <f t="shared" si="2"/>
        <v>$</v>
      </c>
      <c r="H20" t="s">
        <v>106</v>
      </c>
      <c r="I20" t="s">
        <v>67</v>
      </c>
      <c r="J20" t="str">
        <f t="shared" si="0"/>
        <v>DessertCafeFast food</v>
      </c>
      <c r="K20" t="str" cm="1">
        <f t="array" ref="K20">ExtractCapitals(J20)</f>
        <v>Dessert Cafe Fast food</v>
      </c>
      <c r="L20" t="str">
        <f t="shared" si="3"/>
        <v>Dessert, Cafe, Fast, food</v>
      </c>
      <c r="M20" t="str">
        <f t="shared" si="7"/>
        <v>Dessert, Cafe, Fast, food</v>
      </c>
      <c r="N20" t="s">
        <v>107</v>
      </c>
      <c r="P20" t="str">
        <f t="shared" si="4"/>
        <v>Dessert, Cafe, Fast, food, Takeout</v>
      </c>
      <c r="Q20" t="str" cm="1">
        <f t="array" ref="Q20">_xlfn.TEXTJOIN(", ", TRUE, IFERROR(_xlfn.FILTERXML("&lt;t&gt;&lt;s&gt;" &amp; SUBSTITUTE(P20, ", ", "&lt;/s&gt;&lt;s&gt;") &amp; "&lt;/s&gt;&lt;/t&gt;", "//s[not(preceding::*=.)]"), ""))</f>
        <v>Dessert, Cafe, Fast, food, Takeout</v>
      </c>
      <c r="R20" t="s">
        <v>9048</v>
      </c>
      <c r="S20" t="str">
        <f t="shared" si="5"/>
        <v>P000991</v>
      </c>
      <c r="T20">
        <f t="shared" ca="1" si="6"/>
        <v>2464</v>
      </c>
      <c r="U20" s="4">
        <v>3478</v>
      </c>
    </row>
    <row r="21" spans="1:21" x14ac:dyDescent="0.45">
      <c r="A21" t="s">
        <v>108</v>
      </c>
      <c r="B21" t="s">
        <v>3</v>
      </c>
      <c r="C21" s="3" t="str">
        <f t="shared" si="1"/>
        <v>4.0 </v>
      </c>
      <c r="D21" t="s">
        <v>109</v>
      </c>
      <c r="E21" t="s">
        <v>110</v>
      </c>
      <c r="F21" t="s">
        <v>13</v>
      </c>
      <c r="G21" t="str">
        <f t="shared" si="2"/>
        <v>$$ - $$$</v>
      </c>
      <c r="H21" t="s">
        <v>111</v>
      </c>
      <c r="I21" t="s">
        <v>112</v>
      </c>
      <c r="J21" t="str">
        <f t="shared" si="0"/>
        <v xml:space="preserve">  AsianVietnameseVegetarian Friendly</v>
      </c>
      <c r="K21" t="str" cm="1">
        <f t="array" ref="K21">ExtractCapitals(J21)</f>
        <v>Asian Vietnamese Vegetarian  Friendly</v>
      </c>
      <c r="L21" t="str">
        <f t="shared" si="3"/>
        <v>Asian, Vietnamese, Vegetarian, , Friendly</v>
      </c>
      <c r="M21" t="str">
        <f t="shared" si="7"/>
        <v>Asian, Vietnamese, Vegetarian Friendly</v>
      </c>
      <c r="N21" t="s">
        <v>34</v>
      </c>
      <c r="P21" t="str">
        <f t="shared" si="4"/>
        <v>Asian, Vietnamese, Vegetarian Friendly</v>
      </c>
      <c r="Q21" t="str" cm="1">
        <f t="array" ref="Q21">_xlfn.TEXTJOIN(", ", TRUE, IFERROR(_xlfn.FILTERXML("&lt;t&gt;&lt;s&gt;" &amp; SUBSTITUTE(P21, ", ", "&lt;/s&gt;&lt;s&gt;") &amp; "&lt;/s&gt;&lt;/t&gt;", "//s[not(preceding::*=.)]"), ""))</f>
        <v>Asian, Vietnamese, Vegetarian Friendly</v>
      </c>
      <c r="R21" t="s">
        <v>9048</v>
      </c>
      <c r="S21" t="str">
        <f t="shared" si="5"/>
        <v>P000992</v>
      </c>
      <c r="T21">
        <f t="shared" ca="1" si="6"/>
        <v>2016</v>
      </c>
      <c r="U21" s="4">
        <v>3377</v>
      </c>
    </row>
    <row r="22" spans="1:21" x14ac:dyDescent="0.45">
      <c r="A22" t="s">
        <v>113</v>
      </c>
      <c r="B22" t="s">
        <v>3</v>
      </c>
      <c r="C22" s="3" t="str">
        <f t="shared" si="1"/>
        <v>4.0 </v>
      </c>
      <c r="D22" t="s">
        <v>114</v>
      </c>
      <c r="E22" t="s">
        <v>115</v>
      </c>
      <c r="F22" t="s">
        <v>6</v>
      </c>
      <c r="G22" t="str">
        <f t="shared" si="2"/>
        <v>$</v>
      </c>
      <c r="H22" t="s">
        <v>116</v>
      </c>
      <c r="I22" t="s">
        <v>117</v>
      </c>
      <c r="J22" t="str">
        <f t="shared" si="0"/>
        <v>ChineseCafeAsian</v>
      </c>
      <c r="K22" t="str" cm="1">
        <f t="array" ref="K22">ExtractCapitals(J22)</f>
        <v>Chinese Cafe Asian</v>
      </c>
      <c r="L22" t="str">
        <f t="shared" si="3"/>
        <v>Chinese, Cafe, Asian</v>
      </c>
      <c r="M22" t="str">
        <f t="shared" si="7"/>
        <v>Chinese, Cafe, Asian</v>
      </c>
      <c r="N22" t="s">
        <v>99</v>
      </c>
      <c r="P22" t="str">
        <f t="shared" si="4"/>
        <v>Chinese, Cafe, Asian, Breakfast, Lunch, Brunch</v>
      </c>
      <c r="Q22" t="str" cm="1">
        <f t="array" ref="Q22">_xlfn.TEXTJOIN(", ", TRUE, IFERROR(_xlfn.FILTERXML("&lt;t&gt;&lt;s&gt;" &amp; SUBSTITUTE(P22, ", ", "&lt;/s&gt;&lt;s&gt;") &amp; "&lt;/s&gt;&lt;/t&gt;", "//s[not(preceding::*=.)]"), ""))</f>
        <v>Chinese, Cafe, Asian, Breakfast, Lunch, Brunch</v>
      </c>
      <c r="R22" t="s">
        <v>9048</v>
      </c>
      <c r="S22" t="str">
        <f t="shared" si="5"/>
        <v>P000993</v>
      </c>
      <c r="T22">
        <f t="shared" ca="1" si="6"/>
        <v>2070</v>
      </c>
      <c r="U22" s="4">
        <v>902</v>
      </c>
    </row>
    <row r="23" spans="1:21" x14ac:dyDescent="0.45">
      <c r="A23" t="s">
        <v>118</v>
      </c>
      <c r="B23" t="s">
        <v>41</v>
      </c>
      <c r="C23" s="3" t="str">
        <f t="shared" si="1"/>
        <v>4.5 </v>
      </c>
      <c r="D23" t="s">
        <v>119</v>
      </c>
      <c r="E23" t="s">
        <v>120</v>
      </c>
      <c r="F23" t="s">
        <v>13</v>
      </c>
      <c r="G23" t="str">
        <f t="shared" si="2"/>
        <v>$$ - $$$</v>
      </c>
      <c r="H23" t="s">
        <v>121</v>
      </c>
      <c r="I23" t="s">
        <v>122</v>
      </c>
      <c r="J23" t="str">
        <f t="shared" si="0"/>
        <v xml:space="preserve">  Italian</v>
      </c>
      <c r="K23" t="str" cm="1">
        <f t="array" ref="K23">ExtractCapitals(J23)</f>
        <v>Italian</v>
      </c>
      <c r="L23" t="str">
        <f t="shared" si="3"/>
        <v>Italian</v>
      </c>
      <c r="M23" t="str">
        <f t="shared" si="7"/>
        <v>Italian</v>
      </c>
      <c r="N23" t="s">
        <v>123</v>
      </c>
      <c r="P23" t="str">
        <f t="shared" si="4"/>
        <v>Italian</v>
      </c>
      <c r="Q23" t="str" cm="1">
        <f t="array" ref="Q23">_xlfn.TEXTJOIN(", ", TRUE, IFERROR(_xlfn.FILTERXML("&lt;t&gt;&lt;s&gt;" &amp; SUBSTITUTE(P23, ", ", "&lt;/s&gt;&lt;s&gt;") &amp; "&lt;/s&gt;&lt;/t&gt;", "//s[not(preceding::*=.)]"), ""))</f>
        <v>Italian</v>
      </c>
      <c r="R23" t="s">
        <v>9048</v>
      </c>
      <c r="S23" t="str">
        <f t="shared" si="5"/>
        <v>P000994</v>
      </c>
      <c r="T23">
        <f t="shared" ca="1" si="6"/>
        <v>2388</v>
      </c>
      <c r="U23" s="4">
        <v>1797</v>
      </c>
    </row>
    <row r="24" spans="1:21" x14ac:dyDescent="0.45">
      <c r="A24" t="s">
        <v>124</v>
      </c>
      <c r="B24" t="s">
        <v>41</v>
      </c>
      <c r="C24" s="3" t="str">
        <f t="shared" si="1"/>
        <v>4.5 </v>
      </c>
      <c r="D24" t="s">
        <v>125</v>
      </c>
      <c r="E24" t="s">
        <v>126</v>
      </c>
      <c r="F24" t="s">
        <v>13</v>
      </c>
      <c r="G24" t="str">
        <f t="shared" si="2"/>
        <v>$$ - $$$</v>
      </c>
      <c r="H24" t="s">
        <v>127</v>
      </c>
      <c r="I24" t="s">
        <v>128</v>
      </c>
      <c r="J24" t="str">
        <f t="shared" si="0"/>
        <v xml:space="preserve">  FrenchEuropean</v>
      </c>
      <c r="K24" t="str" cm="1">
        <f t="array" ref="K24">ExtractCapitals(J24)</f>
        <v>French European</v>
      </c>
      <c r="L24" t="str">
        <f t="shared" si="3"/>
        <v>French, European</v>
      </c>
      <c r="M24" t="str">
        <f t="shared" si="7"/>
        <v>French, European</v>
      </c>
      <c r="N24" t="s">
        <v>129</v>
      </c>
      <c r="P24" t="str">
        <f t="shared" si="4"/>
        <v>French, European</v>
      </c>
      <c r="Q24" t="str" cm="1">
        <f t="array" ref="Q24">_xlfn.TEXTJOIN(", ", TRUE, IFERROR(_xlfn.FILTERXML("&lt;t&gt;&lt;s&gt;" &amp; SUBSTITUTE(P24, ", ", "&lt;/s&gt;&lt;s&gt;") &amp; "&lt;/s&gt;&lt;/t&gt;", "//s[not(preceding::*=.)]"), ""))</f>
        <v>French, European</v>
      </c>
      <c r="R24" t="s">
        <v>9048</v>
      </c>
      <c r="S24" t="str">
        <f t="shared" si="5"/>
        <v>P000995</v>
      </c>
      <c r="T24">
        <f t="shared" ca="1" si="6"/>
        <v>2668</v>
      </c>
      <c r="U24" s="4">
        <v>1292</v>
      </c>
    </row>
    <row r="25" spans="1:21" x14ac:dyDescent="0.45">
      <c r="A25" t="s">
        <v>130</v>
      </c>
      <c r="B25" t="s">
        <v>41</v>
      </c>
      <c r="C25" s="3" t="str">
        <f t="shared" si="1"/>
        <v>4.5 </v>
      </c>
      <c r="D25" t="s">
        <v>131</v>
      </c>
      <c r="E25" t="s">
        <v>132</v>
      </c>
      <c r="F25" t="s">
        <v>13</v>
      </c>
      <c r="G25" t="str">
        <f t="shared" si="2"/>
        <v>$$ - $$$</v>
      </c>
      <c r="H25" t="s">
        <v>133</v>
      </c>
      <c r="I25" t="s">
        <v>134</v>
      </c>
      <c r="J25" t="str">
        <f t="shared" si="0"/>
        <v xml:space="preserve">  ChineseSeafoodAsian</v>
      </c>
      <c r="K25" t="str" cm="1">
        <f t="array" ref="K25">ExtractCapitals(J25)</f>
        <v>Chinese Seafood Asian</v>
      </c>
      <c r="L25" t="str">
        <f t="shared" si="3"/>
        <v>Chinese, Seafood, Asian</v>
      </c>
      <c r="M25" t="str">
        <f t="shared" si="7"/>
        <v>Chinese, Seafood, Asian</v>
      </c>
      <c r="N25" t="s">
        <v>135</v>
      </c>
      <c r="P25" t="str">
        <f t="shared" si="4"/>
        <v>Chinese, Seafood, Asian, Dinner, Lunch</v>
      </c>
      <c r="Q25" t="str" cm="1">
        <f t="array" ref="Q25">_xlfn.TEXTJOIN(", ", TRUE, IFERROR(_xlfn.FILTERXML("&lt;t&gt;&lt;s&gt;" &amp; SUBSTITUTE(P25, ", ", "&lt;/s&gt;&lt;s&gt;") &amp; "&lt;/s&gt;&lt;/t&gt;", "//s[not(preceding::*=.)]"), ""))</f>
        <v>Chinese, Seafood, Asian, Dinner, Lunch</v>
      </c>
      <c r="R25" t="s">
        <v>9048</v>
      </c>
      <c r="S25" t="str">
        <f t="shared" si="5"/>
        <v>P000996</v>
      </c>
      <c r="T25">
        <f t="shared" ca="1" si="6"/>
        <v>3256</v>
      </c>
      <c r="U25" s="4">
        <v>3059</v>
      </c>
    </row>
    <row r="26" spans="1:21" x14ac:dyDescent="0.45">
      <c r="A26" t="s">
        <v>136</v>
      </c>
      <c r="B26" t="s">
        <v>41</v>
      </c>
      <c r="C26" s="3" t="str">
        <f t="shared" si="1"/>
        <v>4.5 </v>
      </c>
      <c r="D26" t="s">
        <v>137</v>
      </c>
      <c r="E26" t="s">
        <v>138</v>
      </c>
      <c r="F26" t="s">
        <v>13</v>
      </c>
      <c r="G26" t="str">
        <f t="shared" si="2"/>
        <v>$$ - $$$</v>
      </c>
      <c r="H26" t="s">
        <v>139</v>
      </c>
      <c r="I26" t="s">
        <v>140</v>
      </c>
      <c r="J26" t="str">
        <f t="shared" si="0"/>
        <v xml:space="preserve">  ItalianChineseCafe</v>
      </c>
      <c r="K26" t="str" cm="1">
        <f t="array" ref="K26">ExtractCapitals(J26)</f>
        <v>Italian Chinese Cafe</v>
      </c>
      <c r="L26" t="str">
        <f t="shared" si="3"/>
        <v>Italian, Chinese, Cafe</v>
      </c>
      <c r="M26" t="str">
        <f t="shared" si="7"/>
        <v>Italian, Chinese, Cafe</v>
      </c>
      <c r="N26" t="s">
        <v>56</v>
      </c>
      <c r="P26" t="str">
        <f t="shared" si="4"/>
        <v>Italian, Chinese, Cafe, Vegetarian Friendly, Vegan Options</v>
      </c>
      <c r="Q26" t="str" cm="1">
        <f t="array" ref="Q26">_xlfn.TEXTJOIN(", ", TRUE, IFERROR(_xlfn.FILTERXML("&lt;t&gt;&lt;s&gt;" &amp; SUBSTITUTE(P26, ", ", "&lt;/s&gt;&lt;s&gt;") &amp; "&lt;/s&gt;&lt;/t&gt;", "//s[not(preceding::*=.)]"), ""))</f>
        <v>Italian, Chinese, Cafe, Vegetarian Friendly, Vegan Options</v>
      </c>
      <c r="R26" t="s">
        <v>9048</v>
      </c>
      <c r="S26" t="str">
        <f t="shared" si="5"/>
        <v>P000997</v>
      </c>
      <c r="T26">
        <f t="shared" ca="1" si="6"/>
        <v>405</v>
      </c>
      <c r="U26" s="4">
        <v>1388</v>
      </c>
    </row>
    <row r="27" spans="1:21" x14ac:dyDescent="0.45">
      <c r="A27" t="s">
        <v>141</v>
      </c>
      <c r="B27" t="s">
        <v>18</v>
      </c>
      <c r="C27" s="3" t="str">
        <f t="shared" si="1"/>
        <v>3.5 </v>
      </c>
      <c r="D27" t="s">
        <v>142</v>
      </c>
      <c r="E27" t="s">
        <v>143</v>
      </c>
      <c r="F27" t="s">
        <v>144</v>
      </c>
      <c r="G27" t="str">
        <f t="shared" si="2"/>
        <v>$$$$</v>
      </c>
      <c r="H27" t="s">
        <v>145</v>
      </c>
      <c r="I27" t="s">
        <v>146</v>
      </c>
      <c r="J27" t="str">
        <f t="shared" si="0"/>
        <v>EuropeanContemporaryVegetarian Friendly</v>
      </c>
      <c r="K27" t="str" cm="1">
        <f t="array" ref="K27">ExtractCapitals(J27)</f>
        <v>European Contemporary Vegetarian  Friendly</v>
      </c>
      <c r="L27" t="str">
        <f t="shared" si="3"/>
        <v>European, Contemporary, Vegetarian, , Friendly</v>
      </c>
      <c r="M27" t="str">
        <f t="shared" si="7"/>
        <v>European, Contemporary, Vegetarian Friendly</v>
      </c>
      <c r="N27" t="s">
        <v>147</v>
      </c>
      <c r="P27" t="str">
        <f t="shared" si="4"/>
        <v>European, Contemporary, Vegetarian Friendly</v>
      </c>
      <c r="Q27" t="str" cm="1">
        <f t="array" ref="Q27">_xlfn.TEXTJOIN(", ", TRUE, IFERROR(_xlfn.FILTERXML("&lt;t&gt;&lt;s&gt;" &amp; SUBSTITUTE(P27, ", ", "&lt;/s&gt;&lt;s&gt;") &amp; "&lt;/s&gt;&lt;/t&gt;", "//s[not(preceding::*=.)]"), ""))</f>
        <v>European, Contemporary, Vegetarian Friendly</v>
      </c>
      <c r="R27" t="s">
        <v>9048</v>
      </c>
      <c r="S27" t="str">
        <f t="shared" si="5"/>
        <v>P000998</v>
      </c>
      <c r="T27">
        <f t="shared" ca="1" si="6"/>
        <v>3936</v>
      </c>
      <c r="U27" s="4">
        <v>180</v>
      </c>
    </row>
    <row r="28" spans="1:21" x14ac:dyDescent="0.45">
      <c r="A28" t="s">
        <v>148</v>
      </c>
      <c r="B28" t="s">
        <v>3</v>
      </c>
      <c r="C28" s="3" t="str">
        <f t="shared" si="1"/>
        <v>4.0 </v>
      </c>
      <c r="D28" t="s">
        <v>149</v>
      </c>
      <c r="E28" t="s">
        <v>150</v>
      </c>
      <c r="F28" t="s">
        <v>13</v>
      </c>
      <c r="G28" t="str">
        <f t="shared" si="2"/>
        <v>$$ - $$$</v>
      </c>
      <c r="H28" t="s">
        <v>151</v>
      </c>
      <c r="I28" t="s">
        <v>152</v>
      </c>
      <c r="J28" t="str">
        <f t="shared" si="0"/>
        <v xml:space="preserve">  DessertCafeFusion</v>
      </c>
      <c r="K28" t="str" cm="1">
        <f t="array" ref="K28">ExtractCapitals(J28)</f>
        <v>Dessert Cafe Fusion</v>
      </c>
      <c r="L28" t="str">
        <f t="shared" si="3"/>
        <v>Dessert, Cafe, Fusion</v>
      </c>
      <c r="M28" t="str">
        <f t="shared" si="7"/>
        <v>Dessert, Cafe, Fusion</v>
      </c>
      <c r="N28" t="s">
        <v>153</v>
      </c>
      <c r="P28" t="str">
        <f t="shared" si="4"/>
        <v>Dessert, Cafe, Fusion</v>
      </c>
      <c r="Q28" t="str" cm="1">
        <f t="array" ref="Q28">_xlfn.TEXTJOIN(", ", TRUE, IFERROR(_xlfn.FILTERXML("&lt;t&gt;&lt;s&gt;" &amp; SUBSTITUTE(P28, ", ", "&lt;/s&gt;&lt;s&gt;") &amp; "&lt;/s&gt;&lt;/t&gt;", "//s[not(preceding::*=.)]"), ""))</f>
        <v>Dessert, Cafe, Fusion</v>
      </c>
      <c r="R28" t="s">
        <v>9048</v>
      </c>
      <c r="S28" t="str">
        <f t="shared" si="5"/>
        <v>P000999</v>
      </c>
      <c r="T28">
        <f t="shared" ca="1" si="6"/>
        <v>3664</v>
      </c>
      <c r="U28" s="4">
        <v>651</v>
      </c>
    </row>
    <row r="29" spans="1:21" x14ac:dyDescent="0.45">
      <c r="A29" t="s">
        <v>154</v>
      </c>
      <c r="B29" t="s">
        <v>3</v>
      </c>
      <c r="C29" s="3" t="str">
        <f t="shared" si="1"/>
        <v>4.0 </v>
      </c>
      <c r="D29" t="s">
        <v>155</v>
      </c>
      <c r="E29" t="s">
        <v>156</v>
      </c>
      <c r="F29" t="s">
        <v>13</v>
      </c>
      <c r="G29" t="str">
        <f t="shared" si="2"/>
        <v>$$ - $$$</v>
      </c>
      <c r="H29" t="s">
        <v>21</v>
      </c>
      <c r="I29" t="s">
        <v>157</v>
      </c>
      <c r="J29" t="str">
        <f t="shared" si="0"/>
        <v xml:space="preserve">  ChineseAsianMalaysian</v>
      </c>
      <c r="K29" t="str" cm="1">
        <f t="array" ref="K29">ExtractCapitals(J29)</f>
        <v>Chinese Asian Malaysian</v>
      </c>
      <c r="L29" t="str">
        <f t="shared" si="3"/>
        <v>Chinese, Asian, Malaysian</v>
      </c>
      <c r="M29" t="str">
        <f t="shared" si="7"/>
        <v>Chinese, Asian, Malaysian</v>
      </c>
      <c r="N29" t="s">
        <v>158</v>
      </c>
      <c r="P29" t="str">
        <f t="shared" si="4"/>
        <v>Chinese, Asian, Malaysian, Halal, Vegetarian Friendly</v>
      </c>
      <c r="Q29" t="str" cm="1">
        <f t="array" ref="Q29">_xlfn.TEXTJOIN(", ", TRUE, IFERROR(_xlfn.FILTERXML("&lt;t&gt;&lt;s&gt;" &amp; SUBSTITUTE(P29, ", ", "&lt;/s&gt;&lt;s&gt;") &amp; "&lt;/s&gt;&lt;/t&gt;", "//s[not(preceding::*=.)]"), ""))</f>
        <v>Chinese, Asian, Malaysian, Halal, Vegetarian Friendly</v>
      </c>
      <c r="R29" t="s">
        <v>9048</v>
      </c>
      <c r="S29" t="str">
        <f t="shared" si="5"/>
        <v>P001000</v>
      </c>
      <c r="T29">
        <f t="shared" ca="1" si="6"/>
        <v>800</v>
      </c>
      <c r="U29" s="4">
        <v>3045</v>
      </c>
    </row>
    <row r="30" spans="1:21" x14ac:dyDescent="0.45">
      <c r="A30" t="s">
        <v>159</v>
      </c>
      <c r="B30" t="s">
        <v>41</v>
      </c>
      <c r="C30" s="3" t="str">
        <f t="shared" si="1"/>
        <v>4.5 </v>
      </c>
      <c r="D30" t="s">
        <v>160</v>
      </c>
      <c r="F30" t="s">
        <v>6</v>
      </c>
      <c r="G30" t="str">
        <f t="shared" si="2"/>
        <v>$</v>
      </c>
      <c r="H30" t="s">
        <v>161</v>
      </c>
      <c r="I30" t="s">
        <v>162</v>
      </c>
      <c r="J30" t="str">
        <f t="shared" si="0"/>
        <v>ChineseAsianCantonese</v>
      </c>
      <c r="K30" t="str" cm="1">
        <f t="array" ref="K30">ExtractCapitals(J30)</f>
        <v>Chinese Asian Cantonese</v>
      </c>
      <c r="L30" t="str">
        <f t="shared" si="3"/>
        <v>Chinese, Asian, Cantonese</v>
      </c>
      <c r="M30" t="str">
        <f t="shared" si="7"/>
        <v>Chinese, Asian, Cantonese</v>
      </c>
      <c r="N30" t="s">
        <v>163</v>
      </c>
      <c r="P30" t="str">
        <f t="shared" si="4"/>
        <v>Chinese, Asian, Cantonese, Breakfast, Lunch</v>
      </c>
      <c r="Q30" t="str" cm="1">
        <f t="array" ref="Q30">_xlfn.TEXTJOIN(", ", TRUE, IFERROR(_xlfn.FILTERXML("&lt;t&gt;&lt;s&gt;" &amp; SUBSTITUTE(P30, ", ", "&lt;/s&gt;&lt;s&gt;") &amp; "&lt;/s&gt;&lt;/t&gt;", "//s[not(preceding::*=.)]"), ""))</f>
        <v>Chinese, Asian, Cantonese, Breakfast, Lunch</v>
      </c>
      <c r="R30" t="s">
        <v>9048</v>
      </c>
      <c r="S30" t="str">
        <f t="shared" si="5"/>
        <v>P001001</v>
      </c>
      <c r="T30">
        <f t="shared" ca="1" si="6"/>
        <v>1375</v>
      </c>
      <c r="U30" s="4">
        <v>3223</v>
      </c>
    </row>
    <row r="31" spans="1:21" x14ac:dyDescent="0.45">
      <c r="A31" t="s">
        <v>164</v>
      </c>
      <c r="B31" t="s">
        <v>41</v>
      </c>
      <c r="C31" s="3" t="str">
        <f t="shared" si="1"/>
        <v>4.5 </v>
      </c>
      <c r="D31" t="s">
        <v>165</v>
      </c>
      <c r="F31" t="s">
        <v>13</v>
      </c>
      <c r="G31" t="str">
        <f t="shared" si="2"/>
        <v>$$ - $$$</v>
      </c>
      <c r="H31" t="s">
        <v>133</v>
      </c>
      <c r="I31" t="s">
        <v>166</v>
      </c>
      <c r="J31" t="str">
        <f t="shared" si="0"/>
        <v xml:space="preserve">  ChineseSeafoodAsian</v>
      </c>
      <c r="K31" t="str" cm="1">
        <f t="array" ref="K31">ExtractCapitals(J31)</f>
        <v>Chinese Seafood Asian</v>
      </c>
      <c r="L31" t="str">
        <f t="shared" si="3"/>
        <v>Chinese, Seafood, Asian</v>
      </c>
      <c r="M31" t="str">
        <f t="shared" si="7"/>
        <v>Chinese, Seafood, Asian</v>
      </c>
      <c r="N31" t="s">
        <v>34</v>
      </c>
      <c r="P31" t="str">
        <f t="shared" si="4"/>
        <v>Chinese, Seafood, Asian, Vegetarian Friendly</v>
      </c>
      <c r="Q31" t="str" cm="1">
        <f t="array" ref="Q31">_xlfn.TEXTJOIN(", ", TRUE, IFERROR(_xlfn.FILTERXML("&lt;t&gt;&lt;s&gt;" &amp; SUBSTITUTE(P31, ", ", "&lt;/s&gt;&lt;s&gt;") &amp; "&lt;/s&gt;&lt;/t&gt;", "//s[not(preceding::*=.)]"), ""))</f>
        <v>Chinese, Seafood, Asian, Vegetarian Friendly</v>
      </c>
      <c r="R31" t="s">
        <v>9048</v>
      </c>
      <c r="S31" t="str">
        <f t="shared" si="5"/>
        <v>P001002</v>
      </c>
      <c r="T31">
        <f t="shared" ca="1" si="6"/>
        <v>1777</v>
      </c>
      <c r="U31" s="4">
        <v>4272</v>
      </c>
    </row>
    <row r="32" spans="1:21" x14ac:dyDescent="0.45">
      <c r="A32" t="s">
        <v>167</v>
      </c>
      <c r="B32" t="s">
        <v>41</v>
      </c>
      <c r="C32" s="3" t="str">
        <f t="shared" si="1"/>
        <v>4.5 </v>
      </c>
      <c r="D32" t="s">
        <v>168</v>
      </c>
      <c r="E32" t="s">
        <v>169</v>
      </c>
      <c r="F32" t="s">
        <v>13</v>
      </c>
      <c r="G32" t="str">
        <f t="shared" si="2"/>
        <v>$$ - $$$</v>
      </c>
      <c r="H32" t="s">
        <v>170</v>
      </c>
      <c r="I32" t="s">
        <v>171</v>
      </c>
      <c r="J32" t="str">
        <f t="shared" si="0"/>
        <v xml:space="preserve">  ItalianEuropeanFusion</v>
      </c>
      <c r="K32" t="str" cm="1">
        <f t="array" ref="K32">ExtractCapitals(J32)</f>
        <v>Italian European Fusion</v>
      </c>
      <c r="L32" t="str">
        <f t="shared" si="3"/>
        <v>Italian, European, Fusion</v>
      </c>
      <c r="M32" t="str">
        <f t="shared" si="7"/>
        <v>Italian, European, Fusion</v>
      </c>
      <c r="N32" t="s">
        <v>34</v>
      </c>
      <c r="P32" t="str">
        <f t="shared" si="4"/>
        <v>Italian, European, Fusion, Vegetarian Friendly</v>
      </c>
      <c r="Q32" t="str" cm="1">
        <f t="array" ref="Q32">_xlfn.TEXTJOIN(", ", TRUE, IFERROR(_xlfn.FILTERXML("&lt;t&gt;&lt;s&gt;" &amp; SUBSTITUTE(P32, ", ", "&lt;/s&gt;&lt;s&gt;") &amp; "&lt;/s&gt;&lt;/t&gt;", "//s[not(preceding::*=.)]"), ""))</f>
        <v>Italian, European, Fusion, Vegetarian Friendly</v>
      </c>
      <c r="R32" t="s">
        <v>9048</v>
      </c>
      <c r="S32" t="str">
        <f t="shared" si="5"/>
        <v>P001003</v>
      </c>
      <c r="T32">
        <f t="shared" ca="1" si="6"/>
        <v>1256</v>
      </c>
      <c r="U32" s="4">
        <v>1695</v>
      </c>
    </row>
    <row r="33" spans="1:21" x14ac:dyDescent="0.45">
      <c r="A33" t="s">
        <v>172</v>
      </c>
      <c r="B33" t="s">
        <v>3</v>
      </c>
      <c r="C33" s="3" t="str">
        <f t="shared" si="1"/>
        <v>4.0 </v>
      </c>
      <c r="D33" t="s">
        <v>173</v>
      </c>
      <c r="E33" t="s">
        <v>174</v>
      </c>
      <c r="F33" t="s">
        <v>13</v>
      </c>
      <c r="G33" t="str">
        <f t="shared" si="2"/>
        <v>$$ - $$$</v>
      </c>
      <c r="H33" t="s">
        <v>175</v>
      </c>
      <c r="I33" t="s">
        <v>176</v>
      </c>
      <c r="J33" t="str">
        <f t="shared" si="0"/>
        <v xml:space="preserve">  BarPizzaCafe</v>
      </c>
      <c r="K33" t="str" cm="1">
        <f t="array" ref="K33">ExtractCapitals(J33)</f>
        <v>Bar Pizza Cafe</v>
      </c>
      <c r="L33" t="str">
        <f t="shared" si="3"/>
        <v>Bar, Pizza, Cafe</v>
      </c>
      <c r="M33" t="str">
        <f t="shared" si="7"/>
        <v>Bar, Pizza, Cafe</v>
      </c>
      <c r="N33" t="s">
        <v>177</v>
      </c>
      <c r="P33" t="str">
        <f t="shared" si="4"/>
        <v>Bar, Pizza, Cafe, Cafe, Bar, Pizza, European, Diner</v>
      </c>
      <c r="Q33" t="str" cm="1">
        <f t="array" ref="Q33">_xlfn.TEXTJOIN(", ", TRUE, IFERROR(_xlfn.FILTERXML("&lt;t&gt;&lt;s&gt;" &amp; SUBSTITUTE(P33, ", ", "&lt;/s&gt;&lt;s&gt;") &amp; "&lt;/s&gt;&lt;/t&gt;", "//s[not(preceding::*=.)]"), ""))</f>
        <v>Bar, Pizza, Cafe, European, Diner</v>
      </c>
      <c r="R33" t="s">
        <v>9048</v>
      </c>
      <c r="S33" t="str">
        <f t="shared" si="5"/>
        <v>P001004</v>
      </c>
      <c r="T33">
        <f t="shared" ca="1" si="6"/>
        <v>2107</v>
      </c>
      <c r="U33" s="4">
        <v>265</v>
      </c>
    </row>
    <row r="34" spans="1:21" x14ac:dyDescent="0.45">
      <c r="A34" t="s">
        <v>178</v>
      </c>
      <c r="B34" t="s">
        <v>18</v>
      </c>
      <c r="C34" s="3" t="str">
        <f t="shared" si="1"/>
        <v>3.5 </v>
      </c>
      <c r="D34" t="s">
        <v>179</v>
      </c>
      <c r="E34" t="s">
        <v>180</v>
      </c>
      <c r="F34" t="s">
        <v>13</v>
      </c>
      <c r="G34" t="str">
        <f t="shared" si="2"/>
        <v>$$ - $$$</v>
      </c>
      <c r="H34" t="s">
        <v>181</v>
      </c>
      <c r="I34" t="s">
        <v>182</v>
      </c>
      <c r="J34" t="str">
        <f t="shared" si="0"/>
        <v xml:space="preserve">  CafeAsianMalaysian</v>
      </c>
      <c r="K34" t="str" cm="1">
        <f t="array" ref="K34">ExtractCapitals(J34)</f>
        <v>Cafe Asian Malaysian</v>
      </c>
      <c r="L34" t="str">
        <f t="shared" si="3"/>
        <v>Cafe, Asian, Malaysian</v>
      </c>
      <c r="M34" t="str">
        <f t="shared" si="7"/>
        <v>Cafe, Asian, Malaysian</v>
      </c>
      <c r="N34" t="s">
        <v>183</v>
      </c>
      <c r="P34" t="str">
        <f t="shared" si="4"/>
        <v>Cafe, Asian, Malaysian, Lunch, Dinner, Brunch</v>
      </c>
      <c r="Q34" t="str" cm="1">
        <f t="array" ref="Q34">_xlfn.TEXTJOIN(", ", TRUE, IFERROR(_xlfn.FILTERXML("&lt;t&gt;&lt;s&gt;" &amp; SUBSTITUTE(P34, ", ", "&lt;/s&gt;&lt;s&gt;") &amp; "&lt;/s&gt;&lt;/t&gt;", "//s[not(preceding::*=.)]"), ""))</f>
        <v>Cafe, Asian, Malaysian, Lunch, Dinner, Brunch</v>
      </c>
      <c r="R34" t="s">
        <v>9048</v>
      </c>
      <c r="S34" t="str">
        <f t="shared" si="5"/>
        <v>P001005</v>
      </c>
      <c r="T34">
        <f t="shared" ca="1" si="6"/>
        <v>2056</v>
      </c>
      <c r="U34" s="4">
        <v>4197</v>
      </c>
    </row>
    <row r="35" spans="1:21" x14ac:dyDescent="0.45">
      <c r="A35" t="s">
        <v>184</v>
      </c>
      <c r="B35" t="s">
        <v>79</v>
      </c>
      <c r="C35" s="3" t="str">
        <f t="shared" si="1"/>
        <v>5.0 </v>
      </c>
      <c r="D35" t="s">
        <v>185</v>
      </c>
      <c r="E35" t="s">
        <v>186</v>
      </c>
      <c r="F35" t="s">
        <v>6</v>
      </c>
      <c r="G35" t="str">
        <f t="shared" si="2"/>
        <v>$</v>
      </c>
      <c r="H35" t="s">
        <v>187</v>
      </c>
      <c r="I35" t="s">
        <v>188</v>
      </c>
      <c r="J35" t="str">
        <f t="shared" si="0"/>
        <v>ItalianAmericanCafe</v>
      </c>
      <c r="K35" t="str" cm="1">
        <f t="array" ref="K35">ExtractCapitals(J35)</f>
        <v>Italian American Cafe</v>
      </c>
      <c r="L35" t="str">
        <f t="shared" si="3"/>
        <v>Italian, American, Cafe</v>
      </c>
      <c r="M35" t="str">
        <f t="shared" si="7"/>
        <v>Italian, American, Cafe</v>
      </c>
      <c r="N35" t="s">
        <v>189</v>
      </c>
      <c r="P35" t="str">
        <f t="shared" si="4"/>
        <v>Italian, American, Cafe, Italian, Cafe, American, British, Soups</v>
      </c>
      <c r="Q35" t="str" cm="1">
        <f t="array" ref="Q35">_xlfn.TEXTJOIN(", ", TRUE, IFERROR(_xlfn.FILTERXML("&lt;t&gt;&lt;s&gt;" &amp; SUBSTITUTE(P35, ", ", "&lt;/s&gt;&lt;s&gt;") &amp; "&lt;/s&gt;&lt;/t&gt;", "//s[not(preceding::*=.)]"), ""))</f>
        <v>Italian, American, Cafe, British, Soups</v>
      </c>
      <c r="R35" t="s">
        <v>9048</v>
      </c>
      <c r="S35" t="str">
        <f t="shared" si="5"/>
        <v>P001006</v>
      </c>
      <c r="T35">
        <f t="shared" ca="1" si="6"/>
        <v>2149</v>
      </c>
      <c r="U35" s="4">
        <v>1400</v>
      </c>
    </row>
    <row r="36" spans="1:21" x14ac:dyDescent="0.45">
      <c r="A36" t="s">
        <v>190</v>
      </c>
      <c r="B36" t="s">
        <v>79</v>
      </c>
      <c r="C36" s="3" t="str">
        <f t="shared" si="1"/>
        <v>5.0 </v>
      </c>
      <c r="D36" t="s">
        <v>191</v>
      </c>
      <c r="E36" t="s">
        <v>192</v>
      </c>
      <c r="F36" t="s">
        <v>144</v>
      </c>
      <c r="G36" t="str">
        <f t="shared" si="2"/>
        <v>$$$$</v>
      </c>
      <c r="H36" t="s">
        <v>193</v>
      </c>
      <c r="I36" t="s">
        <v>194</v>
      </c>
      <c r="J36" t="str">
        <f t="shared" si="0"/>
        <v>ItalianEuropeanAsian</v>
      </c>
      <c r="K36" t="str" cm="1">
        <f t="array" ref="K36">ExtractCapitals(J36)</f>
        <v>Italian European Asian</v>
      </c>
      <c r="L36" t="str">
        <f t="shared" si="3"/>
        <v>Italian, European, Asian</v>
      </c>
      <c r="M36" t="str">
        <f t="shared" si="7"/>
        <v>Italian, European, Asian</v>
      </c>
      <c r="N36" t="s">
        <v>195</v>
      </c>
      <c r="P36" t="str">
        <f t="shared" si="4"/>
        <v>Italian, European, Asian, Lunch, Dinner, Drinks</v>
      </c>
      <c r="Q36" t="str" cm="1">
        <f t="array" ref="Q36">_xlfn.TEXTJOIN(", ", TRUE, IFERROR(_xlfn.FILTERXML("&lt;t&gt;&lt;s&gt;" &amp; SUBSTITUTE(P36, ", ", "&lt;/s&gt;&lt;s&gt;") &amp; "&lt;/s&gt;&lt;/t&gt;", "//s[not(preceding::*=.)]"), ""))</f>
        <v>Italian, European, Asian, Lunch, Dinner, Drinks</v>
      </c>
      <c r="R36" t="s">
        <v>9048</v>
      </c>
      <c r="S36" t="str">
        <f t="shared" si="5"/>
        <v>P001007</v>
      </c>
      <c r="T36">
        <f t="shared" ca="1" si="6"/>
        <v>2423</v>
      </c>
      <c r="U36" s="4">
        <v>858</v>
      </c>
    </row>
    <row r="37" spans="1:21" x14ac:dyDescent="0.45">
      <c r="A37" t="s">
        <v>196</v>
      </c>
      <c r="B37" t="s">
        <v>3</v>
      </c>
      <c r="C37" s="3" t="str">
        <f t="shared" si="1"/>
        <v>4.0 </v>
      </c>
      <c r="D37" t="s">
        <v>197</v>
      </c>
      <c r="F37" t="s">
        <v>6</v>
      </c>
      <c r="G37" t="str">
        <f t="shared" si="2"/>
        <v>$</v>
      </c>
      <c r="H37" t="s">
        <v>7</v>
      </c>
      <c r="I37" t="s">
        <v>198</v>
      </c>
      <c r="J37" t="str">
        <f t="shared" si="0"/>
        <v>ChineseAsianMalaysian</v>
      </c>
      <c r="K37" t="str" cm="1">
        <f t="array" ref="K37">ExtractCapitals(J37)</f>
        <v>Chinese Asian Malaysian</v>
      </c>
      <c r="L37" t="str">
        <f t="shared" si="3"/>
        <v>Chinese, Asian, Malaysian</v>
      </c>
      <c r="M37" t="str">
        <f t="shared" si="7"/>
        <v>Chinese, Asian, Malaysian</v>
      </c>
      <c r="N37" t="s">
        <v>62</v>
      </c>
      <c r="P37" t="str">
        <f t="shared" si="4"/>
        <v>Chinese, Asian, Malaysian, Lunch</v>
      </c>
      <c r="Q37" t="str" cm="1">
        <f t="array" ref="Q37">_xlfn.TEXTJOIN(", ", TRUE, IFERROR(_xlfn.FILTERXML("&lt;t&gt;&lt;s&gt;" &amp; SUBSTITUTE(P37, ", ", "&lt;/s&gt;&lt;s&gt;") &amp; "&lt;/s&gt;&lt;/t&gt;", "//s[not(preceding::*=.)]"), ""))</f>
        <v>Chinese, Asian, Malaysian, Lunch</v>
      </c>
      <c r="R37" t="s">
        <v>9048</v>
      </c>
      <c r="S37" t="str">
        <f t="shared" si="5"/>
        <v>P001008</v>
      </c>
      <c r="T37">
        <f t="shared" ca="1" si="6"/>
        <v>572</v>
      </c>
      <c r="U37" s="4">
        <v>2575</v>
      </c>
    </row>
    <row r="38" spans="1:21" x14ac:dyDescent="0.45">
      <c r="A38" t="s">
        <v>199</v>
      </c>
      <c r="B38" t="s">
        <v>41</v>
      </c>
      <c r="C38" s="3" t="str">
        <f t="shared" si="1"/>
        <v>4.5 </v>
      </c>
      <c r="D38" t="s">
        <v>200</v>
      </c>
      <c r="F38" t="s">
        <v>13</v>
      </c>
      <c r="G38" t="str">
        <f t="shared" si="2"/>
        <v>$$ - $$$</v>
      </c>
      <c r="H38" t="s">
        <v>13</v>
      </c>
      <c r="I38" t="s">
        <v>201</v>
      </c>
      <c r="J38" t="str">
        <f t="shared" si="0"/>
        <v xml:space="preserve">  </v>
      </c>
      <c r="K38" t="str" cm="1">
        <f t="array" ref="K38">ExtractCapitals(J38)</f>
        <v/>
      </c>
      <c r="L38" t="str">
        <f t="shared" si="3"/>
        <v/>
      </c>
      <c r="M38" t="str">
        <f t="shared" si="7"/>
        <v/>
      </c>
      <c r="N38" t="s">
        <v>202</v>
      </c>
      <c r="P38" t="str">
        <f t="shared" si="4"/>
        <v>, Drinks</v>
      </c>
      <c r="Q38" t="str" cm="1">
        <f t="array" ref="Q38">_xlfn.TEXTJOIN(", ", TRUE, IFERROR(_xlfn.FILTERXML("&lt;t&gt;&lt;s&gt;" &amp; SUBSTITUTE(P38, ", ", "&lt;/s&gt;&lt;s&gt;") &amp; "&lt;/s&gt;&lt;/t&gt;", "//s[not(preceding::*=.)]"), ""))</f>
        <v>Drinks</v>
      </c>
      <c r="R38" t="s">
        <v>9048</v>
      </c>
      <c r="S38" t="str">
        <f t="shared" si="5"/>
        <v>P001009</v>
      </c>
      <c r="T38">
        <f t="shared" ca="1" si="6"/>
        <v>4287</v>
      </c>
      <c r="U38" s="4">
        <v>3996</v>
      </c>
    </row>
    <row r="39" spans="1:21" x14ac:dyDescent="0.45">
      <c r="A39" t="s">
        <v>203</v>
      </c>
      <c r="B39" t="s">
        <v>41</v>
      </c>
      <c r="C39" s="3" t="str">
        <f t="shared" si="1"/>
        <v>4.5 </v>
      </c>
      <c r="D39" t="s">
        <v>204</v>
      </c>
      <c r="E39" t="s">
        <v>205</v>
      </c>
      <c r="F39" t="s">
        <v>13</v>
      </c>
      <c r="G39" t="str">
        <f t="shared" si="2"/>
        <v>$$ - $$$</v>
      </c>
      <c r="H39" t="s">
        <v>206</v>
      </c>
      <c r="I39" t="s">
        <v>207</v>
      </c>
      <c r="J39" t="str">
        <f t="shared" si="0"/>
        <v xml:space="preserve">  DessertCafe</v>
      </c>
      <c r="K39" t="str" cm="1">
        <f t="array" ref="K39">ExtractCapitals(J39)</f>
        <v>Dessert Cafe</v>
      </c>
      <c r="L39" t="str">
        <f t="shared" si="3"/>
        <v>Dessert, Cafe</v>
      </c>
      <c r="M39" t="str">
        <f t="shared" si="7"/>
        <v>Dessert, Cafe</v>
      </c>
      <c r="N39" t="s">
        <v>208</v>
      </c>
      <c r="P39" t="str">
        <f t="shared" si="4"/>
        <v>Dessert, Cafe</v>
      </c>
      <c r="Q39" t="str" cm="1">
        <f t="array" ref="Q39">_xlfn.TEXTJOIN(", ", TRUE, IFERROR(_xlfn.FILTERXML("&lt;t&gt;&lt;s&gt;" &amp; SUBSTITUTE(P39, ", ", "&lt;/s&gt;&lt;s&gt;") &amp; "&lt;/s&gt;&lt;/t&gt;", "//s[not(preceding::*=.)]"), ""))</f>
        <v>Dessert, Cafe</v>
      </c>
      <c r="R39" t="s">
        <v>9048</v>
      </c>
      <c r="S39" t="str">
        <f t="shared" si="5"/>
        <v>P001010</v>
      </c>
      <c r="T39">
        <f t="shared" ca="1" si="6"/>
        <v>2752</v>
      </c>
      <c r="U39" s="4">
        <v>3994</v>
      </c>
    </row>
    <row r="40" spans="1:21" x14ac:dyDescent="0.45">
      <c r="A40" t="s">
        <v>209</v>
      </c>
      <c r="B40" t="s">
        <v>3</v>
      </c>
      <c r="C40" s="3" t="str">
        <f t="shared" si="1"/>
        <v>4.0 </v>
      </c>
      <c r="D40" t="s">
        <v>210</v>
      </c>
      <c r="E40" t="s">
        <v>211</v>
      </c>
      <c r="F40" t="s">
        <v>6</v>
      </c>
      <c r="G40" t="str">
        <f t="shared" si="2"/>
        <v>$</v>
      </c>
      <c r="H40" t="s">
        <v>212</v>
      </c>
      <c r="I40" t="s">
        <v>213</v>
      </c>
      <c r="J40" t="str">
        <f t="shared" si="0"/>
        <v>IndianAsianVegetarian Friendly</v>
      </c>
      <c r="K40" t="str" cm="1">
        <f t="array" ref="K40">ExtractCapitals(J40)</f>
        <v>Indian Asian Vegetarian  Friendly</v>
      </c>
      <c r="L40" t="str">
        <f t="shared" si="3"/>
        <v>Indian, Asian, Vegetarian, , Friendly</v>
      </c>
      <c r="M40" t="str">
        <f t="shared" si="7"/>
        <v>Indian, Asian, Vegetarian Friendly</v>
      </c>
      <c r="N40" t="s">
        <v>56</v>
      </c>
      <c r="P40" t="str">
        <f t="shared" si="4"/>
        <v>Indian, Asian, Vegetarian Friendly, Vegetarian Friendly, Vegan Options</v>
      </c>
      <c r="Q40" t="str" cm="1">
        <f t="array" ref="Q40">_xlfn.TEXTJOIN(", ", TRUE, IFERROR(_xlfn.FILTERXML("&lt;t&gt;&lt;s&gt;" &amp; SUBSTITUTE(P40, ", ", "&lt;/s&gt;&lt;s&gt;") &amp; "&lt;/s&gt;&lt;/t&gt;", "//s[not(preceding::*=.)]"), ""))</f>
        <v>Indian, Asian, Vegetarian Friendly, Vegan Options</v>
      </c>
      <c r="R40" t="s">
        <v>9048</v>
      </c>
      <c r="S40" t="str">
        <f t="shared" si="5"/>
        <v>P001011</v>
      </c>
      <c r="T40">
        <f t="shared" ca="1" si="6"/>
        <v>3755</v>
      </c>
      <c r="U40" s="4">
        <v>4209</v>
      </c>
    </row>
    <row r="41" spans="1:21" x14ac:dyDescent="0.45">
      <c r="A41" t="s">
        <v>214</v>
      </c>
      <c r="B41" t="s">
        <v>41</v>
      </c>
      <c r="C41" s="3" t="str">
        <f t="shared" si="1"/>
        <v>4.5 </v>
      </c>
      <c r="D41" t="s">
        <v>215</v>
      </c>
      <c r="E41" t="s">
        <v>216</v>
      </c>
      <c r="F41" t="s">
        <v>6</v>
      </c>
      <c r="G41" t="str">
        <f t="shared" si="2"/>
        <v>$</v>
      </c>
      <c r="H41" t="s">
        <v>217</v>
      </c>
      <c r="I41" t="s">
        <v>218</v>
      </c>
      <c r="J41" t="str">
        <f t="shared" si="0"/>
        <v>ChineseAsian</v>
      </c>
      <c r="K41" t="str" cm="1">
        <f t="array" ref="K41">ExtractCapitals(J41)</f>
        <v>Chinese Asian</v>
      </c>
      <c r="L41" t="str">
        <f t="shared" si="3"/>
        <v>Chinese, Asian</v>
      </c>
      <c r="M41" t="str">
        <f t="shared" si="7"/>
        <v>Chinese, Asian</v>
      </c>
      <c r="N41" t="s">
        <v>163</v>
      </c>
      <c r="P41" t="str">
        <f t="shared" si="4"/>
        <v>Chinese, Asian, Breakfast, Lunch</v>
      </c>
      <c r="Q41" t="str" cm="1">
        <f t="array" ref="Q41">_xlfn.TEXTJOIN(", ", TRUE, IFERROR(_xlfn.FILTERXML("&lt;t&gt;&lt;s&gt;" &amp; SUBSTITUTE(P41, ", ", "&lt;/s&gt;&lt;s&gt;") &amp; "&lt;/s&gt;&lt;/t&gt;", "//s[not(preceding::*=.)]"), ""))</f>
        <v>Chinese, Asian, Breakfast, Lunch</v>
      </c>
      <c r="R41" t="s">
        <v>9048</v>
      </c>
      <c r="S41" t="str">
        <f t="shared" si="5"/>
        <v>P001012</v>
      </c>
      <c r="T41">
        <f t="shared" ca="1" si="6"/>
        <v>2769</v>
      </c>
      <c r="U41" s="4">
        <v>79</v>
      </c>
    </row>
    <row r="42" spans="1:21" x14ac:dyDescent="0.45">
      <c r="A42" t="s">
        <v>219</v>
      </c>
      <c r="B42" t="s">
        <v>3</v>
      </c>
      <c r="C42" s="3" t="str">
        <f t="shared" si="1"/>
        <v>4.0 </v>
      </c>
      <c r="D42" t="s">
        <v>220</v>
      </c>
      <c r="F42" t="s">
        <v>6</v>
      </c>
      <c r="G42" t="str">
        <f t="shared" si="2"/>
        <v>$</v>
      </c>
      <c r="H42" t="s">
        <v>75</v>
      </c>
      <c r="I42" t="s">
        <v>221</v>
      </c>
      <c r="J42" t="str">
        <f t="shared" si="0"/>
        <v>IndianAsianMalaysian</v>
      </c>
      <c r="K42" t="str" cm="1">
        <f t="array" ref="K42">ExtractCapitals(J42)</f>
        <v>Indian Asian Malaysian</v>
      </c>
      <c r="L42" t="str">
        <f t="shared" si="3"/>
        <v>Indian, Asian, Malaysian</v>
      </c>
      <c r="M42" t="str">
        <f t="shared" si="7"/>
        <v>Indian, Asian, Malaysian</v>
      </c>
      <c r="N42" t="s">
        <v>77</v>
      </c>
      <c r="P42" t="str">
        <f t="shared" si="4"/>
        <v>Indian, Asian, Malaysian, Halal</v>
      </c>
      <c r="Q42" t="str" cm="1">
        <f t="array" ref="Q42">_xlfn.TEXTJOIN(", ", TRUE, IFERROR(_xlfn.FILTERXML("&lt;t&gt;&lt;s&gt;" &amp; SUBSTITUTE(P42, ", ", "&lt;/s&gt;&lt;s&gt;") &amp; "&lt;/s&gt;&lt;/t&gt;", "//s[not(preceding::*=.)]"), ""))</f>
        <v>Indian, Asian, Malaysian, Halal</v>
      </c>
      <c r="R42" t="s">
        <v>9048</v>
      </c>
      <c r="S42" t="str">
        <f t="shared" si="5"/>
        <v>P001013</v>
      </c>
      <c r="T42">
        <f t="shared" ca="1" si="6"/>
        <v>657</v>
      </c>
      <c r="U42" s="4">
        <v>685</v>
      </c>
    </row>
    <row r="43" spans="1:21" x14ac:dyDescent="0.45">
      <c r="A43" t="s">
        <v>222</v>
      </c>
      <c r="B43" t="s">
        <v>3</v>
      </c>
      <c r="C43" s="3" t="str">
        <f t="shared" si="1"/>
        <v>4.0 </v>
      </c>
      <c r="D43" t="s">
        <v>223</v>
      </c>
      <c r="E43" t="s">
        <v>224</v>
      </c>
      <c r="F43" t="s">
        <v>13</v>
      </c>
      <c r="G43" t="str">
        <f t="shared" si="2"/>
        <v>$$ - $$$</v>
      </c>
      <c r="H43" t="s">
        <v>225</v>
      </c>
      <c r="I43" t="s">
        <v>226</v>
      </c>
      <c r="J43" t="str">
        <f t="shared" si="0"/>
        <v xml:space="preserve">  American</v>
      </c>
      <c r="K43" t="str" cm="1">
        <f t="array" ref="K43">ExtractCapitals(J43)</f>
        <v>American</v>
      </c>
      <c r="L43" t="str">
        <f t="shared" si="3"/>
        <v>American</v>
      </c>
      <c r="M43" t="str">
        <f t="shared" si="7"/>
        <v>American</v>
      </c>
      <c r="N43" t="s">
        <v>227</v>
      </c>
      <c r="P43" t="str">
        <f t="shared" si="4"/>
        <v>American, Lunch, Dinner, Brunch, After-hours</v>
      </c>
      <c r="Q43" t="str" cm="1">
        <f t="array" ref="Q43">_xlfn.TEXTJOIN(", ", TRUE, IFERROR(_xlfn.FILTERXML("&lt;t&gt;&lt;s&gt;" &amp; SUBSTITUTE(P43, ", ", "&lt;/s&gt;&lt;s&gt;") &amp; "&lt;/s&gt;&lt;/t&gt;", "//s[not(preceding::*=.)]"), ""))</f>
        <v>American, Lunch, Dinner, Brunch, After-hours</v>
      </c>
      <c r="R43" t="s">
        <v>9048</v>
      </c>
      <c r="S43" t="str">
        <f t="shared" si="5"/>
        <v>P001014</v>
      </c>
      <c r="T43">
        <f t="shared" ca="1" si="6"/>
        <v>120</v>
      </c>
      <c r="U43" s="4">
        <v>2555</v>
      </c>
    </row>
    <row r="44" spans="1:21" x14ac:dyDescent="0.45">
      <c r="A44" t="s">
        <v>228</v>
      </c>
      <c r="B44" t="s">
        <v>18</v>
      </c>
      <c r="C44" s="3" t="str">
        <f t="shared" si="1"/>
        <v>3.5 </v>
      </c>
      <c r="D44" t="s">
        <v>229</v>
      </c>
      <c r="E44" t="s">
        <v>230</v>
      </c>
      <c r="F44" t="s">
        <v>13</v>
      </c>
      <c r="G44" t="str">
        <f t="shared" si="2"/>
        <v>$$ - $$$</v>
      </c>
      <c r="H44" t="s">
        <v>44</v>
      </c>
      <c r="I44" t="s">
        <v>231</v>
      </c>
      <c r="J44" t="str">
        <f t="shared" si="0"/>
        <v xml:space="preserve">  ChineseAsianCantonese</v>
      </c>
      <c r="K44" t="str" cm="1">
        <f t="array" ref="K44">ExtractCapitals(J44)</f>
        <v>Chinese Asian Cantonese</v>
      </c>
      <c r="L44" t="str">
        <f t="shared" si="3"/>
        <v>Chinese, Asian, Cantonese</v>
      </c>
      <c r="M44" t="str">
        <f t="shared" si="7"/>
        <v>Chinese, Asian, Cantonese</v>
      </c>
      <c r="N44" t="s">
        <v>232</v>
      </c>
      <c r="P44" t="str">
        <f t="shared" si="4"/>
        <v>Chinese, Asian, Cantonese, Lunch, Dinner</v>
      </c>
      <c r="Q44" t="str" cm="1">
        <f t="array" ref="Q44">_xlfn.TEXTJOIN(", ", TRUE, IFERROR(_xlfn.FILTERXML("&lt;t&gt;&lt;s&gt;" &amp; SUBSTITUTE(P44, ", ", "&lt;/s&gt;&lt;s&gt;") &amp; "&lt;/s&gt;&lt;/t&gt;", "//s[not(preceding::*=.)]"), ""))</f>
        <v>Chinese, Asian, Cantonese, Lunch, Dinner</v>
      </c>
      <c r="R44" t="s">
        <v>9048</v>
      </c>
      <c r="S44" t="str">
        <f t="shared" si="5"/>
        <v>P001015</v>
      </c>
      <c r="T44">
        <f t="shared" ca="1" si="6"/>
        <v>1220</v>
      </c>
      <c r="U44" s="4">
        <v>2165</v>
      </c>
    </row>
    <row r="45" spans="1:21" x14ac:dyDescent="0.45">
      <c r="A45" t="s">
        <v>233</v>
      </c>
      <c r="B45" t="s">
        <v>79</v>
      </c>
      <c r="C45" s="3" t="str">
        <f t="shared" si="1"/>
        <v>5.0 </v>
      </c>
      <c r="D45" t="s">
        <v>234</v>
      </c>
      <c r="E45" t="s">
        <v>235</v>
      </c>
      <c r="F45" t="s">
        <v>13</v>
      </c>
      <c r="G45" t="str">
        <f t="shared" si="2"/>
        <v>$$ - $$$</v>
      </c>
      <c r="H45" t="s">
        <v>236</v>
      </c>
      <c r="I45" t="s">
        <v>237</v>
      </c>
      <c r="J45" t="str">
        <f t="shared" si="0"/>
        <v xml:space="preserve">  ChineseAsianContemporary</v>
      </c>
      <c r="K45" t="str" cm="1">
        <f t="array" ref="K45">ExtractCapitals(J45)</f>
        <v>Chinese Asian Contemporary</v>
      </c>
      <c r="L45" t="str">
        <f t="shared" si="3"/>
        <v>Chinese, Asian, Contemporary</v>
      </c>
      <c r="M45" t="str">
        <f t="shared" si="7"/>
        <v>Chinese, Asian, Contemporary</v>
      </c>
      <c r="N45" t="s">
        <v>238</v>
      </c>
      <c r="P45" t="str">
        <f t="shared" si="4"/>
        <v>Chinese, Asian, Contemporary, Chinese, Contemporary, Fusion, Malaysian, Asian, Soups</v>
      </c>
      <c r="Q45" t="str" cm="1">
        <f t="array" ref="Q45">_xlfn.TEXTJOIN(", ", TRUE, IFERROR(_xlfn.FILTERXML("&lt;t&gt;&lt;s&gt;" &amp; SUBSTITUTE(P45, ", ", "&lt;/s&gt;&lt;s&gt;") &amp; "&lt;/s&gt;&lt;/t&gt;", "//s[not(preceding::*=.)]"), ""))</f>
        <v>Chinese, Asian, Contemporary, Fusion, Malaysian, Soups</v>
      </c>
      <c r="R45" t="s">
        <v>9048</v>
      </c>
      <c r="S45" t="str">
        <f t="shared" si="5"/>
        <v>P001016</v>
      </c>
      <c r="T45">
        <f t="shared" ca="1" si="6"/>
        <v>4407</v>
      </c>
      <c r="U45" s="4">
        <v>4139</v>
      </c>
    </row>
    <row r="46" spans="1:21" x14ac:dyDescent="0.45">
      <c r="A46" t="s">
        <v>239</v>
      </c>
      <c r="B46" t="s">
        <v>3</v>
      </c>
      <c r="C46" s="3" t="str">
        <f t="shared" si="1"/>
        <v>4.0 </v>
      </c>
      <c r="D46" t="s">
        <v>240</v>
      </c>
      <c r="E46" t="s">
        <v>241</v>
      </c>
      <c r="F46" t="s">
        <v>13</v>
      </c>
      <c r="G46" t="str">
        <f t="shared" si="2"/>
        <v>$$ - $$$</v>
      </c>
      <c r="H46" t="s">
        <v>44</v>
      </c>
      <c r="I46" t="s">
        <v>242</v>
      </c>
      <c r="J46" t="str">
        <f t="shared" si="0"/>
        <v xml:space="preserve">  ChineseAsianCantonese</v>
      </c>
      <c r="K46" t="str" cm="1">
        <f t="array" ref="K46">ExtractCapitals(J46)</f>
        <v>Chinese Asian Cantonese</v>
      </c>
      <c r="L46" t="str">
        <f t="shared" si="3"/>
        <v>Chinese, Asian, Cantonese</v>
      </c>
      <c r="M46" t="str">
        <f t="shared" si="7"/>
        <v>Chinese, Asian, Cantonese</v>
      </c>
      <c r="N46" t="s">
        <v>243</v>
      </c>
      <c r="P46" t="str">
        <f t="shared" si="4"/>
        <v>Chinese, Asian, Cantonese, Lunch, Brunch, Breakfast</v>
      </c>
      <c r="Q46" t="str" cm="1">
        <f t="array" ref="Q46">_xlfn.TEXTJOIN(", ", TRUE, IFERROR(_xlfn.FILTERXML("&lt;t&gt;&lt;s&gt;" &amp; SUBSTITUTE(P46, ", ", "&lt;/s&gt;&lt;s&gt;") &amp; "&lt;/s&gt;&lt;/t&gt;", "//s[not(preceding::*=.)]"), ""))</f>
        <v>Chinese, Asian, Cantonese, Lunch, Brunch, Breakfast</v>
      </c>
      <c r="R46" t="s">
        <v>9048</v>
      </c>
      <c r="S46" t="str">
        <f t="shared" si="5"/>
        <v>P001017</v>
      </c>
      <c r="T46">
        <f t="shared" ca="1" si="6"/>
        <v>3265</v>
      </c>
      <c r="U46" s="4">
        <v>2118</v>
      </c>
    </row>
    <row r="47" spans="1:21" x14ac:dyDescent="0.45">
      <c r="A47" t="s">
        <v>244</v>
      </c>
      <c r="B47" t="s">
        <v>3</v>
      </c>
      <c r="C47" s="3" t="str">
        <f t="shared" si="1"/>
        <v>4.0 </v>
      </c>
      <c r="D47" t="s">
        <v>245</v>
      </c>
      <c r="F47" t="s">
        <v>6</v>
      </c>
      <c r="G47" t="str">
        <f t="shared" si="2"/>
        <v>$</v>
      </c>
      <c r="H47" t="s">
        <v>246</v>
      </c>
      <c r="I47" t="s">
        <v>247</v>
      </c>
      <c r="J47" t="str">
        <f t="shared" si="0"/>
        <v>AsianMalaysian</v>
      </c>
      <c r="K47" t="str" cm="1">
        <f t="array" ref="K47">ExtractCapitals(J47)</f>
        <v>Asian Malaysian</v>
      </c>
      <c r="L47" t="str">
        <f t="shared" si="3"/>
        <v>Asian, Malaysian</v>
      </c>
      <c r="M47" t="str">
        <f t="shared" si="7"/>
        <v>Asian, Malaysian</v>
      </c>
      <c r="N47" t="s">
        <v>248</v>
      </c>
      <c r="P47" t="str">
        <f t="shared" si="4"/>
        <v>Asian, Malaysian, Breakfast, Brunch</v>
      </c>
      <c r="Q47" t="str" cm="1">
        <f t="array" ref="Q47">_xlfn.TEXTJOIN(", ", TRUE, IFERROR(_xlfn.FILTERXML("&lt;t&gt;&lt;s&gt;" &amp; SUBSTITUTE(P47, ", ", "&lt;/s&gt;&lt;s&gt;") &amp; "&lt;/s&gt;&lt;/t&gt;", "//s[not(preceding::*=.)]"), ""))</f>
        <v>Asian, Malaysian, Breakfast, Brunch</v>
      </c>
      <c r="R47" t="s">
        <v>9048</v>
      </c>
      <c r="S47" t="str">
        <f t="shared" si="5"/>
        <v>P001018</v>
      </c>
      <c r="T47">
        <f t="shared" ca="1" si="6"/>
        <v>1985</v>
      </c>
      <c r="U47" s="4">
        <v>3461</v>
      </c>
    </row>
    <row r="48" spans="1:21" x14ac:dyDescent="0.45">
      <c r="A48" t="s">
        <v>249</v>
      </c>
      <c r="B48" t="s">
        <v>41</v>
      </c>
      <c r="C48" s="3" t="str">
        <f t="shared" si="1"/>
        <v>4.5 </v>
      </c>
      <c r="D48" t="s">
        <v>250</v>
      </c>
      <c r="F48" t="s">
        <v>6</v>
      </c>
      <c r="G48" t="str">
        <f t="shared" si="2"/>
        <v>$</v>
      </c>
      <c r="H48" t="s">
        <v>7</v>
      </c>
      <c r="I48" t="s">
        <v>251</v>
      </c>
      <c r="J48" t="str">
        <f t="shared" si="0"/>
        <v>ChineseAsianMalaysian</v>
      </c>
      <c r="K48" t="str" cm="1">
        <f t="array" ref="K48">ExtractCapitals(J48)</f>
        <v>Chinese Asian Malaysian</v>
      </c>
      <c r="L48" t="str">
        <f t="shared" si="3"/>
        <v>Chinese, Asian, Malaysian</v>
      </c>
      <c r="M48" t="str">
        <f t="shared" si="7"/>
        <v>Chinese, Asian, Malaysian</v>
      </c>
      <c r="N48" t="s">
        <v>34</v>
      </c>
      <c r="P48" t="str">
        <f t="shared" si="4"/>
        <v>Chinese, Asian, Malaysian, Vegetarian Friendly</v>
      </c>
      <c r="Q48" t="str" cm="1">
        <f t="array" ref="Q48">_xlfn.TEXTJOIN(", ", TRUE, IFERROR(_xlfn.FILTERXML("&lt;t&gt;&lt;s&gt;" &amp; SUBSTITUTE(P48, ", ", "&lt;/s&gt;&lt;s&gt;") &amp; "&lt;/s&gt;&lt;/t&gt;", "//s[not(preceding::*=.)]"), ""))</f>
        <v>Chinese, Asian, Malaysian, Vegetarian Friendly</v>
      </c>
      <c r="R48" t="s">
        <v>9048</v>
      </c>
      <c r="S48" t="str">
        <f t="shared" si="5"/>
        <v>P001019</v>
      </c>
      <c r="T48">
        <f t="shared" ca="1" si="6"/>
        <v>2791</v>
      </c>
      <c r="U48" s="4">
        <v>4298</v>
      </c>
    </row>
    <row r="49" spans="1:21" x14ac:dyDescent="0.45">
      <c r="A49" t="s">
        <v>252</v>
      </c>
      <c r="B49" t="s">
        <v>3</v>
      </c>
      <c r="C49" s="3" t="str">
        <f t="shared" si="1"/>
        <v>4.0 </v>
      </c>
      <c r="D49" t="s">
        <v>253</v>
      </c>
      <c r="E49" t="s">
        <v>254</v>
      </c>
      <c r="F49" t="s">
        <v>144</v>
      </c>
      <c r="G49" t="str">
        <f t="shared" si="2"/>
        <v>$$$$</v>
      </c>
      <c r="H49" t="s">
        <v>255</v>
      </c>
      <c r="I49" t="s">
        <v>256</v>
      </c>
      <c r="J49" t="str">
        <f t="shared" si="0"/>
        <v>SeafoodEuropean</v>
      </c>
      <c r="K49" t="str" cm="1">
        <f t="array" ref="K49">ExtractCapitals(J49)</f>
        <v>Seafood European</v>
      </c>
      <c r="L49" t="str">
        <f t="shared" si="3"/>
        <v>Seafood, European</v>
      </c>
      <c r="M49" t="str">
        <f t="shared" si="7"/>
        <v>Seafood, European</v>
      </c>
      <c r="N49" t="s">
        <v>257</v>
      </c>
      <c r="P49" t="str">
        <f t="shared" si="4"/>
        <v>Seafood, European</v>
      </c>
      <c r="Q49" t="str" cm="1">
        <f t="array" ref="Q49">_xlfn.TEXTJOIN(", ", TRUE, IFERROR(_xlfn.FILTERXML("&lt;t&gt;&lt;s&gt;" &amp; SUBSTITUTE(P49, ", ", "&lt;/s&gt;&lt;s&gt;") &amp; "&lt;/s&gt;&lt;/t&gt;", "//s[not(preceding::*=.)]"), ""))</f>
        <v>Seafood, European</v>
      </c>
      <c r="R49" t="s">
        <v>9048</v>
      </c>
      <c r="S49" t="str">
        <f t="shared" si="5"/>
        <v>P001020</v>
      </c>
      <c r="T49">
        <f t="shared" ca="1" si="6"/>
        <v>1024</v>
      </c>
      <c r="U49" s="4">
        <v>3007</v>
      </c>
    </row>
    <row r="50" spans="1:21" x14ac:dyDescent="0.45">
      <c r="A50" t="s">
        <v>258</v>
      </c>
      <c r="B50" t="s">
        <v>41</v>
      </c>
      <c r="C50" s="3" t="str">
        <f t="shared" si="1"/>
        <v>4.5 </v>
      </c>
      <c r="D50" t="s">
        <v>259</v>
      </c>
      <c r="F50" t="s">
        <v>13</v>
      </c>
      <c r="G50" t="str">
        <f t="shared" si="2"/>
        <v>$$ - $$$</v>
      </c>
      <c r="H50" t="s">
        <v>260</v>
      </c>
      <c r="J50" t="str">
        <f t="shared" si="0"/>
        <v xml:space="preserve">  SushiAsianMalaysian</v>
      </c>
      <c r="K50" t="str" cm="1">
        <f t="array" ref="K50">ExtractCapitals(J50)</f>
        <v>Sushi Asian Malaysian</v>
      </c>
      <c r="L50" t="str">
        <f t="shared" si="3"/>
        <v>Sushi, Asian, Malaysian</v>
      </c>
      <c r="M50" t="str">
        <f t="shared" si="7"/>
        <v>Sushi, Asian, Malaysian</v>
      </c>
      <c r="N50" t="s">
        <v>56</v>
      </c>
      <c r="P50" t="str">
        <f t="shared" si="4"/>
        <v>Sushi, Asian, Malaysian, Vegetarian Friendly, Vegan Options</v>
      </c>
      <c r="Q50" t="str" cm="1">
        <f t="array" ref="Q50">_xlfn.TEXTJOIN(", ", TRUE, IFERROR(_xlfn.FILTERXML("&lt;t&gt;&lt;s&gt;" &amp; SUBSTITUTE(P50, ", ", "&lt;/s&gt;&lt;s&gt;") &amp; "&lt;/s&gt;&lt;/t&gt;", "//s[not(preceding::*=.)]"), ""))</f>
        <v>Sushi, Asian, Malaysian, Vegetarian Friendly, Vegan Options</v>
      </c>
      <c r="R50" t="s">
        <v>9048</v>
      </c>
      <c r="S50" t="str">
        <f t="shared" si="5"/>
        <v>P001021</v>
      </c>
      <c r="T50">
        <f t="shared" ca="1" si="6"/>
        <v>4425</v>
      </c>
      <c r="U50" s="4">
        <v>85</v>
      </c>
    </row>
    <row r="51" spans="1:21" x14ac:dyDescent="0.45">
      <c r="A51" t="s">
        <v>261</v>
      </c>
      <c r="B51" t="s">
        <v>3</v>
      </c>
      <c r="C51" s="3" t="str">
        <f t="shared" si="1"/>
        <v>4.0 </v>
      </c>
      <c r="D51" t="s">
        <v>262</v>
      </c>
      <c r="E51" t="s">
        <v>263</v>
      </c>
      <c r="F51" t="s">
        <v>13</v>
      </c>
      <c r="G51" t="str">
        <f t="shared" si="2"/>
        <v>$$ - $$$</v>
      </c>
      <c r="H51" t="s">
        <v>264</v>
      </c>
      <c r="I51" t="s">
        <v>265</v>
      </c>
      <c r="J51" t="str">
        <f t="shared" si="0"/>
        <v xml:space="preserve">  CafeAsianThai</v>
      </c>
      <c r="K51" t="str" cm="1">
        <f t="array" ref="K51">ExtractCapitals(J51)</f>
        <v>Cafe Asian Thai</v>
      </c>
      <c r="L51" t="str">
        <f t="shared" si="3"/>
        <v>Cafe, Asian, Thai</v>
      </c>
      <c r="M51" t="str">
        <f t="shared" si="7"/>
        <v>Cafe, Asian, Thai</v>
      </c>
      <c r="N51" t="s">
        <v>266</v>
      </c>
      <c r="P51" t="str">
        <f t="shared" si="4"/>
        <v>Cafe, Asian, Thai, Vegetarian Friendly, Halal</v>
      </c>
      <c r="Q51" t="str" cm="1">
        <f t="array" ref="Q51">_xlfn.TEXTJOIN(", ", TRUE, IFERROR(_xlfn.FILTERXML("&lt;t&gt;&lt;s&gt;" &amp; SUBSTITUTE(P51, ", ", "&lt;/s&gt;&lt;s&gt;") &amp; "&lt;/s&gt;&lt;/t&gt;", "//s[not(preceding::*=.)]"), ""))</f>
        <v>Cafe, Asian, Thai, Vegetarian Friendly, Halal</v>
      </c>
      <c r="R51" t="s">
        <v>9048</v>
      </c>
      <c r="S51" t="str">
        <f t="shared" si="5"/>
        <v>P001022</v>
      </c>
      <c r="T51">
        <f t="shared" ca="1" si="6"/>
        <v>4105</v>
      </c>
      <c r="U51" s="4">
        <v>94</v>
      </c>
    </row>
    <row r="52" spans="1:21" x14ac:dyDescent="0.45">
      <c r="A52" t="s">
        <v>267</v>
      </c>
      <c r="B52" t="s">
        <v>3</v>
      </c>
      <c r="C52" s="3" t="str">
        <f t="shared" si="1"/>
        <v>4.0 </v>
      </c>
      <c r="D52" t="s">
        <v>268</v>
      </c>
      <c r="E52" t="s">
        <v>269</v>
      </c>
      <c r="F52" t="s">
        <v>13</v>
      </c>
      <c r="G52" t="str">
        <f t="shared" si="2"/>
        <v>$$ - $$$</v>
      </c>
      <c r="H52" t="s">
        <v>133</v>
      </c>
      <c r="I52" t="s">
        <v>270</v>
      </c>
      <c r="J52" t="str">
        <f t="shared" si="0"/>
        <v xml:space="preserve">  ChineseSeafoodAsian</v>
      </c>
      <c r="K52" t="str" cm="1">
        <f t="array" ref="K52">ExtractCapitals(J52)</f>
        <v>Chinese Seafood Asian</v>
      </c>
      <c r="L52" t="str">
        <f t="shared" si="3"/>
        <v>Chinese, Seafood, Asian</v>
      </c>
      <c r="M52" t="str">
        <f t="shared" si="7"/>
        <v>Chinese, Seafood, Asian</v>
      </c>
      <c r="N52" t="s">
        <v>39</v>
      </c>
      <c r="P52" t="str">
        <f t="shared" si="4"/>
        <v>Chinese, Seafood, Asian, Dinner</v>
      </c>
      <c r="Q52" t="str" cm="1">
        <f t="array" ref="Q52">_xlfn.TEXTJOIN(", ", TRUE, IFERROR(_xlfn.FILTERXML("&lt;t&gt;&lt;s&gt;" &amp; SUBSTITUTE(P52, ", ", "&lt;/s&gt;&lt;s&gt;") &amp; "&lt;/s&gt;&lt;/t&gt;", "//s[not(preceding::*=.)]"), ""))</f>
        <v>Chinese, Seafood, Asian, Dinner</v>
      </c>
      <c r="R52" t="s">
        <v>9048</v>
      </c>
      <c r="S52" t="str">
        <f t="shared" si="5"/>
        <v>P001023</v>
      </c>
      <c r="T52">
        <f t="shared" ca="1" si="6"/>
        <v>1137</v>
      </c>
      <c r="U52" s="4">
        <v>4411</v>
      </c>
    </row>
    <row r="53" spans="1:21" x14ac:dyDescent="0.45">
      <c r="A53" t="s">
        <v>271</v>
      </c>
      <c r="B53" t="s">
        <v>3</v>
      </c>
      <c r="C53" s="3" t="str">
        <f t="shared" si="1"/>
        <v>4.0 </v>
      </c>
      <c r="D53" t="s">
        <v>272</v>
      </c>
      <c r="F53" t="s">
        <v>13</v>
      </c>
      <c r="G53" t="str">
        <f t="shared" si="2"/>
        <v>$$ - $$$</v>
      </c>
      <c r="H53" t="s">
        <v>273</v>
      </c>
      <c r="J53" t="str">
        <f t="shared" si="0"/>
        <v xml:space="preserve">  AsianThaiVegetarian Friendly</v>
      </c>
      <c r="K53" t="str" cm="1">
        <f t="array" ref="K53">ExtractCapitals(J53)</f>
        <v>Asian Thai Vegetarian  Friendly</v>
      </c>
      <c r="L53" t="str">
        <f t="shared" si="3"/>
        <v>Asian, Thai, Vegetarian, , Friendly</v>
      </c>
      <c r="M53" t="str">
        <f t="shared" si="7"/>
        <v>Asian, Thai, Vegetarian Friendly</v>
      </c>
      <c r="N53" t="s">
        <v>266</v>
      </c>
      <c r="P53" t="str">
        <f t="shared" si="4"/>
        <v>Asian, Thai, Vegetarian Friendly, Vegetarian Friendly, Halal</v>
      </c>
      <c r="Q53" t="str" cm="1">
        <f t="array" ref="Q53">_xlfn.TEXTJOIN(", ", TRUE, IFERROR(_xlfn.FILTERXML("&lt;t&gt;&lt;s&gt;" &amp; SUBSTITUTE(P53, ", ", "&lt;/s&gt;&lt;s&gt;") &amp; "&lt;/s&gt;&lt;/t&gt;", "//s[not(preceding::*=.)]"), ""))</f>
        <v>Asian, Thai, Vegetarian Friendly, Halal</v>
      </c>
      <c r="R53" t="s">
        <v>9048</v>
      </c>
      <c r="S53" t="str">
        <f t="shared" si="5"/>
        <v>P001024</v>
      </c>
      <c r="T53">
        <f t="shared" ca="1" si="6"/>
        <v>1147</v>
      </c>
      <c r="U53" s="4">
        <v>3073</v>
      </c>
    </row>
    <row r="54" spans="1:21" x14ac:dyDescent="0.45">
      <c r="A54" t="s">
        <v>274</v>
      </c>
      <c r="B54" t="s">
        <v>3</v>
      </c>
      <c r="C54" s="3" t="str">
        <f t="shared" si="1"/>
        <v>4.0 </v>
      </c>
      <c r="D54" t="s">
        <v>275</v>
      </c>
      <c r="E54" t="s">
        <v>276</v>
      </c>
      <c r="F54" t="s">
        <v>13</v>
      </c>
      <c r="G54" t="str">
        <f t="shared" si="2"/>
        <v>$$ - $$$</v>
      </c>
      <c r="H54" t="s">
        <v>277</v>
      </c>
      <c r="I54" t="s">
        <v>278</v>
      </c>
      <c r="J54" t="str">
        <f t="shared" si="0"/>
        <v xml:space="preserve">  BakeriesCafeEuropean</v>
      </c>
      <c r="K54" t="str" cm="1">
        <f t="array" ref="K54">ExtractCapitals(J54)</f>
        <v>Bakeries Cafe European</v>
      </c>
      <c r="L54" t="str">
        <f t="shared" si="3"/>
        <v>Bakeries, Cafe, European</v>
      </c>
      <c r="M54" t="str">
        <f t="shared" si="7"/>
        <v>Bakeries, Cafe, European</v>
      </c>
      <c r="N54" t="s">
        <v>34</v>
      </c>
      <c r="P54" t="str">
        <f t="shared" si="4"/>
        <v>Bakeries, Cafe, European, Vegetarian Friendly</v>
      </c>
      <c r="Q54" t="str" cm="1">
        <f t="array" ref="Q54">_xlfn.TEXTJOIN(", ", TRUE, IFERROR(_xlfn.FILTERXML("&lt;t&gt;&lt;s&gt;" &amp; SUBSTITUTE(P54, ", ", "&lt;/s&gt;&lt;s&gt;") &amp; "&lt;/s&gt;&lt;/t&gt;", "//s[not(preceding::*=.)]"), ""))</f>
        <v>Bakeries, Cafe, European, Vegetarian Friendly</v>
      </c>
      <c r="R54" t="s">
        <v>9048</v>
      </c>
      <c r="S54" t="str">
        <f t="shared" si="5"/>
        <v>P001025</v>
      </c>
      <c r="T54">
        <f t="shared" ca="1" si="6"/>
        <v>1441</v>
      </c>
      <c r="U54" s="4">
        <v>3588</v>
      </c>
    </row>
    <row r="55" spans="1:21" x14ac:dyDescent="0.45">
      <c r="A55" t="s">
        <v>279</v>
      </c>
      <c r="B55" t="s">
        <v>41</v>
      </c>
      <c r="C55" s="3" t="str">
        <f t="shared" si="1"/>
        <v>4.5 </v>
      </c>
      <c r="D55" t="s">
        <v>280</v>
      </c>
      <c r="E55" t="s">
        <v>281</v>
      </c>
      <c r="F55" t="s">
        <v>6</v>
      </c>
      <c r="G55" t="str">
        <f t="shared" si="2"/>
        <v>$</v>
      </c>
      <c r="H55" t="s">
        <v>246</v>
      </c>
      <c r="I55" t="s">
        <v>282</v>
      </c>
      <c r="J55" t="str">
        <f t="shared" si="0"/>
        <v>AsianMalaysian</v>
      </c>
      <c r="K55" t="str" cm="1">
        <f t="array" ref="K55">ExtractCapitals(J55)</f>
        <v>Asian Malaysian</v>
      </c>
      <c r="L55" t="str">
        <f t="shared" si="3"/>
        <v>Asian, Malaysian</v>
      </c>
      <c r="M55" t="str">
        <f t="shared" si="7"/>
        <v>Asian, Malaysian</v>
      </c>
      <c r="N55" t="s">
        <v>248</v>
      </c>
      <c r="P55" t="str">
        <f t="shared" si="4"/>
        <v>Asian, Malaysian, Breakfast, Brunch</v>
      </c>
      <c r="Q55" t="str" cm="1">
        <f t="array" ref="Q55">_xlfn.TEXTJOIN(", ", TRUE, IFERROR(_xlfn.FILTERXML("&lt;t&gt;&lt;s&gt;" &amp; SUBSTITUTE(P55, ", ", "&lt;/s&gt;&lt;s&gt;") &amp; "&lt;/s&gt;&lt;/t&gt;", "//s[not(preceding::*=.)]"), ""))</f>
        <v>Asian, Malaysian, Breakfast, Brunch</v>
      </c>
      <c r="R55" t="s">
        <v>9048</v>
      </c>
      <c r="S55" t="str">
        <f t="shared" si="5"/>
        <v>P001026</v>
      </c>
      <c r="T55">
        <f t="shared" ca="1" si="6"/>
        <v>1986</v>
      </c>
      <c r="U55" s="4">
        <v>3921</v>
      </c>
    </row>
    <row r="56" spans="1:21" x14ac:dyDescent="0.45">
      <c r="A56" t="s">
        <v>283</v>
      </c>
      <c r="B56" t="s">
        <v>18</v>
      </c>
      <c r="C56" s="3" t="str">
        <f t="shared" si="1"/>
        <v>3.5 </v>
      </c>
      <c r="D56" t="s">
        <v>284</v>
      </c>
      <c r="E56" t="s">
        <v>285</v>
      </c>
      <c r="F56" t="s">
        <v>13</v>
      </c>
      <c r="G56" t="str">
        <f t="shared" si="2"/>
        <v>$$ - $$$</v>
      </c>
      <c r="H56" t="s">
        <v>44</v>
      </c>
      <c r="I56" t="s">
        <v>286</v>
      </c>
      <c r="J56" t="str">
        <f t="shared" si="0"/>
        <v xml:space="preserve">  ChineseAsianCantonese</v>
      </c>
      <c r="K56" t="str" cm="1">
        <f t="array" ref="K56">ExtractCapitals(J56)</f>
        <v>Chinese Asian Cantonese</v>
      </c>
      <c r="L56" t="str">
        <f t="shared" si="3"/>
        <v>Chinese, Asian, Cantonese</v>
      </c>
      <c r="M56" t="str">
        <f t="shared" si="7"/>
        <v>Chinese, Asian, Cantonese</v>
      </c>
      <c r="N56" t="s">
        <v>287</v>
      </c>
      <c r="P56" t="str">
        <f t="shared" si="4"/>
        <v>Chinese, Asian, Cantonese, Breakfast, Brunch, Lunch</v>
      </c>
      <c r="Q56" t="str" cm="1">
        <f t="array" ref="Q56">_xlfn.TEXTJOIN(", ", TRUE, IFERROR(_xlfn.FILTERXML("&lt;t&gt;&lt;s&gt;" &amp; SUBSTITUTE(P56, ", ", "&lt;/s&gt;&lt;s&gt;") &amp; "&lt;/s&gt;&lt;/t&gt;", "//s[not(preceding::*=.)]"), ""))</f>
        <v>Chinese, Asian, Cantonese, Breakfast, Brunch, Lunch</v>
      </c>
      <c r="R56" t="s">
        <v>9048</v>
      </c>
      <c r="S56" t="str">
        <f t="shared" si="5"/>
        <v>P001027</v>
      </c>
      <c r="T56">
        <f t="shared" ca="1" si="6"/>
        <v>2240</v>
      </c>
      <c r="U56" s="4">
        <v>2244</v>
      </c>
    </row>
    <row r="57" spans="1:21" x14ac:dyDescent="0.45">
      <c r="A57" t="s">
        <v>288</v>
      </c>
      <c r="B57" t="s">
        <v>41</v>
      </c>
      <c r="C57" s="3" t="str">
        <f t="shared" si="1"/>
        <v>4.5 </v>
      </c>
      <c r="D57" t="s">
        <v>289</v>
      </c>
      <c r="E57" t="s">
        <v>290</v>
      </c>
      <c r="F57" t="s">
        <v>13</v>
      </c>
      <c r="G57" t="str">
        <f t="shared" si="2"/>
        <v>$$ - $$$</v>
      </c>
      <c r="H57" t="s">
        <v>291</v>
      </c>
      <c r="I57" t="s">
        <v>292</v>
      </c>
      <c r="J57" t="str">
        <f t="shared" si="0"/>
        <v xml:space="preserve">  SeafoodThai</v>
      </c>
      <c r="K57" t="str" cm="1">
        <f t="array" ref="K57">ExtractCapitals(J57)</f>
        <v>Seafood Thai</v>
      </c>
      <c r="L57" t="str">
        <f t="shared" si="3"/>
        <v>Seafood, Thai</v>
      </c>
      <c r="M57" t="str">
        <f t="shared" si="7"/>
        <v>Seafood, Thai</v>
      </c>
      <c r="N57" t="s">
        <v>293</v>
      </c>
      <c r="P57" t="str">
        <f t="shared" si="4"/>
        <v>Seafood, Thai</v>
      </c>
      <c r="Q57" t="str" cm="1">
        <f t="array" ref="Q57">_xlfn.TEXTJOIN(", ", TRUE, IFERROR(_xlfn.FILTERXML("&lt;t&gt;&lt;s&gt;" &amp; SUBSTITUTE(P57, ", ", "&lt;/s&gt;&lt;s&gt;") &amp; "&lt;/s&gt;&lt;/t&gt;", "//s[not(preceding::*=.)]"), ""))</f>
        <v>Seafood, Thai</v>
      </c>
      <c r="R57" t="s">
        <v>9048</v>
      </c>
      <c r="S57" t="str">
        <f t="shared" si="5"/>
        <v>P001028</v>
      </c>
      <c r="T57">
        <f t="shared" ca="1" si="6"/>
        <v>355</v>
      </c>
      <c r="U57" s="4">
        <v>381</v>
      </c>
    </row>
    <row r="58" spans="1:21" x14ac:dyDescent="0.45">
      <c r="A58" t="s">
        <v>294</v>
      </c>
      <c r="B58" t="s">
        <v>3</v>
      </c>
      <c r="C58" s="3" t="str">
        <f t="shared" si="1"/>
        <v>4.0 </v>
      </c>
      <c r="D58" t="s">
        <v>295</v>
      </c>
      <c r="E58" t="s">
        <v>296</v>
      </c>
      <c r="F58" t="s">
        <v>13</v>
      </c>
      <c r="G58" t="str">
        <f t="shared" si="2"/>
        <v>$$ - $$$</v>
      </c>
      <c r="H58" t="s">
        <v>297</v>
      </c>
      <c r="I58" t="s">
        <v>117</v>
      </c>
      <c r="J58" t="str">
        <f t="shared" si="0"/>
        <v xml:space="preserve">  Cafe</v>
      </c>
      <c r="K58" t="str" cm="1">
        <f t="array" ref="K58">ExtractCapitals(J58)</f>
        <v>Cafe</v>
      </c>
      <c r="L58" t="str">
        <f t="shared" si="3"/>
        <v>Cafe</v>
      </c>
      <c r="M58" t="str">
        <f t="shared" si="7"/>
        <v>Cafe</v>
      </c>
      <c r="N58" t="s">
        <v>287</v>
      </c>
      <c r="P58" t="str">
        <f t="shared" si="4"/>
        <v>Cafe, Breakfast, Brunch, Lunch</v>
      </c>
      <c r="Q58" t="str" cm="1">
        <f t="array" ref="Q58">_xlfn.TEXTJOIN(", ", TRUE, IFERROR(_xlfn.FILTERXML("&lt;t&gt;&lt;s&gt;" &amp; SUBSTITUTE(P58, ", ", "&lt;/s&gt;&lt;s&gt;") &amp; "&lt;/s&gt;&lt;/t&gt;", "//s[not(preceding::*=.)]"), ""))</f>
        <v>Cafe, Breakfast, Brunch, Lunch</v>
      </c>
      <c r="R58" t="s">
        <v>9048</v>
      </c>
      <c r="S58" t="str">
        <f t="shared" si="5"/>
        <v>P001029</v>
      </c>
      <c r="T58">
        <f t="shared" ca="1" si="6"/>
        <v>1052</v>
      </c>
      <c r="U58" s="4">
        <v>3225</v>
      </c>
    </row>
    <row r="59" spans="1:21" x14ac:dyDescent="0.45">
      <c r="A59" t="s">
        <v>298</v>
      </c>
      <c r="B59" t="s">
        <v>3</v>
      </c>
      <c r="C59" s="3" t="str">
        <f t="shared" si="1"/>
        <v>4.0 </v>
      </c>
      <c r="D59" t="s">
        <v>299</v>
      </c>
      <c r="E59" t="s">
        <v>300</v>
      </c>
      <c r="F59" t="s">
        <v>13</v>
      </c>
      <c r="G59" t="str">
        <f t="shared" si="2"/>
        <v>$$ - $$$</v>
      </c>
      <c r="H59" t="s">
        <v>301</v>
      </c>
      <c r="I59" t="s">
        <v>302</v>
      </c>
      <c r="J59" t="str">
        <f t="shared" si="0"/>
        <v xml:space="preserve">  DessertChineseSteakhouse</v>
      </c>
      <c r="K59" t="str" cm="1">
        <f t="array" ref="K59">ExtractCapitals(J59)</f>
        <v>Dessert Chinese Steakhouse</v>
      </c>
      <c r="L59" t="str">
        <f t="shared" si="3"/>
        <v>Dessert, Chinese, Steakhouse</v>
      </c>
      <c r="M59" t="str">
        <f t="shared" si="7"/>
        <v>Dessert, Chinese, Steakhouse</v>
      </c>
      <c r="N59" t="s">
        <v>303</v>
      </c>
      <c r="P59" t="str">
        <f t="shared" si="4"/>
        <v>Dessert, Chinese, Steakhouse, Asian, Healthy, Chinese, Steakhouse, Diner, Malaysian</v>
      </c>
      <c r="Q59" t="str" cm="1">
        <f t="array" ref="Q59">_xlfn.TEXTJOIN(", ", TRUE, IFERROR(_xlfn.FILTERXML("&lt;t&gt;&lt;s&gt;" &amp; SUBSTITUTE(P59, ", ", "&lt;/s&gt;&lt;s&gt;") &amp; "&lt;/s&gt;&lt;/t&gt;", "//s[not(preceding::*=.)]"), ""))</f>
        <v>Dessert, Chinese, Steakhouse, Asian, Healthy, Diner, Malaysian</v>
      </c>
      <c r="R59" t="s">
        <v>9048</v>
      </c>
      <c r="S59" t="str">
        <f t="shared" si="5"/>
        <v>P001030</v>
      </c>
      <c r="T59">
        <f t="shared" ca="1" si="6"/>
        <v>261</v>
      </c>
      <c r="U59" s="4">
        <v>1082</v>
      </c>
    </row>
    <row r="60" spans="1:21" x14ac:dyDescent="0.45">
      <c r="A60" t="s">
        <v>304</v>
      </c>
      <c r="B60" t="s">
        <v>41</v>
      </c>
      <c r="C60" s="3" t="str">
        <f t="shared" si="1"/>
        <v>4.5 </v>
      </c>
      <c r="D60" t="s">
        <v>305</v>
      </c>
      <c r="E60" t="s">
        <v>306</v>
      </c>
      <c r="F60" t="s">
        <v>6</v>
      </c>
      <c r="G60" t="str">
        <f t="shared" si="2"/>
        <v>$</v>
      </c>
      <c r="H60" t="s">
        <v>75</v>
      </c>
      <c r="I60" t="s">
        <v>307</v>
      </c>
      <c r="J60" t="str">
        <f t="shared" si="0"/>
        <v>IndianAsianMalaysian</v>
      </c>
      <c r="K60" t="str" cm="1">
        <f t="array" ref="K60">ExtractCapitals(J60)</f>
        <v>Indian Asian Malaysian</v>
      </c>
      <c r="L60" t="str">
        <f t="shared" si="3"/>
        <v>Indian, Asian, Malaysian</v>
      </c>
      <c r="M60" t="str">
        <f t="shared" si="7"/>
        <v>Indian, Asian, Malaysian</v>
      </c>
      <c r="N60" t="s">
        <v>308</v>
      </c>
      <c r="P60" t="str">
        <f t="shared" si="4"/>
        <v>Indian, Asian, Malaysian</v>
      </c>
      <c r="Q60" t="str" cm="1">
        <f t="array" ref="Q60">_xlfn.TEXTJOIN(", ", TRUE, IFERROR(_xlfn.FILTERXML("&lt;t&gt;&lt;s&gt;" &amp; SUBSTITUTE(P60, ", ", "&lt;/s&gt;&lt;s&gt;") &amp; "&lt;/s&gt;&lt;/t&gt;", "//s[not(preceding::*=.)]"), ""))</f>
        <v>Indian, Asian, Malaysian</v>
      </c>
      <c r="R60" t="s">
        <v>9048</v>
      </c>
      <c r="S60" t="str">
        <f t="shared" si="5"/>
        <v>P001031</v>
      </c>
      <c r="T60">
        <f t="shared" ca="1" si="6"/>
        <v>1526</v>
      </c>
      <c r="U60" s="4">
        <v>2308</v>
      </c>
    </row>
    <row r="61" spans="1:21" x14ac:dyDescent="0.45">
      <c r="A61" t="s">
        <v>309</v>
      </c>
      <c r="B61" t="s">
        <v>3</v>
      </c>
      <c r="C61" s="3" t="str">
        <f t="shared" si="1"/>
        <v>4.0 </v>
      </c>
      <c r="D61" t="s">
        <v>310</v>
      </c>
      <c r="F61" t="s">
        <v>13</v>
      </c>
      <c r="G61" t="str">
        <f t="shared" si="2"/>
        <v>$$ - $$$</v>
      </c>
      <c r="H61" t="s">
        <v>311</v>
      </c>
      <c r="I61" t="s">
        <v>312</v>
      </c>
      <c r="J61" t="str">
        <f t="shared" si="0"/>
        <v xml:space="preserve">  BarEuropeanPub</v>
      </c>
      <c r="K61" t="str" cm="1">
        <f t="array" ref="K61">ExtractCapitals(J61)</f>
        <v>Bar European Pub</v>
      </c>
      <c r="L61" t="str">
        <f t="shared" si="3"/>
        <v>Bar, European, Pub</v>
      </c>
      <c r="M61" t="str">
        <f t="shared" si="7"/>
        <v>Bar, European, Pub</v>
      </c>
      <c r="N61" t="s">
        <v>313</v>
      </c>
      <c r="P61" t="str">
        <f t="shared" si="4"/>
        <v>Bar, European, Pub</v>
      </c>
      <c r="Q61" t="str" cm="1">
        <f t="array" ref="Q61">_xlfn.TEXTJOIN(", ", TRUE, IFERROR(_xlfn.FILTERXML("&lt;t&gt;&lt;s&gt;" &amp; SUBSTITUTE(P61, ", ", "&lt;/s&gt;&lt;s&gt;") &amp; "&lt;/s&gt;&lt;/t&gt;", "//s[not(preceding::*=.)]"), ""))</f>
        <v>Bar, European, Pub</v>
      </c>
      <c r="R61" t="s">
        <v>9048</v>
      </c>
      <c r="S61" t="str">
        <f t="shared" si="5"/>
        <v>P001032</v>
      </c>
      <c r="T61">
        <f t="shared" ca="1" si="6"/>
        <v>2477</v>
      </c>
      <c r="U61" s="4">
        <v>447</v>
      </c>
    </row>
    <row r="62" spans="1:21" x14ac:dyDescent="0.45">
      <c r="A62" t="s">
        <v>314</v>
      </c>
      <c r="B62" t="s">
        <v>79</v>
      </c>
      <c r="C62" s="3" t="str">
        <f t="shared" si="1"/>
        <v>5.0 </v>
      </c>
      <c r="D62" t="s">
        <v>315</v>
      </c>
      <c r="E62" t="s">
        <v>316</v>
      </c>
      <c r="F62" t="s">
        <v>6</v>
      </c>
      <c r="G62" t="str">
        <f t="shared" si="2"/>
        <v>$</v>
      </c>
      <c r="H62" t="s">
        <v>317</v>
      </c>
      <c r="I62" t="s">
        <v>318</v>
      </c>
      <c r="J62" t="str">
        <f t="shared" si="0"/>
        <v>AsianHealthyMalaysian</v>
      </c>
      <c r="K62" t="str" cm="1">
        <f t="array" ref="K62">ExtractCapitals(J62)</f>
        <v>Asian Healthy Malaysian</v>
      </c>
      <c r="L62" t="str">
        <f t="shared" si="3"/>
        <v>Asian, Healthy, Malaysian</v>
      </c>
      <c r="M62" t="str">
        <f t="shared" si="7"/>
        <v>Asian, Healthy, Malaysian</v>
      </c>
      <c r="N62" t="s">
        <v>319</v>
      </c>
      <c r="P62" t="str">
        <f t="shared" si="4"/>
        <v>Asian, Healthy, Malaysian, Asian, Malaysian, Healthy</v>
      </c>
      <c r="Q62" t="str" cm="1">
        <f t="array" ref="Q62">_xlfn.TEXTJOIN(", ", TRUE, IFERROR(_xlfn.FILTERXML("&lt;t&gt;&lt;s&gt;" &amp; SUBSTITUTE(P62, ", ", "&lt;/s&gt;&lt;s&gt;") &amp; "&lt;/s&gt;&lt;/t&gt;", "//s[not(preceding::*=.)]"), ""))</f>
        <v>Asian, Healthy, Malaysian</v>
      </c>
      <c r="R62" t="s">
        <v>9048</v>
      </c>
      <c r="S62" t="str">
        <f t="shared" si="5"/>
        <v>P001033</v>
      </c>
      <c r="T62">
        <f t="shared" ca="1" si="6"/>
        <v>868</v>
      </c>
      <c r="U62" s="4">
        <v>2543</v>
      </c>
    </row>
    <row r="63" spans="1:21" x14ac:dyDescent="0.45">
      <c r="A63" t="s">
        <v>320</v>
      </c>
      <c r="B63" t="s">
        <v>79</v>
      </c>
      <c r="C63" s="3" t="str">
        <f t="shared" si="1"/>
        <v>5.0 </v>
      </c>
      <c r="D63" t="s">
        <v>321</v>
      </c>
      <c r="F63" t="s">
        <v>322</v>
      </c>
      <c r="G63" t="str">
        <f t="shared" si="2"/>
        <v>$$</v>
      </c>
      <c r="H63" t="s">
        <v>323</v>
      </c>
      <c r="I63" t="s">
        <v>324</v>
      </c>
      <c r="J63" t="str">
        <f t="shared" si="0"/>
        <v>DessertChineseMalaysian</v>
      </c>
      <c r="K63" t="str" cm="1">
        <f t="array" ref="K63">ExtractCapitals(J63)</f>
        <v>Dessert Chinese Malaysian</v>
      </c>
      <c r="L63" t="str">
        <f t="shared" si="3"/>
        <v>Dessert, Chinese, Malaysian</v>
      </c>
      <c r="M63" t="str">
        <f t="shared" si="7"/>
        <v>Dessert, Chinese, Malaysian</v>
      </c>
      <c r="P63" t="str">
        <f t="shared" si="4"/>
        <v>Dessert, Chinese, Malaysian</v>
      </c>
      <c r="Q63" t="str" cm="1">
        <f t="array" ref="Q63">_xlfn.TEXTJOIN(", ", TRUE, IFERROR(_xlfn.FILTERXML("&lt;t&gt;&lt;s&gt;" &amp; SUBSTITUTE(P63, ", ", "&lt;/s&gt;&lt;s&gt;") &amp; "&lt;/s&gt;&lt;/t&gt;", "//s[not(preceding::*=.)]"), ""))</f>
        <v>Dessert, Chinese, Malaysian</v>
      </c>
      <c r="R63" t="s">
        <v>9048</v>
      </c>
      <c r="S63" t="str">
        <f t="shared" si="5"/>
        <v>P001034</v>
      </c>
      <c r="T63">
        <f t="shared" ca="1" si="6"/>
        <v>106</v>
      </c>
      <c r="U63" s="4">
        <v>2039</v>
      </c>
    </row>
    <row r="64" spans="1:21" x14ac:dyDescent="0.45">
      <c r="A64" t="s">
        <v>325</v>
      </c>
      <c r="B64" t="s">
        <v>3</v>
      </c>
      <c r="C64" s="3" t="str">
        <f t="shared" si="1"/>
        <v>4.0 </v>
      </c>
      <c r="D64" t="s">
        <v>326</v>
      </c>
      <c r="F64" t="s">
        <v>13</v>
      </c>
      <c r="G64" t="str">
        <f t="shared" si="2"/>
        <v>$$ - $$$</v>
      </c>
      <c r="H64" t="s">
        <v>327</v>
      </c>
      <c r="I64" t="s">
        <v>328</v>
      </c>
      <c r="J64" t="str">
        <f t="shared" si="0"/>
        <v xml:space="preserve">  SouthwesternAsianMalaysian</v>
      </c>
      <c r="K64" t="str" cm="1">
        <f t="array" ref="K64">ExtractCapitals(J64)</f>
        <v>Southwestern Asian Malaysian</v>
      </c>
      <c r="L64" t="str">
        <f t="shared" si="3"/>
        <v>Southwestern, Asian, Malaysian</v>
      </c>
      <c r="M64" t="str">
        <f t="shared" si="7"/>
        <v>Southwestern, Asian, Malaysian</v>
      </c>
      <c r="N64" t="s">
        <v>77</v>
      </c>
      <c r="P64" t="str">
        <f t="shared" si="4"/>
        <v>Southwestern, Asian, Malaysian, Halal</v>
      </c>
      <c r="Q64" t="str" cm="1">
        <f t="array" ref="Q64">_xlfn.TEXTJOIN(", ", TRUE, IFERROR(_xlfn.FILTERXML("&lt;t&gt;&lt;s&gt;" &amp; SUBSTITUTE(P64, ", ", "&lt;/s&gt;&lt;s&gt;") &amp; "&lt;/s&gt;&lt;/t&gt;", "//s[not(preceding::*=.)]"), ""))</f>
        <v>Southwestern, Asian, Malaysian, Halal</v>
      </c>
      <c r="R64" t="s">
        <v>9048</v>
      </c>
      <c r="S64" t="str">
        <f t="shared" si="5"/>
        <v>P001035</v>
      </c>
      <c r="T64">
        <f t="shared" ca="1" si="6"/>
        <v>3932</v>
      </c>
      <c r="U64" s="4">
        <v>962</v>
      </c>
    </row>
    <row r="65" spans="1:21" x14ac:dyDescent="0.45">
      <c r="A65" t="s">
        <v>329</v>
      </c>
      <c r="B65" t="s">
        <v>3</v>
      </c>
      <c r="C65" s="3" t="str">
        <f t="shared" si="1"/>
        <v>4.0 </v>
      </c>
      <c r="D65" t="s">
        <v>330</v>
      </c>
      <c r="E65" t="s">
        <v>331</v>
      </c>
      <c r="F65" t="s">
        <v>13</v>
      </c>
      <c r="G65" t="str">
        <f t="shared" si="2"/>
        <v>$$ - $$$</v>
      </c>
      <c r="H65" t="s">
        <v>332</v>
      </c>
      <c r="I65" t="s">
        <v>333</v>
      </c>
      <c r="J65" t="str">
        <f t="shared" si="0"/>
        <v xml:space="preserve">  Steakhouse</v>
      </c>
      <c r="K65" t="str" cm="1">
        <f t="array" ref="K65">ExtractCapitals(J65)</f>
        <v>Steakhouse</v>
      </c>
      <c r="L65" t="str">
        <f t="shared" si="3"/>
        <v>Steakhouse</v>
      </c>
      <c r="M65" t="str">
        <f t="shared" si="7"/>
        <v>Steakhouse</v>
      </c>
      <c r="N65" t="s">
        <v>39</v>
      </c>
      <c r="P65" t="str">
        <f t="shared" si="4"/>
        <v>Steakhouse, Dinner</v>
      </c>
      <c r="Q65" t="str" cm="1">
        <f t="array" ref="Q65">_xlfn.TEXTJOIN(", ", TRUE, IFERROR(_xlfn.FILTERXML("&lt;t&gt;&lt;s&gt;" &amp; SUBSTITUTE(P65, ", ", "&lt;/s&gt;&lt;s&gt;") &amp; "&lt;/s&gt;&lt;/t&gt;", "//s[not(preceding::*=.)]"), ""))</f>
        <v>Steakhouse, Dinner</v>
      </c>
      <c r="R65" t="s">
        <v>9048</v>
      </c>
      <c r="S65" t="str">
        <f t="shared" si="5"/>
        <v>P001036</v>
      </c>
      <c r="T65">
        <f t="shared" ca="1" si="6"/>
        <v>597</v>
      </c>
      <c r="U65" s="4">
        <v>1907</v>
      </c>
    </row>
    <row r="66" spans="1:21" x14ac:dyDescent="0.45">
      <c r="A66" t="s">
        <v>334</v>
      </c>
      <c r="B66" t="s">
        <v>3</v>
      </c>
      <c r="C66" s="3" t="str">
        <f t="shared" si="1"/>
        <v>4.0 </v>
      </c>
      <c r="D66" t="s">
        <v>335</v>
      </c>
      <c r="F66" t="s">
        <v>13</v>
      </c>
      <c r="G66" t="str">
        <f t="shared" si="2"/>
        <v>$$ - $$$</v>
      </c>
      <c r="H66" t="s">
        <v>44</v>
      </c>
      <c r="I66">
        <v>6052411468</v>
      </c>
      <c r="J66" t="str">
        <f t="shared" ref="J66:J129" si="8">SUBSTITUTE(SUBSTITUTE(H66, "$", ""), "-", "")</f>
        <v xml:space="preserve">  ChineseAsianCantonese</v>
      </c>
      <c r="K66" t="str" cm="1">
        <f t="array" ref="K66">ExtractCapitals(J66)</f>
        <v>Chinese Asian Cantonese</v>
      </c>
      <c r="L66" t="str">
        <f t="shared" si="3"/>
        <v>Chinese, Asian, Cantonese</v>
      </c>
      <c r="M66" t="str">
        <f t="shared" si="7"/>
        <v>Chinese, Asian, Cantonese</v>
      </c>
      <c r="N66" t="s">
        <v>135</v>
      </c>
      <c r="P66" t="str">
        <f t="shared" si="4"/>
        <v>Chinese, Asian, Cantonese, Dinner, Lunch</v>
      </c>
      <c r="Q66" t="str" cm="1">
        <f t="array" ref="Q66">_xlfn.TEXTJOIN(", ", TRUE, IFERROR(_xlfn.FILTERXML("&lt;t&gt;&lt;s&gt;" &amp; SUBSTITUTE(P66, ", ", "&lt;/s&gt;&lt;s&gt;") &amp; "&lt;/s&gt;&lt;/t&gt;", "//s[not(preceding::*=.)]"), ""))</f>
        <v>Chinese, Asian, Cantonese, Dinner, Lunch</v>
      </c>
      <c r="R66" t="s">
        <v>9048</v>
      </c>
      <c r="S66" t="str">
        <f t="shared" si="5"/>
        <v>P001037</v>
      </c>
      <c r="T66">
        <f t="shared" ca="1" si="6"/>
        <v>2248</v>
      </c>
      <c r="U66" s="4">
        <v>3512</v>
      </c>
    </row>
    <row r="67" spans="1:21" x14ac:dyDescent="0.45">
      <c r="A67" t="s">
        <v>336</v>
      </c>
      <c r="B67" t="s">
        <v>3</v>
      </c>
      <c r="C67" s="3" t="str">
        <f t="shared" ref="C67:C130" si="9">SUBSTITUTE(B67, "Â", "")</f>
        <v>4.0 </v>
      </c>
      <c r="D67" t="s">
        <v>337</v>
      </c>
      <c r="E67" t="s">
        <v>338</v>
      </c>
      <c r="F67" t="s">
        <v>6</v>
      </c>
      <c r="G67" t="str">
        <f t="shared" ref="G67:G130" si="10">IF(OR(ISBLANK(F67), ISERROR(SEARCH("$", F67))), "$$", F67)</f>
        <v>$</v>
      </c>
      <c r="H67" t="s">
        <v>116</v>
      </c>
      <c r="I67" t="s">
        <v>339</v>
      </c>
      <c r="J67" t="str">
        <f t="shared" si="8"/>
        <v>ChineseCafeAsian</v>
      </c>
      <c r="K67" t="str" cm="1">
        <f t="array" ref="K67">ExtractCapitals(J67)</f>
        <v>Chinese Cafe Asian</v>
      </c>
      <c r="L67" t="str">
        <f t="shared" ref="L67:L130" si="11">SUBSTITUTE(K67, " ", ", ")</f>
        <v>Chinese, Cafe, Asian</v>
      </c>
      <c r="M67" t="str">
        <f t="shared" si="7"/>
        <v>Chinese, Cafe, Asian</v>
      </c>
      <c r="N67" t="s">
        <v>340</v>
      </c>
      <c r="P67" t="str">
        <f t="shared" ref="P67:P130" si="12">M67 &amp; IF(ISNUMBER(SEARCH(N67, M67)), "", ", " &amp; N67) &amp; IF(AND(ISNUMBER(SEARCH(N67, M67 &amp; N67)), ISNUMBER(SEARCH(O67, M67 &amp; N67))), "", ", " &amp; O67)</f>
        <v>Chinese, Cafe, Asian, Brunch, Lunch</v>
      </c>
      <c r="Q67" t="str" cm="1">
        <f t="array" ref="Q67">_xlfn.TEXTJOIN(", ", TRUE, IFERROR(_xlfn.FILTERXML("&lt;t&gt;&lt;s&gt;" &amp; SUBSTITUTE(P67, ", ", "&lt;/s&gt;&lt;s&gt;") &amp; "&lt;/s&gt;&lt;/t&gt;", "//s[not(preceding::*=.)]"), ""))</f>
        <v>Chinese, Cafe, Asian, Brunch, Lunch</v>
      </c>
      <c r="R67" t="s">
        <v>9048</v>
      </c>
      <c r="S67" t="str">
        <f t="shared" ref="S67:S130" si="13">"P" &amp; TEXT(ROW(S67)-1+972,"000000")</f>
        <v>P001038</v>
      </c>
      <c r="T67">
        <f t="shared" ref="T67:T130" ca="1" si="14">RANDBETWEEN(1, 4500)</f>
        <v>3032</v>
      </c>
      <c r="U67" s="4">
        <v>3382</v>
      </c>
    </row>
    <row r="68" spans="1:21" x14ac:dyDescent="0.45">
      <c r="A68" t="s">
        <v>341</v>
      </c>
      <c r="B68" t="s">
        <v>3</v>
      </c>
      <c r="C68" s="3" t="str">
        <f t="shared" si="9"/>
        <v>4.0 </v>
      </c>
      <c r="D68" t="s">
        <v>342</v>
      </c>
      <c r="E68" t="s">
        <v>343</v>
      </c>
      <c r="F68" t="s">
        <v>13</v>
      </c>
      <c r="G68" t="str">
        <f t="shared" si="10"/>
        <v>$$ - $$$</v>
      </c>
      <c r="H68" t="s">
        <v>44</v>
      </c>
      <c r="I68" t="s">
        <v>344</v>
      </c>
      <c r="J68" t="str">
        <f t="shared" si="8"/>
        <v xml:space="preserve">  ChineseAsianCantonese</v>
      </c>
      <c r="K68" t="str" cm="1">
        <f t="array" ref="K68">ExtractCapitals(J68)</f>
        <v>Chinese Asian Cantonese</v>
      </c>
      <c r="L68" t="str">
        <f t="shared" si="11"/>
        <v>Chinese, Asian, Cantonese</v>
      </c>
      <c r="M68" t="str">
        <f t="shared" ref="M68:M131" si="15">SUBSTITUTE(SUBSTITUTE(L68, ", ,", ""), ",,", ",")</f>
        <v>Chinese, Asian, Cantonese</v>
      </c>
      <c r="N68" t="s">
        <v>232</v>
      </c>
      <c r="P68" t="str">
        <f t="shared" si="12"/>
        <v>Chinese, Asian, Cantonese, Lunch, Dinner</v>
      </c>
      <c r="Q68" t="str" cm="1">
        <f t="array" ref="Q68">_xlfn.TEXTJOIN(", ", TRUE, IFERROR(_xlfn.FILTERXML("&lt;t&gt;&lt;s&gt;" &amp; SUBSTITUTE(P68, ", ", "&lt;/s&gt;&lt;s&gt;") &amp; "&lt;/s&gt;&lt;/t&gt;", "//s[not(preceding::*=.)]"), ""))</f>
        <v>Chinese, Asian, Cantonese, Lunch, Dinner</v>
      </c>
      <c r="R68" t="s">
        <v>9048</v>
      </c>
      <c r="S68" t="str">
        <f t="shared" si="13"/>
        <v>P001039</v>
      </c>
      <c r="T68">
        <f t="shared" ca="1" si="14"/>
        <v>2667</v>
      </c>
      <c r="U68" s="4">
        <v>299</v>
      </c>
    </row>
    <row r="69" spans="1:21" x14ac:dyDescent="0.45">
      <c r="A69" t="s">
        <v>345</v>
      </c>
      <c r="B69" t="s">
        <v>79</v>
      </c>
      <c r="C69" s="3" t="str">
        <f t="shared" si="9"/>
        <v>5.0 </v>
      </c>
      <c r="D69" t="s">
        <v>346</v>
      </c>
      <c r="E69" t="s">
        <v>347</v>
      </c>
      <c r="F69" t="s">
        <v>13</v>
      </c>
      <c r="G69" t="str">
        <f t="shared" si="10"/>
        <v>$$ - $$$</v>
      </c>
      <c r="H69" t="s">
        <v>348</v>
      </c>
      <c r="I69" t="s">
        <v>349</v>
      </c>
      <c r="J69" t="str">
        <f t="shared" si="8"/>
        <v xml:space="preserve">  French</v>
      </c>
      <c r="K69" t="str" cm="1">
        <f t="array" ref="K69">ExtractCapitals(J69)</f>
        <v>French</v>
      </c>
      <c r="L69" t="str">
        <f t="shared" si="11"/>
        <v>French</v>
      </c>
      <c r="M69" t="str">
        <f t="shared" si="15"/>
        <v>French</v>
      </c>
      <c r="N69" t="s">
        <v>350</v>
      </c>
      <c r="P69" t="str">
        <f t="shared" si="12"/>
        <v>French</v>
      </c>
      <c r="Q69" t="str" cm="1">
        <f t="array" ref="Q69">_xlfn.TEXTJOIN(", ", TRUE, IFERROR(_xlfn.FILTERXML("&lt;t&gt;&lt;s&gt;" &amp; SUBSTITUTE(P69, ", ", "&lt;/s&gt;&lt;s&gt;") &amp; "&lt;/s&gt;&lt;/t&gt;", "//s[not(preceding::*=.)]"), ""))</f>
        <v>French</v>
      </c>
      <c r="R69" t="s">
        <v>9048</v>
      </c>
      <c r="S69" t="str">
        <f t="shared" si="13"/>
        <v>P001040</v>
      </c>
      <c r="T69">
        <f t="shared" ca="1" si="14"/>
        <v>3686</v>
      </c>
      <c r="U69" s="4">
        <v>957</v>
      </c>
    </row>
    <row r="70" spans="1:21" x14ac:dyDescent="0.45">
      <c r="A70" t="s">
        <v>351</v>
      </c>
      <c r="B70" t="s">
        <v>3</v>
      </c>
      <c r="C70" s="3" t="str">
        <f t="shared" si="9"/>
        <v>4.0 </v>
      </c>
      <c r="D70" t="s">
        <v>352</v>
      </c>
      <c r="E70" t="s">
        <v>353</v>
      </c>
      <c r="F70" t="s">
        <v>6</v>
      </c>
      <c r="G70" t="str">
        <f t="shared" si="10"/>
        <v>$</v>
      </c>
      <c r="H70" t="s">
        <v>354</v>
      </c>
      <c r="I70" t="s">
        <v>355</v>
      </c>
      <c r="J70" t="str">
        <f t="shared" si="8"/>
        <v>Chinese</v>
      </c>
      <c r="K70" t="str" cm="1">
        <f t="array" ref="K70">ExtractCapitals(J70)</f>
        <v>Chinese</v>
      </c>
      <c r="L70" t="str">
        <f t="shared" si="11"/>
        <v>Chinese</v>
      </c>
      <c r="M70" t="str">
        <f t="shared" si="15"/>
        <v>Chinese</v>
      </c>
      <c r="N70" t="s">
        <v>99</v>
      </c>
      <c r="P70" t="str">
        <f t="shared" si="12"/>
        <v>Chinese, Breakfast, Lunch, Brunch</v>
      </c>
      <c r="Q70" t="str" cm="1">
        <f t="array" ref="Q70">_xlfn.TEXTJOIN(", ", TRUE, IFERROR(_xlfn.FILTERXML("&lt;t&gt;&lt;s&gt;" &amp; SUBSTITUTE(P70, ", ", "&lt;/s&gt;&lt;s&gt;") &amp; "&lt;/s&gt;&lt;/t&gt;", "//s[not(preceding::*=.)]"), ""))</f>
        <v>Chinese, Breakfast, Lunch, Brunch</v>
      </c>
      <c r="R70" t="s">
        <v>9048</v>
      </c>
      <c r="S70" t="str">
        <f t="shared" si="13"/>
        <v>P001041</v>
      </c>
      <c r="T70">
        <f t="shared" ca="1" si="14"/>
        <v>3584</v>
      </c>
      <c r="U70" s="4">
        <v>1258</v>
      </c>
    </row>
    <row r="71" spans="1:21" x14ac:dyDescent="0.45">
      <c r="A71" t="s">
        <v>356</v>
      </c>
      <c r="B71" t="s">
        <v>3</v>
      </c>
      <c r="C71" s="3" t="str">
        <f t="shared" si="9"/>
        <v>4.0 </v>
      </c>
      <c r="D71" t="s">
        <v>357</v>
      </c>
      <c r="E71" t="s">
        <v>358</v>
      </c>
      <c r="F71" t="s">
        <v>6</v>
      </c>
      <c r="G71" t="str">
        <f t="shared" si="10"/>
        <v>$</v>
      </c>
      <c r="H71" t="s">
        <v>359</v>
      </c>
      <c r="I71" t="s">
        <v>360</v>
      </c>
      <c r="J71" t="str">
        <f t="shared" si="8"/>
        <v>IndianAsianSri Lankan</v>
      </c>
      <c r="K71" t="str" cm="1">
        <f t="array" ref="K71">ExtractCapitals(J71)</f>
        <v>Indian Asian Sri  Lankan</v>
      </c>
      <c r="L71" t="str">
        <f t="shared" si="11"/>
        <v>Indian, Asian, Sri, , Lankan</v>
      </c>
      <c r="M71" t="str">
        <f t="shared" si="15"/>
        <v>Indian, Asian, Sri Lankan</v>
      </c>
      <c r="N71" t="s">
        <v>39</v>
      </c>
      <c r="P71" t="str">
        <f t="shared" si="12"/>
        <v>Indian, Asian, Sri Lankan, Dinner</v>
      </c>
      <c r="Q71" t="str" cm="1">
        <f t="array" ref="Q71">_xlfn.TEXTJOIN(", ", TRUE, IFERROR(_xlfn.FILTERXML("&lt;t&gt;&lt;s&gt;" &amp; SUBSTITUTE(P71, ", ", "&lt;/s&gt;&lt;s&gt;") &amp; "&lt;/s&gt;&lt;/t&gt;", "//s[not(preceding::*=.)]"), ""))</f>
        <v>Indian, Asian, Sri Lankan, Dinner</v>
      </c>
      <c r="R71" t="s">
        <v>9048</v>
      </c>
      <c r="S71" t="str">
        <f t="shared" si="13"/>
        <v>P001042</v>
      </c>
      <c r="T71">
        <f t="shared" ca="1" si="14"/>
        <v>4171</v>
      </c>
      <c r="U71" s="4">
        <v>2014</v>
      </c>
    </row>
    <row r="72" spans="1:21" x14ac:dyDescent="0.45">
      <c r="A72" t="s">
        <v>361</v>
      </c>
      <c r="B72" t="s">
        <v>41</v>
      </c>
      <c r="C72" s="3" t="str">
        <f t="shared" si="9"/>
        <v>4.5 </v>
      </c>
      <c r="D72" t="s">
        <v>362</v>
      </c>
      <c r="E72" t="s">
        <v>363</v>
      </c>
      <c r="F72" t="s">
        <v>13</v>
      </c>
      <c r="G72" t="str">
        <f t="shared" si="10"/>
        <v>$$ - $$$</v>
      </c>
      <c r="H72" t="s">
        <v>206</v>
      </c>
      <c r="I72" t="s">
        <v>364</v>
      </c>
      <c r="J72" t="str">
        <f t="shared" si="8"/>
        <v xml:space="preserve">  DessertCafe</v>
      </c>
      <c r="K72" t="str" cm="1">
        <f t="array" ref="K72">ExtractCapitals(J72)</f>
        <v>Dessert Cafe</v>
      </c>
      <c r="L72" t="str">
        <f t="shared" si="11"/>
        <v>Dessert, Cafe</v>
      </c>
      <c r="M72" t="str">
        <f t="shared" si="15"/>
        <v>Dessert, Cafe</v>
      </c>
      <c r="N72" t="s">
        <v>365</v>
      </c>
      <c r="P72" t="str">
        <f t="shared" si="12"/>
        <v>Dessert, Cafe, Lunch, Dinner, After-hours, Drinks</v>
      </c>
      <c r="Q72" t="str" cm="1">
        <f t="array" ref="Q72">_xlfn.TEXTJOIN(", ", TRUE, IFERROR(_xlfn.FILTERXML("&lt;t&gt;&lt;s&gt;" &amp; SUBSTITUTE(P72, ", ", "&lt;/s&gt;&lt;s&gt;") &amp; "&lt;/s&gt;&lt;/t&gt;", "//s[not(preceding::*=.)]"), ""))</f>
        <v>Dessert, Cafe, Lunch, Dinner, After-hours, Drinks</v>
      </c>
      <c r="R72" t="s">
        <v>9048</v>
      </c>
      <c r="S72" t="str">
        <f t="shared" si="13"/>
        <v>P001043</v>
      </c>
      <c r="T72">
        <f t="shared" ca="1" si="14"/>
        <v>2487</v>
      </c>
      <c r="U72" s="4">
        <v>4395</v>
      </c>
    </row>
    <row r="73" spans="1:21" x14ac:dyDescent="0.45">
      <c r="A73" t="s">
        <v>366</v>
      </c>
      <c r="B73" t="s">
        <v>3</v>
      </c>
      <c r="C73" s="3" t="str">
        <f t="shared" si="9"/>
        <v>4.0 </v>
      </c>
      <c r="D73" t="s">
        <v>367</v>
      </c>
      <c r="E73" t="s">
        <v>368</v>
      </c>
      <c r="F73" t="s">
        <v>13</v>
      </c>
      <c r="G73" t="str">
        <f t="shared" si="10"/>
        <v>$$ - $$$</v>
      </c>
      <c r="H73" t="s">
        <v>44</v>
      </c>
      <c r="I73" t="s">
        <v>369</v>
      </c>
      <c r="J73" t="str">
        <f t="shared" si="8"/>
        <v xml:space="preserve">  ChineseAsianCantonese</v>
      </c>
      <c r="K73" t="str" cm="1">
        <f t="array" ref="K73">ExtractCapitals(J73)</f>
        <v>Chinese Asian Cantonese</v>
      </c>
      <c r="L73" t="str">
        <f t="shared" si="11"/>
        <v>Chinese, Asian, Cantonese</v>
      </c>
      <c r="M73" t="str">
        <f t="shared" si="15"/>
        <v>Chinese, Asian, Cantonese</v>
      </c>
      <c r="N73" t="s">
        <v>232</v>
      </c>
      <c r="P73" t="str">
        <f t="shared" si="12"/>
        <v>Chinese, Asian, Cantonese, Lunch, Dinner</v>
      </c>
      <c r="Q73" t="str" cm="1">
        <f t="array" ref="Q73">_xlfn.TEXTJOIN(", ", TRUE, IFERROR(_xlfn.FILTERXML("&lt;t&gt;&lt;s&gt;" &amp; SUBSTITUTE(P73, ", ", "&lt;/s&gt;&lt;s&gt;") &amp; "&lt;/s&gt;&lt;/t&gt;", "//s[not(preceding::*=.)]"), ""))</f>
        <v>Chinese, Asian, Cantonese, Lunch, Dinner</v>
      </c>
      <c r="R73" t="s">
        <v>9048</v>
      </c>
      <c r="S73" t="str">
        <f t="shared" si="13"/>
        <v>P001044</v>
      </c>
      <c r="T73">
        <f t="shared" ca="1" si="14"/>
        <v>2049</v>
      </c>
      <c r="U73" s="4">
        <v>1181</v>
      </c>
    </row>
    <row r="74" spans="1:21" x14ac:dyDescent="0.45">
      <c r="A74" t="s">
        <v>370</v>
      </c>
      <c r="B74" t="s">
        <v>79</v>
      </c>
      <c r="C74" s="3" t="str">
        <f t="shared" si="9"/>
        <v>5.0 </v>
      </c>
      <c r="D74" t="s">
        <v>371</v>
      </c>
      <c r="E74" t="s">
        <v>372</v>
      </c>
      <c r="F74" t="s">
        <v>373</v>
      </c>
      <c r="G74" t="str">
        <f t="shared" si="10"/>
        <v>$$</v>
      </c>
      <c r="H74" t="s">
        <v>374</v>
      </c>
      <c r="I74" t="s">
        <v>375</v>
      </c>
      <c r="J74" t="str">
        <f t="shared" si="8"/>
        <v>JapaneseSushiJapanese Fusion</v>
      </c>
      <c r="K74" t="str" cm="1">
        <f t="array" ref="K74">ExtractCapitals(J74)</f>
        <v>Japanese Sushi Japanese  Fusion</v>
      </c>
      <c r="L74" t="str">
        <f t="shared" si="11"/>
        <v>Japanese, Sushi, Japanese, , Fusion</v>
      </c>
      <c r="M74" t="str">
        <f t="shared" si="15"/>
        <v>Japanese, Sushi, Japanese Fusion</v>
      </c>
      <c r="N74" t="s">
        <v>376</v>
      </c>
      <c r="P74" t="str">
        <f t="shared" si="12"/>
        <v>Japanese, Sushi, Japanese Fusion, Dinner, After-hours</v>
      </c>
      <c r="Q74" t="str" cm="1">
        <f t="array" ref="Q74">_xlfn.TEXTJOIN(", ", TRUE, IFERROR(_xlfn.FILTERXML("&lt;t&gt;&lt;s&gt;" &amp; SUBSTITUTE(P74, ", ", "&lt;/s&gt;&lt;s&gt;") &amp; "&lt;/s&gt;&lt;/t&gt;", "//s[not(preceding::*=.)]"), ""))</f>
        <v>Japanese, Sushi, Japanese Fusion, Dinner, After-hours</v>
      </c>
      <c r="R74" t="s">
        <v>9048</v>
      </c>
      <c r="S74" t="str">
        <f t="shared" si="13"/>
        <v>P001045</v>
      </c>
      <c r="T74">
        <f t="shared" ca="1" si="14"/>
        <v>3714</v>
      </c>
      <c r="U74" s="4">
        <v>3694</v>
      </c>
    </row>
    <row r="75" spans="1:21" x14ac:dyDescent="0.45">
      <c r="A75" t="s">
        <v>377</v>
      </c>
      <c r="B75" t="s">
        <v>3</v>
      </c>
      <c r="C75" s="3" t="str">
        <f t="shared" si="9"/>
        <v>4.0 </v>
      </c>
      <c r="D75" t="s">
        <v>378</v>
      </c>
      <c r="E75" t="s">
        <v>379</v>
      </c>
      <c r="F75" t="s">
        <v>13</v>
      </c>
      <c r="G75" t="str">
        <f t="shared" si="10"/>
        <v>$$ - $$$</v>
      </c>
      <c r="H75" t="s">
        <v>380</v>
      </c>
      <c r="I75">
        <v>6055452966</v>
      </c>
      <c r="J75" t="str">
        <f t="shared" si="8"/>
        <v xml:space="preserve">  JapaneseSushiAsian</v>
      </c>
      <c r="K75" t="str" cm="1">
        <f t="array" ref="K75">ExtractCapitals(J75)</f>
        <v>Japanese Sushi Asian</v>
      </c>
      <c r="L75" t="str">
        <f t="shared" si="11"/>
        <v>Japanese, Sushi, Asian</v>
      </c>
      <c r="M75" t="str">
        <f t="shared" si="15"/>
        <v>Japanese, Sushi, Asian</v>
      </c>
      <c r="N75" t="s">
        <v>56</v>
      </c>
      <c r="P75" t="str">
        <f t="shared" si="12"/>
        <v>Japanese, Sushi, Asian, Vegetarian Friendly, Vegan Options</v>
      </c>
      <c r="Q75" t="str" cm="1">
        <f t="array" ref="Q75">_xlfn.TEXTJOIN(", ", TRUE, IFERROR(_xlfn.FILTERXML("&lt;t&gt;&lt;s&gt;" &amp; SUBSTITUTE(P75, ", ", "&lt;/s&gt;&lt;s&gt;") &amp; "&lt;/s&gt;&lt;/t&gt;", "//s[not(preceding::*=.)]"), ""))</f>
        <v>Japanese, Sushi, Asian, Vegetarian Friendly, Vegan Options</v>
      </c>
      <c r="R75" t="s">
        <v>9048</v>
      </c>
      <c r="S75" t="str">
        <f t="shared" si="13"/>
        <v>P001046</v>
      </c>
      <c r="T75">
        <f t="shared" ca="1" si="14"/>
        <v>1793</v>
      </c>
      <c r="U75" s="4">
        <v>591</v>
      </c>
    </row>
    <row r="76" spans="1:21" x14ac:dyDescent="0.45">
      <c r="A76" t="s">
        <v>381</v>
      </c>
      <c r="B76" t="s">
        <v>3</v>
      </c>
      <c r="C76" s="3" t="str">
        <f t="shared" si="9"/>
        <v>4.0 </v>
      </c>
      <c r="D76" t="s">
        <v>382</v>
      </c>
      <c r="F76" t="s">
        <v>6</v>
      </c>
      <c r="G76" t="str">
        <f t="shared" si="10"/>
        <v>$</v>
      </c>
      <c r="H76" t="s">
        <v>161</v>
      </c>
      <c r="I76" t="s">
        <v>383</v>
      </c>
      <c r="J76" t="str">
        <f t="shared" si="8"/>
        <v>ChineseAsianCantonese</v>
      </c>
      <c r="K76" t="str" cm="1">
        <f t="array" ref="K76">ExtractCapitals(J76)</f>
        <v>Chinese Asian Cantonese</v>
      </c>
      <c r="L76" t="str">
        <f t="shared" si="11"/>
        <v>Chinese, Asian, Cantonese</v>
      </c>
      <c r="M76" t="str">
        <f t="shared" si="15"/>
        <v>Chinese, Asian, Cantonese</v>
      </c>
      <c r="N76" t="s">
        <v>99</v>
      </c>
      <c r="P76" t="str">
        <f t="shared" si="12"/>
        <v>Chinese, Asian, Cantonese, Breakfast, Lunch, Brunch</v>
      </c>
      <c r="Q76" t="str" cm="1">
        <f t="array" ref="Q76">_xlfn.TEXTJOIN(", ", TRUE, IFERROR(_xlfn.FILTERXML("&lt;t&gt;&lt;s&gt;" &amp; SUBSTITUTE(P76, ", ", "&lt;/s&gt;&lt;s&gt;") &amp; "&lt;/s&gt;&lt;/t&gt;", "//s[not(preceding::*=.)]"), ""))</f>
        <v>Chinese, Asian, Cantonese, Breakfast, Lunch, Brunch</v>
      </c>
      <c r="R76" t="s">
        <v>9048</v>
      </c>
      <c r="S76" t="str">
        <f t="shared" si="13"/>
        <v>P001047</v>
      </c>
      <c r="T76">
        <f t="shared" ca="1" si="14"/>
        <v>3652</v>
      </c>
      <c r="U76" s="4">
        <v>2079</v>
      </c>
    </row>
    <row r="77" spans="1:21" x14ac:dyDescent="0.45">
      <c r="A77" t="s">
        <v>384</v>
      </c>
      <c r="B77" t="s">
        <v>79</v>
      </c>
      <c r="C77" s="3" t="str">
        <f t="shared" si="9"/>
        <v>5.0 </v>
      </c>
      <c r="D77" t="s">
        <v>385</v>
      </c>
      <c r="G77" t="str">
        <f t="shared" si="10"/>
        <v>$$</v>
      </c>
      <c r="I77" t="s">
        <v>386</v>
      </c>
      <c r="J77" t="str">
        <f t="shared" si="8"/>
        <v/>
      </c>
      <c r="K77" t="str" cm="1">
        <f t="array" ref="K77">ExtractCapitals(J77)</f>
        <v/>
      </c>
      <c r="L77" t="str">
        <f t="shared" si="11"/>
        <v/>
      </c>
      <c r="M77" t="str">
        <f t="shared" si="15"/>
        <v/>
      </c>
      <c r="P77" t="str">
        <f t="shared" si="12"/>
        <v xml:space="preserve">, , </v>
      </c>
      <c r="Q77" t="str" cm="1">
        <f t="array" ref="Q77">_xlfn.TEXTJOIN(", ", TRUE, IFERROR(_xlfn.FILTERXML("&lt;t&gt;&lt;s&gt;" &amp; SUBSTITUTE(P77, ", ", "&lt;/s&gt;&lt;s&gt;") &amp; "&lt;/s&gt;&lt;/t&gt;", "//s[not(preceding::*=.)]"), ""))</f>
        <v/>
      </c>
      <c r="R77" t="s">
        <v>9048</v>
      </c>
      <c r="S77" t="str">
        <f t="shared" si="13"/>
        <v>P001048</v>
      </c>
      <c r="T77">
        <f t="shared" ca="1" si="14"/>
        <v>2495</v>
      </c>
      <c r="U77" s="4">
        <v>954</v>
      </c>
    </row>
    <row r="78" spans="1:21" x14ac:dyDescent="0.45">
      <c r="A78" t="s">
        <v>387</v>
      </c>
      <c r="B78" t="s">
        <v>18</v>
      </c>
      <c r="C78" s="3" t="str">
        <f t="shared" si="9"/>
        <v>3.5 </v>
      </c>
      <c r="D78" t="s">
        <v>388</v>
      </c>
      <c r="E78" t="s">
        <v>389</v>
      </c>
      <c r="F78" t="s">
        <v>13</v>
      </c>
      <c r="G78" t="str">
        <f t="shared" si="10"/>
        <v>$$ - $$$</v>
      </c>
      <c r="H78" t="s">
        <v>390</v>
      </c>
      <c r="I78" t="s">
        <v>391</v>
      </c>
      <c r="J78" t="str">
        <f t="shared" si="8"/>
        <v xml:space="preserve">  BarPub</v>
      </c>
      <c r="K78" t="str" cm="1">
        <f t="array" ref="K78">ExtractCapitals(J78)</f>
        <v>Bar Pub</v>
      </c>
      <c r="L78" t="str">
        <f t="shared" si="11"/>
        <v>Bar, Pub</v>
      </c>
      <c r="M78" t="str">
        <f t="shared" si="15"/>
        <v>Bar, Pub</v>
      </c>
      <c r="N78" t="s">
        <v>202</v>
      </c>
      <c r="P78" t="str">
        <f t="shared" si="12"/>
        <v>Bar, Pub, Drinks</v>
      </c>
      <c r="Q78" t="str" cm="1">
        <f t="array" ref="Q78">_xlfn.TEXTJOIN(", ", TRUE, IFERROR(_xlfn.FILTERXML("&lt;t&gt;&lt;s&gt;" &amp; SUBSTITUTE(P78, ", ", "&lt;/s&gt;&lt;s&gt;") &amp; "&lt;/s&gt;&lt;/t&gt;", "//s[not(preceding::*=.)]"), ""))</f>
        <v>Bar, Pub, Drinks</v>
      </c>
      <c r="R78" t="s">
        <v>9048</v>
      </c>
      <c r="S78" t="str">
        <f t="shared" si="13"/>
        <v>P001049</v>
      </c>
      <c r="T78">
        <f t="shared" ca="1" si="14"/>
        <v>2768</v>
      </c>
      <c r="U78" s="4">
        <v>4254</v>
      </c>
    </row>
    <row r="79" spans="1:21" x14ac:dyDescent="0.45">
      <c r="A79" t="s">
        <v>392</v>
      </c>
      <c r="B79" t="s">
        <v>79</v>
      </c>
      <c r="C79" s="3" t="str">
        <f t="shared" si="9"/>
        <v>5.0 </v>
      </c>
      <c r="D79" t="s">
        <v>393</v>
      </c>
      <c r="E79" t="s">
        <v>394</v>
      </c>
      <c r="F79" t="s">
        <v>6</v>
      </c>
      <c r="G79" t="str">
        <f t="shared" si="10"/>
        <v>$</v>
      </c>
      <c r="H79" t="s">
        <v>395</v>
      </c>
      <c r="I79">
        <v>6052108866</v>
      </c>
      <c r="J79" t="str">
        <f t="shared" si="8"/>
        <v>Beer restaurantsJapanese Fusion</v>
      </c>
      <c r="K79" t="str" cm="1">
        <f t="array" ref="K79">ExtractCapitals(J79)</f>
        <v>Beer restaurants Japanese  Fusion</v>
      </c>
      <c r="L79" t="str">
        <f t="shared" si="11"/>
        <v>Beer, restaurants, Japanese, , Fusion</v>
      </c>
      <c r="M79" t="str">
        <f t="shared" si="15"/>
        <v>Beer, restaurants, Japanese Fusion</v>
      </c>
      <c r="N79" t="s">
        <v>396</v>
      </c>
      <c r="P79" t="str">
        <f t="shared" si="12"/>
        <v>Beer, restaurants, Japanese Fusion, Beer restaurants, Japanese Fusion</v>
      </c>
      <c r="Q79" t="str" cm="1">
        <f t="array" ref="Q79">_xlfn.TEXTJOIN(", ", TRUE, IFERROR(_xlfn.FILTERXML("&lt;t&gt;&lt;s&gt;" &amp; SUBSTITUTE(P79, ", ", "&lt;/s&gt;&lt;s&gt;") &amp; "&lt;/s&gt;&lt;/t&gt;", "//s[not(preceding::*=.)]"), ""))</f>
        <v>Beer, restaurants, Japanese Fusion, Beer restaurants</v>
      </c>
      <c r="R79" t="s">
        <v>9048</v>
      </c>
      <c r="S79" t="str">
        <f t="shared" si="13"/>
        <v>P001050</v>
      </c>
      <c r="T79">
        <f t="shared" ca="1" si="14"/>
        <v>2536</v>
      </c>
      <c r="U79" s="4">
        <v>387</v>
      </c>
    </row>
    <row r="80" spans="1:21" x14ac:dyDescent="0.45">
      <c r="A80" t="s">
        <v>397</v>
      </c>
      <c r="B80" t="s">
        <v>3</v>
      </c>
      <c r="C80" s="3" t="str">
        <f t="shared" si="9"/>
        <v>4.0 </v>
      </c>
      <c r="D80" t="s">
        <v>398</v>
      </c>
      <c r="F80" t="s">
        <v>6</v>
      </c>
      <c r="G80" t="str">
        <f t="shared" si="10"/>
        <v>$</v>
      </c>
      <c r="H80" t="s">
        <v>7</v>
      </c>
      <c r="I80" t="s">
        <v>399</v>
      </c>
      <c r="J80" t="str">
        <f t="shared" si="8"/>
        <v>ChineseAsianMalaysian</v>
      </c>
      <c r="K80" t="str" cm="1">
        <f t="array" ref="K80">ExtractCapitals(J80)</f>
        <v>Chinese Asian Malaysian</v>
      </c>
      <c r="L80" t="str">
        <f t="shared" si="11"/>
        <v>Chinese, Asian, Malaysian</v>
      </c>
      <c r="M80" t="str">
        <f t="shared" si="15"/>
        <v>Chinese, Asian, Malaysian</v>
      </c>
      <c r="N80" t="s">
        <v>163</v>
      </c>
      <c r="P80" t="str">
        <f t="shared" si="12"/>
        <v>Chinese, Asian, Malaysian, Breakfast, Lunch</v>
      </c>
      <c r="Q80" t="str" cm="1">
        <f t="array" ref="Q80">_xlfn.TEXTJOIN(", ", TRUE, IFERROR(_xlfn.FILTERXML("&lt;t&gt;&lt;s&gt;" &amp; SUBSTITUTE(P80, ", ", "&lt;/s&gt;&lt;s&gt;") &amp; "&lt;/s&gt;&lt;/t&gt;", "//s[not(preceding::*=.)]"), ""))</f>
        <v>Chinese, Asian, Malaysian, Breakfast, Lunch</v>
      </c>
      <c r="R80" t="s">
        <v>9048</v>
      </c>
      <c r="S80" t="str">
        <f t="shared" si="13"/>
        <v>P001051</v>
      </c>
      <c r="T80">
        <f t="shared" ca="1" si="14"/>
        <v>3074</v>
      </c>
      <c r="U80" s="4">
        <v>2823</v>
      </c>
    </row>
    <row r="81" spans="1:21" x14ac:dyDescent="0.45">
      <c r="A81" t="s">
        <v>400</v>
      </c>
      <c r="B81" t="s">
        <v>3</v>
      </c>
      <c r="C81" s="3" t="str">
        <f t="shared" si="9"/>
        <v>4.0 </v>
      </c>
      <c r="D81" t="s">
        <v>401</v>
      </c>
      <c r="F81" t="s">
        <v>13</v>
      </c>
      <c r="G81" t="str">
        <f t="shared" si="10"/>
        <v>$$ - $$$</v>
      </c>
      <c r="H81" t="s">
        <v>37</v>
      </c>
      <c r="J81" t="str">
        <f t="shared" si="8"/>
        <v xml:space="preserve">  ChineseAsian</v>
      </c>
      <c r="K81" t="str" cm="1">
        <f t="array" ref="K81">ExtractCapitals(J81)</f>
        <v>Chinese Asian</v>
      </c>
      <c r="L81" t="str">
        <f t="shared" si="11"/>
        <v>Chinese, Asian</v>
      </c>
      <c r="M81" t="str">
        <f t="shared" si="15"/>
        <v>Chinese, Asian</v>
      </c>
      <c r="N81" t="s">
        <v>402</v>
      </c>
      <c r="P81" t="str">
        <f t="shared" si="12"/>
        <v>Chinese, Asian</v>
      </c>
      <c r="Q81" t="str" cm="1">
        <f t="array" ref="Q81">_xlfn.TEXTJOIN(", ", TRUE, IFERROR(_xlfn.FILTERXML("&lt;t&gt;&lt;s&gt;" &amp; SUBSTITUTE(P81, ", ", "&lt;/s&gt;&lt;s&gt;") &amp; "&lt;/s&gt;&lt;/t&gt;", "//s[not(preceding::*=.)]"), ""))</f>
        <v>Chinese, Asian</v>
      </c>
      <c r="R81" t="s">
        <v>9048</v>
      </c>
      <c r="S81" t="str">
        <f t="shared" si="13"/>
        <v>P001052</v>
      </c>
      <c r="T81">
        <f t="shared" ca="1" si="14"/>
        <v>1800</v>
      </c>
      <c r="U81" s="4">
        <v>970</v>
      </c>
    </row>
    <row r="82" spans="1:21" x14ac:dyDescent="0.45">
      <c r="A82" t="s">
        <v>403</v>
      </c>
      <c r="B82" t="s">
        <v>3</v>
      </c>
      <c r="C82" s="3" t="str">
        <f t="shared" si="9"/>
        <v>4.0 </v>
      </c>
      <c r="D82" t="s">
        <v>404</v>
      </c>
      <c r="F82" t="s">
        <v>13</v>
      </c>
      <c r="G82" t="str">
        <f t="shared" si="10"/>
        <v>$$ - $$$</v>
      </c>
      <c r="H82" t="s">
        <v>405</v>
      </c>
      <c r="I82" t="s">
        <v>61</v>
      </c>
      <c r="J82" t="str">
        <f t="shared" si="8"/>
        <v xml:space="preserve">  DessertChineseMalaysian</v>
      </c>
      <c r="K82" t="str" cm="1">
        <f t="array" ref="K82">ExtractCapitals(J82)</f>
        <v>Dessert Chinese Malaysian</v>
      </c>
      <c r="L82" t="str">
        <f t="shared" si="11"/>
        <v>Dessert, Chinese, Malaysian</v>
      </c>
      <c r="M82" t="str">
        <f t="shared" si="15"/>
        <v>Dessert, Chinese, Malaysian</v>
      </c>
      <c r="P82" t="str">
        <f t="shared" si="12"/>
        <v>Dessert, Chinese, Malaysian</v>
      </c>
      <c r="Q82" t="str" cm="1">
        <f t="array" ref="Q82">_xlfn.TEXTJOIN(", ", TRUE, IFERROR(_xlfn.FILTERXML("&lt;t&gt;&lt;s&gt;" &amp; SUBSTITUTE(P82, ", ", "&lt;/s&gt;&lt;s&gt;") &amp; "&lt;/s&gt;&lt;/t&gt;", "//s[not(preceding::*=.)]"), ""))</f>
        <v>Dessert, Chinese, Malaysian</v>
      </c>
      <c r="R82" t="s">
        <v>9048</v>
      </c>
      <c r="S82" t="str">
        <f t="shared" si="13"/>
        <v>P001053</v>
      </c>
      <c r="T82">
        <f t="shared" ca="1" si="14"/>
        <v>1544</v>
      </c>
      <c r="U82" s="4">
        <v>4242</v>
      </c>
    </row>
    <row r="83" spans="1:21" x14ac:dyDescent="0.45">
      <c r="A83" t="s">
        <v>406</v>
      </c>
      <c r="B83" t="s">
        <v>18</v>
      </c>
      <c r="C83" s="3" t="str">
        <f t="shared" si="9"/>
        <v>3.5 </v>
      </c>
      <c r="D83" t="s">
        <v>407</v>
      </c>
      <c r="E83" t="s">
        <v>408</v>
      </c>
      <c r="F83" t="s">
        <v>13</v>
      </c>
      <c r="G83" t="str">
        <f t="shared" si="10"/>
        <v>$$ - $$$</v>
      </c>
      <c r="H83" t="s">
        <v>409</v>
      </c>
      <c r="I83" t="s">
        <v>410</v>
      </c>
      <c r="J83" t="str">
        <f t="shared" si="8"/>
        <v xml:space="preserve">  Chinese</v>
      </c>
      <c r="K83" t="str" cm="1">
        <f t="array" ref="K83">ExtractCapitals(J83)</f>
        <v>Chinese</v>
      </c>
      <c r="L83" t="str">
        <f t="shared" si="11"/>
        <v>Chinese</v>
      </c>
      <c r="M83" t="str">
        <f t="shared" si="15"/>
        <v>Chinese</v>
      </c>
      <c r="N83" t="s">
        <v>23</v>
      </c>
      <c r="P83" t="str">
        <f t="shared" si="12"/>
        <v>Chinese, Lunch, Dinner, After-hours</v>
      </c>
      <c r="Q83" t="str" cm="1">
        <f t="array" ref="Q83">_xlfn.TEXTJOIN(", ", TRUE, IFERROR(_xlfn.FILTERXML("&lt;t&gt;&lt;s&gt;" &amp; SUBSTITUTE(P83, ", ", "&lt;/s&gt;&lt;s&gt;") &amp; "&lt;/s&gt;&lt;/t&gt;", "//s[not(preceding::*=.)]"), ""))</f>
        <v>Chinese, Lunch, Dinner, After-hours</v>
      </c>
      <c r="R83" t="s">
        <v>9048</v>
      </c>
      <c r="S83" t="str">
        <f t="shared" si="13"/>
        <v>P001054</v>
      </c>
      <c r="T83">
        <f t="shared" ca="1" si="14"/>
        <v>941</v>
      </c>
      <c r="U83" s="4">
        <v>2985</v>
      </c>
    </row>
    <row r="84" spans="1:21" x14ac:dyDescent="0.45">
      <c r="A84" t="s">
        <v>411</v>
      </c>
      <c r="B84" t="s">
        <v>41</v>
      </c>
      <c r="C84" s="3" t="str">
        <f t="shared" si="9"/>
        <v>4.5 </v>
      </c>
      <c r="D84" t="s">
        <v>412</v>
      </c>
      <c r="F84" t="s">
        <v>413</v>
      </c>
      <c r="G84" t="str">
        <f t="shared" si="10"/>
        <v>$$</v>
      </c>
      <c r="H84" t="s">
        <v>413</v>
      </c>
      <c r="I84" t="s">
        <v>414</v>
      </c>
      <c r="J84" t="str">
        <f t="shared" si="8"/>
        <v>Bakeries</v>
      </c>
      <c r="K84" t="str" cm="1">
        <f t="array" ref="K84">ExtractCapitals(J84)</f>
        <v>Bakeries</v>
      </c>
      <c r="L84" t="str">
        <f t="shared" si="11"/>
        <v>Bakeries</v>
      </c>
      <c r="M84" t="str">
        <f t="shared" si="15"/>
        <v>Bakeries</v>
      </c>
      <c r="P84" t="str">
        <f t="shared" si="12"/>
        <v>Bakeries</v>
      </c>
      <c r="Q84" t="str" cm="1">
        <f t="array" ref="Q84">_xlfn.TEXTJOIN(", ", TRUE, IFERROR(_xlfn.FILTERXML("&lt;t&gt;&lt;s&gt;" &amp; SUBSTITUTE(P84, ", ", "&lt;/s&gt;&lt;s&gt;") &amp; "&lt;/s&gt;&lt;/t&gt;", "//s[not(preceding::*=.)]"), ""))</f>
        <v>Bakeries</v>
      </c>
      <c r="R84" t="s">
        <v>9048</v>
      </c>
      <c r="S84" t="str">
        <f t="shared" si="13"/>
        <v>P001055</v>
      </c>
      <c r="T84">
        <f t="shared" ca="1" si="14"/>
        <v>285</v>
      </c>
      <c r="U84" s="4">
        <v>3440</v>
      </c>
    </row>
    <row r="85" spans="1:21" x14ac:dyDescent="0.45">
      <c r="A85" t="s">
        <v>415</v>
      </c>
      <c r="B85" t="s">
        <v>18</v>
      </c>
      <c r="C85" s="3" t="str">
        <f t="shared" si="9"/>
        <v>3.5 </v>
      </c>
      <c r="D85" t="s">
        <v>416</v>
      </c>
      <c r="F85" t="s">
        <v>6</v>
      </c>
      <c r="G85" t="str">
        <f t="shared" si="10"/>
        <v>$</v>
      </c>
      <c r="H85" t="s">
        <v>7</v>
      </c>
      <c r="I85" t="s">
        <v>417</v>
      </c>
      <c r="J85" t="str">
        <f t="shared" si="8"/>
        <v>ChineseAsianMalaysian</v>
      </c>
      <c r="K85" t="str" cm="1">
        <f t="array" ref="K85">ExtractCapitals(J85)</f>
        <v>Chinese Asian Malaysian</v>
      </c>
      <c r="L85" t="str">
        <f t="shared" si="11"/>
        <v>Chinese, Asian, Malaysian</v>
      </c>
      <c r="M85" t="str">
        <f t="shared" si="15"/>
        <v>Chinese, Asian, Malaysian</v>
      </c>
      <c r="N85" t="s">
        <v>232</v>
      </c>
      <c r="P85" t="str">
        <f t="shared" si="12"/>
        <v>Chinese, Asian, Malaysian, Lunch, Dinner</v>
      </c>
      <c r="Q85" t="str" cm="1">
        <f t="array" ref="Q85">_xlfn.TEXTJOIN(", ", TRUE, IFERROR(_xlfn.FILTERXML("&lt;t&gt;&lt;s&gt;" &amp; SUBSTITUTE(P85, ", ", "&lt;/s&gt;&lt;s&gt;") &amp; "&lt;/s&gt;&lt;/t&gt;", "//s[not(preceding::*=.)]"), ""))</f>
        <v>Chinese, Asian, Malaysian, Lunch, Dinner</v>
      </c>
      <c r="R85" t="s">
        <v>9048</v>
      </c>
      <c r="S85" t="str">
        <f t="shared" si="13"/>
        <v>P001056</v>
      </c>
      <c r="T85">
        <f t="shared" ca="1" si="14"/>
        <v>2945</v>
      </c>
      <c r="U85" s="4">
        <v>3635</v>
      </c>
    </row>
    <row r="86" spans="1:21" x14ac:dyDescent="0.45">
      <c r="A86" t="s">
        <v>418</v>
      </c>
      <c r="B86" t="s">
        <v>41</v>
      </c>
      <c r="C86" s="3" t="str">
        <f t="shared" si="9"/>
        <v>4.5 </v>
      </c>
      <c r="D86" t="s">
        <v>419</v>
      </c>
      <c r="E86" t="s">
        <v>420</v>
      </c>
      <c r="F86" t="s">
        <v>13</v>
      </c>
      <c r="G86" t="str">
        <f t="shared" si="10"/>
        <v>$$ - $$$</v>
      </c>
      <c r="H86" t="s">
        <v>421</v>
      </c>
      <c r="I86" t="s">
        <v>422</v>
      </c>
      <c r="J86" t="str">
        <f t="shared" si="8"/>
        <v xml:space="preserve">  Contemporary</v>
      </c>
      <c r="K86" t="str" cm="1">
        <f t="array" ref="K86">ExtractCapitals(J86)</f>
        <v>Contemporary</v>
      </c>
      <c r="L86" t="str">
        <f t="shared" si="11"/>
        <v>Contemporary</v>
      </c>
      <c r="M86" t="str">
        <f t="shared" si="15"/>
        <v>Contemporary</v>
      </c>
      <c r="N86" t="s">
        <v>423</v>
      </c>
      <c r="P86" t="str">
        <f t="shared" si="12"/>
        <v>Contemporary, Dinner, After-hours, Drinks</v>
      </c>
      <c r="Q86" t="str" cm="1">
        <f t="array" ref="Q86">_xlfn.TEXTJOIN(", ", TRUE, IFERROR(_xlfn.FILTERXML("&lt;t&gt;&lt;s&gt;" &amp; SUBSTITUTE(P86, ", ", "&lt;/s&gt;&lt;s&gt;") &amp; "&lt;/s&gt;&lt;/t&gt;", "//s[not(preceding::*=.)]"), ""))</f>
        <v>Contemporary, Dinner, After-hours, Drinks</v>
      </c>
      <c r="R86" t="s">
        <v>9048</v>
      </c>
      <c r="S86" t="str">
        <f t="shared" si="13"/>
        <v>P001057</v>
      </c>
      <c r="T86">
        <f t="shared" ca="1" si="14"/>
        <v>2220</v>
      </c>
      <c r="U86" s="4">
        <v>2521</v>
      </c>
    </row>
    <row r="87" spans="1:21" x14ac:dyDescent="0.45">
      <c r="A87" t="s">
        <v>424</v>
      </c>
      <c r="B87" t="s">
        <v>3</v>
      </c>
      <c r="C87" s="3" t="str">
        <f t="shared" si="9"/>
        <v>4.0 </v>
      </c>
      <c r="D87" t="s">
        <v>425</v>
      </c>
      <c r="F87" t="s">
        <v>350</v>
      </c>
      <c r="G87" t="str">
        <f t="shared" si="10"/>
        <v>$$</v>
      </c>
      <c r="H87" t="s">
        <v>426</v>
      </c>
      <c r="J87" t="str">
        <f t="shared" si="8"/>
        <v>FrenchMexicanFast foodAsian</v>
      </c>
      <c r="K87" t="str" cm="1">
        <f t="array" ref="K87">ExtractCapitals(J87)</f>
        <v>French Mexican Fast food Asian</v>
      </c>
      <c r="L87" t="str">
        <f t="shared" si="11"/>
        <v>French, Mexican, Fast, food, Asian</v>
      </c>
      <c r="M87" t="str">
        <f t="shared" si="15"/>
        <v>French, Mexican, Fast, food, Asian</v>
      </c>
      <c r="N87" t="s">
        <v>158</v>
      </c>
      <c r="P87" t="str">
        <f t="shared" si="12"/>
        <v>French, Mexican, Fast, food, Asian, Halal, Vegetarian Friendly</v>
      </c>
      <c r="Q87" t="str" cm="1">
        <f t="array" ref="Q87">_xlfn.TEXTJOIN(", ", TRUE, IFERROR(_xlfn.FILTERXML("&lt;t&gt;&lt;s&gt;" &amp; SUBSTITUTE(P87, ", ", "&lt;/s&gt;&lt;s&gt;") &amp; "&lt;/s&gt;&lt;/t&gt;", "//s[not(preceding::*=.)]"), ""))</f>
        <v>French, Mexican, Fast, food, Asian, Halal, Vegetarian Friendly</v>
      </c>
      <c r="R87" t="s">
        <v>9048</v>
      </c>
      <c r="S87" t="str">
        <f t="shared" si="13"/>
        <v>P001058</v>
      </c>
      <c r="T87">
        <f t="shared" ca="1" si="14"/>
        <v>1154</v>
      </c>
      <c r="U87" s="4">
        <v>665</v>
      </c>
    </row>
    <row r="88" spans="1:21" x14ac:dyDescent="0.45">
      <c r="A88" t="s">
        <v>427</v>
      </c>
      <c r="B88" t="s">
        <v>41</v>
      </c>
      <c r="C88" s="3" t="str">
        <f t="shared" si="9"/>
        <v>4.5 </v>
      </c>
      <c r="D88" t="s">
        <v>428</v>
      </c>
      <c r="E88" t="s">
        <v>429</v>
      </c>
      <c r="F88" t="s">
        <v>322</v>
      </c>
      <c r="G88" t="str">
        <f t="shared" si="10"/>
        <v>$$</v>
      </c>
      <c r="H88" t="s">
        <v>430</v>
      </c>
      <c r="I88" t="s">
        <v>431</v>
      </c>
      <c r="J88" t="str">
        <f t="shared" si="8"/>
        <v>DessertCafe</v>
      </c>
      <c r="K88" t="str" cm="1">
        <f t="array" ref="K88">ExtractCapitals(J88)</f>
        <v>Dessert Cafe</v>
      </c>
      <c r="L88" t="str">
        <f t="shared" si="11"/>
        <v>Dessert, Cafe</v>
      </c>
      <c r="M88" t="str">
        <f t="shared" si="15"/>
        <v>Dessert, Cafe</v>
      </c>
      <c r="N88" t="s">
        <v>432</v>
      </c>
      <c r="P88" t="str">
        <f t="shared" si="12"/>
        <v>Dessert, Cafe, Table Service</v>
      </c>
      <c r="Q88" t="str" cm="1">
        <f t="array" ref="Q88">_xlfn.TEXTJOIN(", ", TRUE, IFERROR(_xlfn.FILTERXML("&lt;t&gt;&lt;s&gt;" &amp; SUBSTITUTE(P88, ", ", "&lt;/s&gt;&lt;s&gt;") &amp; "&lt;/s&gt;&lt;/t&gt;", "//s[not(preceding::*=.)]"), ""))</f>
        <v>Dessert, Cafe, Table Service</v>
      </c>
      <c r="R88" t="s">
        <v>9048</v>
      </c>
      <c r="S88" t="str">
        <f t="shared" si="13"/>
        <v>P001059</v>
      </c>
      <c r="T88">
        <f t="shared" ca="1" si="14"/>
        <v>4184</v>
      </c>
      <c r="U88" s="4">
        <v>670</v>
      </c>
    </row>
    <row r="89" spans="1:21" x14ac:dyDescent="0.45">
      <c r="A89" t="s">
        <v>433</v>
      </c>
      <c r="B89" t="s">
        <v>18</v>
      </c>
      <c r="C89" s="3" t="str">
        <f t="shared" si="9"/>
        <v>3.5 </v>
      </c>
      <c r="D89" t="s">
        <v>434</v>
      </c>
      <c r="E89" t="s">
        <v>435</v>
      </c>
      <c r="F89" t="s">
        <v>13</v>
      </c>
      <c r="G89" t="str">
        <f t="shared" si="10"/>
        <v>$$ - $$$</v>
      </c>
      <c r="H89" t="s">
        <v>37</v>
      </c>
      <c r="I89" t="s">
        <v>436</v>
      </c>
      <c r="J89" t="str">
        <f t="shared" si="8"/>
        <v xml:space="preserve">  ChineseAsian</v>
      </c>
      <c r="K89" t="str" cm="1">
        <f t="array" ref="K89">ExtractCapitals(J89)</f>
        <v>Chinese Asian</v>
      </c>
      <c r="L89" t="str">
        <f t="shared" si="11"/>
        <v>Chinese, Asian</v>
      </c>
      <c r="M89" t="str">
        <f t="shared" si="15"/>
        <v>Chinese, Asian</v>
      </c>
      <c r="N89" t="s">
        <v>437</v>
      </c>
      <c r="P89" t="str">
        <f t="shared" si="12"/>
        <v>Chinese, Asian, Seating, Serves Alcohol, Table Service</v>
      </c>
      <c r="Q89" t="str" cm="1">
        <f t="array" ref="Q89">_xlfn.TEXTJOIN(", ", TRUE, IFERROR(_xlfn.FILTERXML("&lt;t&gt;&lt;s&gt;" &amp; SUBSTITUTE(P89, ", ", "&lt;/s&gt;&lt;s&gt;") &amp; "&lt;/s&gt;&lt;/t&gt;", "//s[not(preceding::*=.)]"), ""))</f>
        <v>Chinese, Asian, Seating, Serves Alcohol, Table Service</v>
      </c>
      <c r="R89" t="s">
        <v>9048</v>
      </c>
      <c r="S89" t="str">
        <f t="shared" si="13"/>
        <v>P001060</v>
      </c>
      <c r="T89">
        <f t="shared" ca="1" si="14"/>
        <v>113</v>
      </c>
      <c r="U89" s="4">
        <v>1653</v>
      </c>
    </row>
    <row r="90" spans="1:21" x14ac:dyDescent="0.45">
      <c r="A90" t="s">
        <v>438</v>
      </c>
      <c r="B90" t="s">
        <v>18</v>
      </c>
      <c r="C90" s="3" t="str">
        <f t="shared" si="9"/>
        <v>3.5 </v>
      </c>
      <c r="D90" t="s">
        <v>439</v>
      </c>
      <c r="F90" t="s">
        <v>13</v>
      </c>
      <c r="G90" t="str">
        <f t="shared" si="10"/>
        <v>$$ - $$$</v>
      </c>
      <c r="H90" t="s">
        <v>440</v>
      </c>
      <c r="I90" t="s">
        <v>441</v>
      </c>
      <c r="J90" t="str">
        <f t="shared" si="8"/>
        <v xml:space="preserve">  AsianMalaysianHalal</v>
      </c>
      <c r="K90" t="str" cm="1">
        <f t="array" ref="K90">ExtractCapitals(J90)</f>
        <v>Asian Malaysian Halal</v>
      </c>
      <c r="L90" t="str">
        <f t="shared" si="11"/>
        <v>Asian, Malaysian, Halal</v>
      </c>
      <c r="M90" t="str">
        <f t="shared" si="15"/>
        <v>Asian, Malaysian, Halal</v>
      </c>
      <c r="N90" t="s">
        <v>77</v>
      </c>
      <c r="P90" t="str">
        <f t="shared" si="12"/>
        <v>Asian, Malaysian, Halal</v>
      </c>
      <c r="Q90" t="str" cm="1">
        <f t="array" ref="Q90">_xlfn.TEXTJOIN(", ", TRUE, IFERROR(_xlfn.FILTERXML("&lt;t&gt;&lt;s&gt;" &amp; SUBSTITUTE(P90, ", ", "&lt;/s&gt;&lt;s&gt;") &amp; "&lt;/s&gt;&lt;/t&gt;", "//s[not(preceding::*=.)]"), ""))</f>
        <v>Asian, Malaysian, Halal</v>
      </c>
      <c r="R90" t="s">
        <v>9048</v>
      </c>
      <c r="S90" t="str">
        <f t="shared" si="13"/>
        <v>P001061</v>
      </c>
      <c r="T90">
        <f t="shared" ca="1" si="14"/>
        <v>434</v>
      </c>
      <c r="U90" s="4">
        <v>75</v>
      </c>
    </row>
    <row r="91" spans="1:21" x14ac:dyDescent="0.45">
      <c r="A91" t="s">
        <v>442</v>
      </c>
      <c r="B91" t="s">
        <v>3</v>
      </c>
      <c r="C91" s="3" t="str">
        <f t="shared" si="9"/>
        <v>4.0 </v>
      </c>
      <c r="D91" t="s">
        <v>443</v>
      </c>
      <c r="E91" t="s">
        <v>444</v>
      </c>
      <c r="F91" t="s">
        <v>13</v>
      </c>
      <c r="G91" t="str">
        <f t="shared" si="10"/>
        <v>$$ - $$$</v>
      </c>
      <c r="H91" t="s">
        <v>44</v>
      </c>
      <c r="I91" t="s">
        <v>445</v>
      </c>
      <c r="J91" t="str">
        <f t="shared" si="8"/>
        <v xml:space="preserve">  ChineseAsianCantonese</v>
      </c>
      <c r="K91" t="str" cm="1">
        <f t="array" ref="K91">ExtractCapitals(J91)</f>
        <v>Chinese Asian Cantonese</v>
      </c>
      <c r="L91" t="str">
        <f t="shared" si="11"/>
        <v>Chinese, Asian, Cantonese</v>
      </c>
      <c r="M91" t="str">
        <f t="shared" si="15"/>
        <v>Chinese, Asian, Cantonese</v>
      </c>
      <c r="N91" t="s">
        <v>232</v>
      </c>
      <c r="P91" t="str">
        <f t="shared" si="12"/>
        <v>Chinese, Asian, Cantonese, Lunch, Dinner</v>
      </c>
      <c r="Q91" t="str" cm="1">
        <f t="array" ref="Q91">_xlfn.TEXTJOIN(", ", TRUE, IFERROR(_xlfn.FILTERXML("&lt;t&gt;&lt;s&gt;" &amp; SUBSTITUTE(P91, ", ", "&lt;/s&gt;&lt;s&gt;") &amp; "&lt;/s&gt;&lt;/t&gt;", "//s[not(preceding::*=.)]"), ""))</f>
        <v>Chinese, Asian, Cantonese, Lunch, Dinner</v>
      </c>
      <c r="R91" t="s">
        <v>9048</v>
      </c>
      <c r="S91" t="str">
        <f t="shared" si="13"/>
        <v>P001062</v>
      </c>
      <c r="T91">
        <f t="shared" ca="1" si="14"/>
        <v>2048</v>
      </c>
      <c r="U91" s="4">
        <v>2757</v>
      </c>
    </row>
    <row r="92" spans="1:21" x14ac:dyDescent="0.45">
      <c r="A92" t="s">
        <v>446</v>
      </c>
      <c r="B92" t="s">
        <v>41</v>
      </c>
      <c r="C92" s="3" t="str">
        <f t="shared" si="9"/>
        <v>4.5 </v>
      </c>
      <c r="D92" t="s">
        <v>447</v>
      </c>
      <c r="E92" t="s">
        <v>448</v>
      </c>
      <c r="F92" t="s">
        <v>6</v>
      </c>
      <c r="G92" t="str">
        <f t="shared" si="10"/>
        <v>$</v>
      </c>
      <c r="H92" t="s">
        <v>449</v>
      </c>
      <c r="I92" t="s">
        <v>450</v>
      </c>
      <c r="J92" t="str">
        <f t="shared" si="8"/>
        <v>ChineseIndianAsian</v>
      </c>
      <c r="K92" t="str" cm="1">
        <f t="array" ref="K92">ExtractCapitals(J92)</f>
        <v>Chinese Indian Asian</v>
      </c>
      <c r="L92" t="str">
        <f t="shared" si="11"/>
        <v>Chinese, Indian, Asian</v>
      </c>
      <c r="M92" t="str">
        <f t="shared" si="15"/>
        <v>Chinese, Indian, Asian</v>
      </c>
      <c r="N92" t="s">
        <v>451</v>
      </c>
      <c r="P92" t="str">
        <f t="shared" si="12"/>
        <v>Chinese, Indian, Asian, Chinese, Indian, Asian, Malaysian, Healthy</v>
      </c>
      <c r="Q92" t="str" cm="1">
        <f t="array" ref="Q92">_xlfn.TEXTJOIN(", ", TRUE, IFERROR(_xlfn.FILTERXML("&lt;t&gt;&lt;s&gt;" &amp; SUBSTITUTE(P92, ", ", "&lt;/s&gt;&lt;s&gt;") &amp; "&lt;/s&gt;&lt;/t&gt;", "//s[not(preceding::*=.)]"), ""))</f>
        <v>Chinese, Indian, Asian, Malaysian, Healthy</v>
      </c>
      <c r="R92" t="s">
        <v>9048</v>
      </c>
      <c r="S92" t="str">
        <f t="shared" si="13"/>
        <v>P001063</v>
      </c>
      <c r="T92">
        <f t="shared" ca="1" si="14"/>
        <v>3262</v>
      </c>
      <c r="U92" s="4">
        <v>1532</v>
      </c>
    </row>
    <row r="93" spans="1:21" x14ac:dyDescent="0.45">
      <c r="A93" t="s">
        <v>452</v>
      </c>
      <c r="B93" t="s">
        <v>79</v>
      </c>
      <c r="C93" s="3" t="str">
        <f t="shared" si="9"/>
        <v>5.0 </v>
      </c>
      <c r="D93" t="s">
        <v>453</v>
      </c>
      <c r="F93" t="s">
        <v>6</v>
      </c>
      <c r="G93" t="str">
        <f t="shared" si="10"/>
        <v>$</v>
      </c>
      <c r="H93" t="s">
        <v>454</v>
      </c>
      <c r="I93" t="s">
        <v>455</v>
      </c>
      <c r="J93" t="str">
        <f t="shared" si="8"/>
        <v>IndianAsianMiddle Eastern</v>
      </c>
      <c r="K93" t="str" cm="1">
        <f t="array" ref="K93">ExtractCapitals(J93)</f>
        <v>Indian Asian Middle  Eastern</v>
      </c>
      <c r="L93" t="str">
        <f t="shared" si="11"/>
        <v>Indian, Asian, Middle, , Eastern</v>
      </c>
      <c r="M93" t="str">
        <f t="shared" si="15"/>
        <v>Indian, Asian, Middle Eastern</v>
      </c>
      <c r="N93" t="s">
        <v>195</v>
      </c>
      <c r="P93" t="str">
        <f t="shared" si="12"/>
        <v>Indian, Asian, Middle Eastern, Lunch, Dinner, Drinks</v>
      </c>
      <c r="Q93" t="str" cm="1">
        <f t="array" ref="Q93">_xlfn.TEXTJOIN(", ", TRUE, IFERROR(_xlfn.FILTERXML("&lt;t&gt;&lt;s&gt;" &amp; SUBSTITUTE(P93, ", ", "&lt;/s&gt;&lt;s&gt;") &amp; "&lt;/s&gt;&lt;/t&gt;", "//s[not(preceding::*=.)]"), ""))</f>
        <v>Indian, Asian, Middle Eastern, Lunch, Dinner, Drinks</v>
      </c>
      <c r="R93" t="s">
        <v>9048</v>
      </c>
      <c r="S93" t="str">
        <f t="shared" si="13"/>
        <v>P001064</v>
      </c>
      <c r="T93">
        <f t="shared" ca="1" si="14"/>
        <v>3100</v>
      </c>
      <c r="U93" s="4">
        <v>1603</v>
      </c>
    </row>
    <row r="94" spans="1:21" x14ac:dyDescent="0.45">
      <c r="A94" t="s">
        <v>456</v>
      </c>
      <c r="B94" t="s">
        <v>79</v>
      </c>
      <c r="C94" s="3" t="str">
        <f t="shared" si="9"/>
        <v>5.0 </v>
      </c>
      <c r="D94" t="s">
        <v>457</v>
      </c>
      <c r="E94" t="s">
        <v>458</v>
      </c>
      <c r="F94" t="s">
        <v>13</v>
      </c>
      <c r="G94" t="str">
        <f t="shared" si="10"/>
        <v>$$ - $$$</v>
      </c>
      <c r="H94" t="s">
        <v>459</v>
      </c>
      <c r="I94" t="s">
        <v>460</v>
      </c>
      <c r="J94" t="str">
        <f t="shared" si="8"/>
        <v xml:space="preserve">  FusionMiddle EasternEastern European</v>
      </c>
      <c r="K94" t="str" cm="1">
        <f t="array" ref="K94">ExtractCapitals(J94)</f>
        <v>Fusion Middle  Eastern Eastern  European</v>
      </c>
      <c r="L94" t="str">
        <f t="shared" si="11"/>
        <v>Fusion, Middle, , Eastern, Eastern, , European</v>
      </c>
      <c r="M94" t="str">
        <f t="shared" si="15"/>
        <v>Fusion, Middle Eastern, Eastern European</v>
      </c>
      <c r="N94" t="s">
        <v>461</v>
      </c>
      <c r="P94" t="str">
        <f t="shared" si="12"/>
        <v>Fusion, Middle Eastern, Eastern European</v>
      </c>
      <c r="Q94" t="str" cm="1">
        <f t="array" ref="Q94">_xlfn.TEXTJOIN(", ", TRUE, IFERROR(_xlfn.FILTERXML("&lt;t&gt;&lt;s&gt;" &amp; SUBSTITUTE(P94, ", ", "&lt;/s&gt;&lt;s&gt;") &amp; "&lt;/s&gt;&lt;/t&gt;", "//s[not(preceding::*=.)]"), ""))</f>
        <v>Fusion, Middle Eastern, Eastern European</v>
      </c>
      <c r="R94" t="s">
        <v>9048</v>
      </c>
      <c r="S94" t="str">
        <f t="shared" si="13"/>
        <v>P001065</v>
      </c>
      <c r="T94">
        <f t="shared" ca="1" si="14"/>
        <v>1714</v>
      </c>
      <c r="U94" s="4">
        <v>2909</v>
      </c>
    </row>
    <row r="95" spans="1:21" x14ac:dyDescent="0.45">
      <c r="A95" t="s">
        <v>462</v>
      </c>
      <c r="B95" t="s">
        <v>18</v>
      </c>
      <c r="C95" s="3" t="str">
        <f t="shared" si="9"/>
        <v>3.5 </v>
      </c>
      <c r="D95" t="s">
        <v>463</v>
      </c>
      <c r="F95" t="s">
        <v>13</v>
      </c>
      <c r="G95" t="str">
        <f t="shared" si="10"/>
        <v>$$ - $$$</v>
      </c>
      <c r="H95" t="s">
        <v>181</v>
      </c>
      <c r="J95" t="str">
        <f t="shared" si="8"/>
        <v xml:space="preserve">  CafeAsianMalaysian</v>
      </c>
      <c r="K95" t="str" cm="1">
        <f t="array" ref="K95">ExtractCapitals(J95)</f>
        <v>Cafe Asian Malaysian</v>
      </c>
      <c r="L95" t="str">
        <f t="shared" si="11"/>
        <v>Cafe, Asian, Malaysian</v>
      </c>
      <c r="M95" t="str">
        <f t="shared" si="15"/>
        <v>Cafe, Asian, Malaysian</v>
      </c>
      <c r="N95" t="s">
        <v>464</v>
      </c>
      <c r="P95" t="str">
        <f t="shared" si="12"/>
        <v>Cafe, Asian, Malaysian, Breakfast, Dinner</v>
      </c>
      <c r="Q95" t="str" cm="1">
        <f t="array" ref="Q95">_xlfn.TEXTJOIN(", ", TRUE, IFERROR(_xlfn.FILTERXML("&lt;t&gt;&lt;s&gt;" &amp; SUBSTITUTE(P95, ", ", "&lt;/s&gt;&lt;s&gt;") &amp; "&lt;/s&gt;&lt;/t&gt;", "//s[not(preceding::*=.)]"), ""))</f>
        <v>Cafe, Asian, Malaysian, Breakfast, Dinner</v>
      </c>
      <c r="R95" t="s">
        <v>9048</v>
      </c>
      <c r="S95" t="str">
        <f t="shared" si="13"/>
        <v>P001066</v>
      </c>
      <c r="T95">
        <f t="shared" ca="1" si="14"/>
        <v>2918</v>
      </c>
      <c r="U95" s="4">
        <v>2508</v>
      </c>
    </row>
    <row r="96" spans="1:21" x14ac:dyDescent="0.45">
      <c r="A96" t="s">
        <v>465</v>
      </c>
      <c r="B96" t="s">
        <v>3</v>
      </c>
      <c r="C96" s="3" t="str">
        <f t="shared" si="9"/>
        <v>4.0 </v>
      </c>
      <c r="D96" t="s">
        <v>466</v>
      </c>
      <c r="E96" t="s">
        <v>467</v>
      </c>
      <c r="F96" t="s">
        <v>123</v>
      </c>
      <c r="G96" t="str">
        <f t="shared" si="10"/>
        <v>$$</v>
      </c>
      <c r="H96" t="s">
        <v>468</v>
      </c>
      <c r="I96" t="s">
        <v>469</v>
      </c>
      <c r="J96" t="str">
        <f t="shared" si="8"/>
        <v>ItalianAmericanPizzaBarbecue</v>
      </c>
      <c r="K96" t="str" cm="1">
        <f t="array" ref="K96">ExtractCapitals(J96)</f>
        <v>Italian American Pizza Barbecue</v>
      </c>
      <c r="L96" t="str">
        <f t="shared" si="11"/>
        <v>Italian, American, Pizza, Barbecue</v>
      </c>
      <c r="M96" t="str">
        <f t="shared" si="15"/>
        <v>Italian, American, Pizza, Barbecue</v>
      </c>
      <c r="N96" t="s">
        <v>183</v>
      </c>
      <c r="P96" t="str">
        <f t="shared" si="12"/>
        <v>Italian, American, Pizza, Barbecue, Lunch, Dinner, Brunch</v>
      </c>
      <c r="Q96" t="str" cm="1">
        <f t="array" ref="Q96">_xlfn.TEXTJOIN(", ", TRUE, IFERROR(_xlfn.FILTERXML("&lt;t&gt;&lt;s&gt;" &amp; SUBSTITUTE(P96, ", ", "&lt;/s&gt;&lt;s&gt;") &amp; "&lt;/s&gt;&lt;/t&gt;", "//s[not(preceding::*=.)]"), ""))</f>
        <v>Italian, American, Pizza, Barbecue, Lunch, Dinner, Brunch</v>
      </c>
      <c r="R96" t="s">
        <v>9048</v>
      </c>
      <c r="S96" t="str">
        <f t="shared" si="13"/>
        <v>P001067</v>
      </c>
      <c r="T96">
        <f t="shared" ca="1" si="14"/>
        <v>4294</v>
      </c>
      <c r="U96" s="4">
        <v>62</v>
      </c>
    </row>
    <row r="97" spans="1:21" x14ac:dyDescent="0.45">
      <c r="A97" t="s">
        <v>470</v>
      </c>
      <c r="B97" t="s">
        <v>18</v>
      </c>
      <c r="C97" s="3" t="str">
        <f t="shared" si="9"/>
        <v>3.5 </v>
      </c>
      <c r="D97" t="s">
        <v>471</v>
      </c>
      <c r="E97" t="s">
        <v>472</v>
      </c>
      <c r="F97" t="s">
        <v>13</v>
      </c>
      <c r="G97" t="str">
        <f t="shared" si="10"/>
        <v>$$ - $$$</v>
      </c>
      <c r="H97" t="s">
        <v>473</v>
      </c>
      <c r="I97" t="s">
        <v>474</v>
      </c>
      <c r="J97" t="str">
        <f t="shared" si="8"/>
        <v xml:space="preserve">  AsianIndonesianHalal</v>
      </c>
      <c r="K97" t="str" cm="1">
        <f t="array" ref="K97">ExtractCapitals(J97)</f>
        <v>Asian Indonesian Halal</v>
      </c>
      <c r="L97" t="str">
        <f t="shared" si="11"/>
        <v>Asian, Indonesian, Halal</v>
      </c>
      <c r="M97" t="str">
        <f t="shared" si="15"/>
        <v>Asian, Indonesian, Halal</v>
      </c>
      <c r="N97" t="s">
        <v>77</v>
      </c>
      <c r="P97" t="str">
        <f t="shared" si="12"/>
        <v>Asian, Indonesian, Halal</v>
      </c>
      <c r="Q97" t="str" cm="1">
        <f t="array" ref="Q97">_xlfn.TEXTJOIN(", ", TRUE, IFERROR(_xlfn.FILTERXML("&lt;t&gt;&lt;s&gt;" &amp; SUBSTITUTE(P97, ", ", "&lt;/s&gt;&lt;s&gt;") &amp; "&lt;/s&gt;&lt;/t&gt;", "//s[not(preceding::*=.)]"), ""))</f>
        <v>Asian, Indonesian, Halal</v>
      </c>
      <c r="R97" t="s">
        <v>9048</v>
      </c>
      <c r="S97" t="str">
        <f t="shared" si="13"/>
        <v>P001068</v>
      </c>
      <c r="T97">
        <f t="shared" ca="1" si="14"/>
        <v>2187</v>
      </c>
      <c r="U97" s="4">
        <v>2248</v>
      </c>
    </row>
    <row r="98" spans="1:21" x14ac:dyDescent="0.45">
      <c r="A98" t="s">
        <v>475</v>
      </c>
      <c r="B98" t="s">
        <v>3</v>
      </c>
      <c r="C98" s="3" t="str">
        <f t="shared" si="9"/>
        <v>4.0 </v>
      </c>
      <c r="D98" t="s">
        <v>476</v>
      </c>
      <c r="E98" t="s">
        <v>477</v>
      </c>
      <c r="F98" t="s">
        <v>478</v>
      </c>
      <c r="G98" t="str">
        <f t="shared" si="10"/>
        <v>$$</v>
      </c>
      <c r="H98" t="s">
        <v>479</v>
      </c>
      <c r="I98">
        <v>6053593559</v>
      </c>
      <c r="J98" t="str">
        <f t="shared" si="8"/>
        <v>SouthwesternCafeAsianMalaysian</v>
      </c>
      <c r="K98" t="str" cm="1">
        <f t="array" ref="K98">ExtractCapitals(J98)</f>
        <v>Southwestern Cafe Asian Malaysian</v>
      </c>
      <c r="L98" t="str">
        <f t="shared" si="11"/>
        <v>Southwestern, Cafe, Asian, Malaysian</v>
      </c>
      <c r="M98" t="str">
        <f t="shared" si="15"/>
        <v>Southwestern, Cafe, Asian, Malaysian</v>
      </c>
      <c r="N98" t="s">
        <v>34</v>
      </c>
      <c r="P98" t="str">
        <f t="shared" si="12"/>
        <v>Southwestern, Cafe, Asian, Malaysian, Vegetarian Friendly</v>
      </c>
      <c r="Q98" t="str" cm="1">
        <f t="array" ref="Q98">_xlfn.TEXTJOIN(", ", TRUE, IFERROR(_xlfn.FILTERXML("&lt;t&gt;&lt;s&gt;" &amp; SUBSTITUTE(P98, ", ", "&lt;/s&gt;&lt;s&gt;") &amp; "&lt;/s&gt;&lt;/t&gt;", "//s[not(preceding::*=.)]"), ""))</f>
        <v>Southwestern, Cafe, Asian, Malaysian, Vegetarian Friendly</v>
      </c>
      <c r="R98" t="s">
        <v>9048</v>
      </c>
      <c r="S98" t="str">
        <f t="shared" si="13"/>
        <v>P001069</v>
      </c>
      <c r="T98">
        <f t="shared" ca="1" si="14"/>
        <v>1321</v>
      </c>
      <c r="U98" s="4">
        <v>2871</v>
      </c>
    </row>
    <row r="99" spans="1:21" x14ac:dyDescent="0.45">
      <c r="A99" t="s">
        <v>480</v>
      </c>
      <c r="B99" t="s">
        <v>3</v>
      </c>
      <c r="C99" s="3" t="str">
        <f t="shared" si="9"/>
        <v>4.0 </v>
      </c>
      <c r="D99" t="s">
        <v>481</v>
      </c>
      <c r="F99" t="s">
        <v>13</v>
      </c>
      <c r="G99" t="str">
        <f t="shared" si="10"/>
        <v>$$ - $$$</v>
      </c>
      <c r="H99" t="s">
        <v>482</v>
      </c>
      <c r="J99" t="str">
        <f t="shared" si="8"/>
        <v xml:space="preserve">  IndianAsianMalaysian</v>
      </c>
      <c r="K99" t="str" cm="1">
        <f t="array" ref="K99">ExtractCapitals(J99)</f>
        <v>Indian Asian Malaysian</v>
      </c>
      <c r="L99" t="str">
        <f t="shared" si="11"/>
        <v>Indian, Asian, Malaysian</v>
      </c>
      <c r="M99" t="str">
        <f t="shared" si="15"/>
        <v>Indian, Asian, Malaysian</v>
      </c>
      <c r="N99" t="s">
        <v>9</v>
      </c>
      <c r="P99" t="str">
        <f t="shared" si="12"/>
        <v>Indian, Asian, Malaysian, Vegetarian Friendly, Vegan Options, Halal</v>
      </c>
      <c r="Q99" t="str" cm="1">
        <f t="array" ref="Q99">_xlfn.TEXTJOIN(", ", TRUE, IFERROR(_xlfn.FILTERXML("&lt;t&gt;&lt;s&gt;" &amp; SUBSTITUTE(P99, ", ", "&lt;/s&gt;&lt;s&gt;") &amp; "&lt;/s&gt;&lt;/t&gt;", "//s[not(preceding::*=.)]"), ""))</f>
        <v>Indian, Asian, Malaysian, Vegetarian Friendly, Vegan Options, Halal</v>
      </c>
      <c r="R99" t="s">
        <v>9048</v>
      </c>
      <c r="S99" t="str">
        <f t="shared" si="13"/>
        <v>P001070</v>
      </c>
      <c r="T99">
        <f t="shared" ca="1" si="14"/>
        <v>3310</v>
      </c>
      <c r="U99" s="4">
        <v>296</v>
      </c>
    </row>
    <row r="100" spans="1:21" x14ac:dyDescent="0.45">
      <c r="A100" t="s">
        <v>483</v>
      </c>
      <c r="B100" t="s">
        <v>3</v>
      </c>
      <c r="C100" s="3" t="str">
        <f t="shared" si="9"/>
        <v>4.0 </v>
      </c>
      <c r="D100" t="s">
        <v>484</v>
      </c>
      <c r="E100" t="s">
        <v>485</v>
      </c>
      <c r="F100" t="s">
        <v>13</v>
      </c>
      <c r="G100" t="str">
        <f t="shared" si="10"/>
        <v>$$ - $$$</v>
      </c>
      <c r="H100" t="s">
        <v>486</v>
      </c>
      <c r="I100">
        <v>6055415702</v>
      </c>
      <c r="J100" t="str">
        <f t="shared" si="8"/>
        <v xml:space="preserve">  AsianMalaysianVegetarian Friendly</v>
      </c>
      <c r="K100" t="str" cm="1">
        <f t="array" ref="K100">ExtractCapitals(J100)</f>
        <v>Asian Malaysian Vegetarian  Friendly</v>
      </c>
      <c r="L100" t="str">
        <f t="shared" si="11"/>
        <v>Asian, Malaysian, Vegetarian, , Friendly</v>
      </c>
      <c r="M100" t="str">
        <f t="shared" si="15"/>
        <v>Asian, Malaysian, Vegetarian Friendly</v>
      </c>
      <c r="N100" t="s">
        <v>56</v>
      </c>
      <c r="P100" t="str">
        <f t="shared" si="12"/>
        <v>Asian, Malaysian, Vegetarian Friendly, Vegetarian Friendly, Vegan Options</v>
      </c>
      <c r="Q100" t="str" cm="1">
        <f t="array" ref="Q100">_xlfn.TEXTJOIN(", ", TRUE, IFERROR(_xlfn.FILTERXML("&lt;t&gt;&lt;s&gt;" &amp; SUBSTITUTE(P100, ", ", "&lt;/s&gt;&lt;s&gt;") &amp; "&lt;/s&gt;&lt;/t&gt;", "//s[not(preceding::*=.)]"), ""))</f>
        <v>Asian, Malaysian, Vegetarian Friendly, Vegan Options</v>
      </c>
      <c r="R100" t="s">
        <v>9048</v>
      </c>
      <c r="S100" t="str">
        <f t="shared" si="13"/>
        <v>P001071</v>
      </c>
      <c r="T100">
        <f t="shared" ca="1" si="14"/>
        <v>3870</v>
      </c>
      <c r="U100" s="4">
        <v>610</v>
      </c>
    </row>
    <row r="101" spans="1:21" x14ac:dyDescent="0.45">
      <c r="A101" t="s">
        <v>487</v>
      </c>
      <c r="B101" t="s">
        <v>18</v>
      </c>
      <c r="C101" s="3" t="str">
        <f t="shared" si="9"/>
        <v>3.5 </v>
      </c>
      <c r="D101" t="s">
        <v>488</v>
      </c>
      <c r="F101" t="s">
        <v>13</v>
      </c>
      <c r="G101" t="str">
        <f t="shared" si="10"/>
        <v>$$ - $$$</v>
      </c>
      <c r="H101" t="s">
        <v>489</v>
      </c>
      <c r="I101" t="s">
        <v>490</v>
      </c>
      <c r="J101" t="str">
        <f t="shared" si="8"/>
        <v xml:space="preserve">  IndianAsianVegetarian Friendly</v>
      </c>
      <c r="K101" t="str" cm="1">
        <f t="array" ref="K101">ExtractCapitals(J101)</f>
        <v>Indian Asian Vegetarian  Friendly</v>
      </c>
      <c r="L101" t="str">
        <f t="shared" si="11"/>
        <v>Indian, Asian, Vegetarian, , Friendly</v>
      </c>
      <c r="M101" t="str">
        <f t="shared" si="15"/>
        <v>Indian, Asian, Vegetarian Friendly</v>
      </c>
      <c r="N101" t="s">
        <v>56</v>
      </c>
      <c r="P101" t="str">
        <f t="shared" si="12"/>
        <v>Indian, Asian, Vegetarian Friendly, Vegetarian Friendly, Vegan Options</v>
      </c>
      <c r="Q101" t="str" cm="1">
        <f t="array" ref="Q101">_xlfn.TEXTJOIN(", ", TRUE, IFERROR(_xlfn.FILTERXML("&lt;t&gt;&lt;s&gt;" &amp; SUBSTITUTE(P101, ", ", "&lt;/s&gt;&lt;s&gt;") &amp; "&lt;/s&gt;&lt;/t&gt;", "//s[not(preceding::*=.)]"), ""))</f>
        <v>Indian, Asian, Vegetarian Friendly, Vegan Options</v>
      </c>
      <c r="R101" t="s">
        <v>9048</v>
      </c>
      <c r="S101" t="str">
        <f t="shared" si="13"/>
        <v>P001072</v>
      </c>
      <c r="T101">
        <f t="shared" ca="1" si="14"/>
        <v>1679</v>
      </c>
      <c r="U101" s="4">
        <v>3173</v>
      </c>
    </row>
    <row r="102" spans="1:21" x14ac:dyDescent="0.45">
      <c r="A102" t="s">
        <v>491</v>
      </c>
      <c r="B102" t="s">
        <v>79</v>
      </c>
      <c r="C102" s="3" t="str">
        <f t="shared" si="9"/>
        <v>5.0 </v>
      </c>
      <c r="D102" t="s">
        <v>492</v>
      </c>
      <c r="E102" t="s">
        <v>493</v>
      </c>
      <c r="F102" t="s">
        <v>6</v>
      </c>
      <c r="G102" t="str">
        <f t="shared" si="10"/>
        <v>$</v>
      </c>
      <c r="H102" t="s">
        <v>494</v>
      </c>
      <c r="I102" t="s">
        <v>495</v>
      </c>
      <c r="J102" t="str">
        <f t="shared" si="8"/>
        <v>ChineseSouthwesternEuropean</v>
      </c>
      <c r="K102" t="str" cm="1">
        <f t="array" ref="K102">ExtractCapitals(J102)</f>
        <v>Chinese Southwestern European</v>
      </c>
      <c r="L102" t="str">
        <f t="shared" si="11"/>
        <v>Chinese, Southwestern, European</v>
      </c>
      <c r="M102" t="str">
        <f t="shared" si="15"/>
        <v>Chinese, Southwestern, European</v>
      </c>
      <c r="P102" t="str">
        <f t="shared" si="12"/>
        <v>Chinese, Southwestern, European</v>
      </c>
      <c r="Q102" t="str" cm="1">
        <f t="array" ref="Q102">_xlfn.TEXTJOIN(", ", TRUE, IFERROR(_xlfn.FILTERXML("&lt;t&gt;&lt;s&gt;" &amp; SUBSTITUTE(P102, ", ", "&lt;/s&gt;&lt;s&gt;") &amp; "&lt;/s&gt;&lt;/t&gt;", "//s[not(preceding::*=.)]"), ""))</f>
        <v>Chinese, Southwestern, European</v>
      </c>
      <c r="R102" t="s">
        <v>9048</v>
      </c>
      <c r="S102" t="str">
        <f t="shared" si="13"/>
        <v>P001073</v>
      </c>
      <c r="T102">
        <f t="shared" ca="1" si="14"/>
        <v>1125</v>
      </c>
      <c r="U102" s="4">
        <v>2314</v>
      </c>
    </row>
    <row r="103" spans="1:21" x14ac:dyDescent="0.45">
      <c r="A103" t="s">
        <v>496</v>
      </c>
      <c r="B103" t="s">
        <v>3</v>
      </c>
      <c r="C103" s="3" t="str">
        <f t="shared" si="9"/>
        <v>4.0 </v>
      </c>
      <c r="D103" t="s">
        <v>497</v>
      </c>
      <c r="F103" t="s">
        <v>6</v>
      </c>
      <c r="G103" t="str">
        <f t="shared" si="10"/>
        <v>$</v>
      </c>
      <c r="H103" t="s">
        <v>6</v>
      </c>
      <c r="I103" t="s">
        <v>498</v>
      </c>
      <c r="J103" t="str">
        <f t="shared" si="8"/>
        <v/>
      </c>
      <c r="K103" t="str" cm="1">
        <f t="array" ref="K103">ExtractCapitals(J103)</f>
        <v/>
      </c>
      <c r="L103" t="str">
        <f t="shared" si="11"/>
        <v/>
      </c>
      <c r="M103" t="str">
        <f t="shared" si="15"/>
        <v/>
      </c>
      <c r="N103" t="s">
        <v>432</v>
      </c>
      <c r="P103" t="str">
        <f t="shared" si="12"/>
        <v>, Table Service</v>
      </c>
      <c r="Q103" t="str" cm="1">
        <f t="array" ref="Q103">_xlfn.TEXTJOIN(", ", TRUE, IFERROR(_xlfn.FILTERXML("&lt;t&gt;&lt;s&gt;" &amp; SUBSTITUTE(P103, ", ", "&lt;/s&gt;&lt;s&gt;") &amp; "&lt;/s&gt;&lt;/t&gt;", "//s[not(preceding::*=.)]"), ""))</f>
        <v>Table Service</v>
      </c>
      <c r="R103" t="s">
        <v>9048</v>
      </c>
      <c r="S103" t="str">
        <f t="shared" si="13"/>
        <v>P001074</v>
      </c>
      <c r="T103">
        <f t="shared" ca="1" si="14"/>
        <v>2260</v>
      </c>
      <c r="U103" s="4">
        <v>226</v>
      </c>
    </row>
    <row r="104" spans="1:21" x14ac:dyDescent="0.45">
      <c r="A104" t="s">
        <v>499</v>
      </c>
      <c r="B104" t="s">
        <v>18</v>
      </c>
      <c r="C104" s="3" t="str">
        <f t="shared" si="9"/>
        <v>3.5 </v>
      </c>
      <c r="D104" t="s">
        <v>500</v>
      </c>
      <c r="F104" t="s">
        <v>6</v>
      </c>
      <c r="G104" t="str">
        <f t="shared" si="10"/>
        <v>$</v>
      </c>
      <c r="H104" t="s">
        <v>7</v>
      </c>
      <c r="I104" t="s">
        <v>501</v>
      </c>
      <c r="J104" t="str">
        <f t="shared" si="8"/>
        <v>ChineseAsianMalaysian</v>
      </c>
      <c r="K104" t="str" cm="1">
        <f t="array" ref="K104">ExtractCapitals(J104)</f>
        <v>Chinese Asian Malaysian</v>
      </c>
      <c r="L104" t="str">
        <f t="shared" si="11"/>
        <v>Chinese, Asian, Malaysian</v>
      </c>
      <c r="M104" t="str">
        <f t="shared" si="15"/>
        <v>Chinese, Asian, Malaysian</v>
      </c>
      <c r="N104" t="s">
        <v>502</v>
      </c>
      <c r="P104" t="str">
        <f t="shared" si="12"/>
        <v>Chinese, Asian, Malaysian, Malaysian, Chinese, Asian</v>
      </c>
      <c r="Q104" t="str" cm="1">
        <f t="array" ref="Q104">_xlfn.TEXTJOIN(", ", TRUE, IFERROR(_xlfn.FILTERXML("&lt;t&gt;&lt;s&gt;" &amp; SUBSTITUTE(P104, ", ", "&lt;/s&gt;&lt;s&gt;") &amp; "&lt;/s&gt;&lt;/t&gt;", "//s[not(preceding::*=.)]"), ""))</f>
        <v>Chinese, Asian, Malaysian</v>
      </c>
      <c r="R104" t="s">
        <v>9048</v>
      </c>
      <c r="S104" t="str">
        <f t="shared" si="13"/>
        <v>P001075</v>
      </c>
      <c r="T104">
        <f t="shared" ca="1" si="14"/>
        <v>2100</v>
      </c>
      <c r="U104" s="4">
        <v>2346</v>
      </c>
    </row>
    <row r="105" spans="1:21" x14ac:dyDescent="0.45">
      <c r="A105" t="s">
        <v>503</v>
      </c>
      <c r="B105" t="s">
        <v>3</v>
      </c>
      <c r="C105" s="3" t="str">
        <f t="shared" si="9"/>
        <v>4.0 </v>
      </c>
      <c r="D105" t="s">
        <v>504</v>
      </c>
      <c r="F105" t="s">
        <v>13</v>
      </c>
      <c r="G105" t="str">
        <f t="shared" si="10"/>
        <v>$$ - $$$</v>
      </c>
      <c r="H105" t="s">
        <v>505</v>
      </c>
      <c r="I105" t="s">
        <v>506</v>
      </c>
      <c r="J105" t="str">
        <f t="shared" si="8"/>
        <v xml:space="preserve">  ChineseSeafood</v>
      </c>
      <c r="K105" t="str" cm="1">
        <f t="array" ref="K105">ExtractCapitals(J105)</f>
        <v>Chinese Seafood</v>
      </c>
      <c r="L105" t="str">
        <f t="shared" si="11"/>
        <v>Chinese, Seafood</v>
      </c>
      <c r="M105" t="str">
        <f t="shared" si="15"/>
        <v>Chinese, Seafood</v>
      </c>
      <c r="N105" t="s">
        <v>507</v>
      </c>
      <c r="P105" t="str">
        <f t="shared" si="12"/>
        <v>Chinese, Seafood, Reservations</v>
      </c>
      <c r="Q105" t="str" cm="1">
        <f t="array" ref="Q105">_xlfn.TEXTJOIN(", ", TRUE, IFERROR(_xlfn.FILTERXML("&lt;t&gt;&lt;s&gt;" &amp; SUBSTITUTE(P105, ", ", "&lt;/s&gt;&lt;s&gt;") &amp; "&lt;/s&gt;&lt;/t&gt;", "//s[not(preceding::*=.)]"), ""))</f>
        <v>Chinese, Seafood, Reservations</v>
      </c>
      <c r="R105" t="s">
        <v>9048</v>
      </c>
      <c r="S105" t="str">
        <f t="shared" si="13"/>
        <v>P001076</v>
      </c>
      <c r="T105">
        <f t="shared" ca="1" si="14"/>
        <v>4487</v>
      </c>
      <c r="U105" s="4">
        <v>1348</v>
      </c>
    </row>
    <row r="106" spans="1:21" x14ac:dyDescent="0.45">
      <c r="A106" t="s">
        <v>508</v>
      </c>
      <c r="B106" t="s">
        <v>18</v>
      </c>
      <c r="C106" s="3" t="str">
        <f t="shared" si="9"/>
        <v>3.5 </v>
      </c>
      <c r="D106" t="s">
        <v>509</v>
      </c>
      <c r="F106" t="s">
        <v>6</v>
      </c>
      <c r="G106" t="str">
        <f t="shared" si="10"/>
        <v>$</v>
      </c>
      <c r="H106" t="s">
        <v>510</v>
      </c>
      <c r="I106" t="s">
        <v>511</v>
      </c>
      <c r="J106" t="str">
        <f t="shared" si="8"/>
        <v>ChineseMalaysian</v>
      </c>
      <c r="K106" t="str" cm="1">
        <f t="array" ref="K106">ExtractCapitals(J106)</f>
        <v>Chinese Malaysian</v>
      </c>
      <c r="L106" t="str">
        <f t="shared" si="11"/>
        <v>Chinese, Malaysian</v>
      </c>
      <c r="M106" t="str">
        <f t="shared" si="15"/>
        <v>Chinese, Malaysian</v>
      </c>
      <c r="N106" t="s">
        <v>163</v>
      </c>
      <c r="P106" t="str">
        <f t="shared" si="12"/>
        <v>Chinese, Malaysian, Breakfast, Lunch</v>
      </c>
      <c r="Q106" t="str" cm="1">
        <f t="array" ref="Q106">_xlfn.TEXTJOIN(", ", TRUE, IFERROR(_xlfn.FILTERXML("&lt;t&gt;&lt;s&gt;" &amp; SUBSTITUTE(P106, ", ", "&lt;/s&gt;&lt;s&gt;") &amp; "&lt;/s&gt;&lt;/t&gt;", "//s[not(preceding::*=.)]"), ""))</f>
        <v>Chinese, Malaysian, Breakfast, Lunch</v>
      </c>
      <c r="R106" t="s">
        <v>9048</v>
      </c>
      <c r="S106" t="str">
        <f t="shared" si="13"/>
        <v>P001077</v>
      </c>
      <c r="T106">
        <f t="shared" ca="1" si="14"/>
        <v>679</v>
      </c>
      <c r="U106" s="4">
        <v>1017</v>
      </c>
    </row>
    <row r="107" spans="1:21" x14ac:dyDescent="0.45">
      <c r="A107" t="s">
        <v>512</v>
      </c>
      <c r="B107" t="s">
        <v>3</v>
      </c>
      <c r="C107" s="3" t="str">
        <f t="shared" si="9"/>
        <v>4.0 </v>
      </c>
      <c r="D107" t="s">
        <v>513</v>
      </c>
      <c r="E107" t="s">
        <v>514</v>
      </c>
      <c r="F107" t="s">
        <v>13</v>
      </c>
      <c r="G107" t="str">
        <f t="shared" si="10"/>
        <v>$$ - $$$</v>
      </c>
      <c r="H107" t="s">
        <v>225</v>
      </c>
      <c r="I107" t="s">
        <v>515</v>
      </c>
      <c r="J107" t="str">
        <f t="shared" si="8"/>
        <v xml:space="preserve">  American</v>
      </c>
      <c r="K107" t="str" cm="1">
        <f t="array" ref="K107">ExtractCapitals(J107)</f>
        <v>American</v>
      </c>
      <c r="L107" t="str">
        <f t="shared" si="11"/>
        <v>American</v>
      </c>
      <c r="M107" t="str">
        <f t="shared" si="15"/>
        <v>American</v>
      </c>
      <c r="N107" t="s">
        <v>183</v>
      </c>
      <c r="P107" t="str">
        <f t="shared" si="12"/>
        <v>American, Lunch, Dinner, Brunch</v>
      </c>
      <c r="Q107" t="str" cm="1">
        <f t="array" ref="Q107">_xlfn.TEXTJOIN(", ", TRUE, IFERROR(_xlfn.FILTERXML("&lt;t&gt;&lt;s&gt;" &amp; SUBSTITUTE(P107, ", ", "&lt;/s&gt;&lt;s&gt;") &amp; "&lt;/s&gt;&lt;/t&gt;", "//s[not(preceding::*=.)]"), ""))</f>
        <v>American, Lunch, Dinner, Brunch</v>
      </c>
      <c r="R107" t="s">
        <v>9048</v>
      </c>
      <c r="S107" t="str">
        <f t="shared" si="13"/>
        <v>P001078</v>
      </c>
      <c r="T107">
        <f t="shared" ca="1" si="14"/>
        <v>2905</v>
      </c>
      <c r="U107" s="4">
        <v>3485</v>
      </c>
    </row>
    <row r="108" spans="1:21" x14ac:dyDescent="0.45">
      <c r="A108" t="s">
        <v>516</v>
      </c>
      <c r="B108" t="s">
        <v>3</v>
      </c>
      <c r="C108" s="3" t="str">
        <f t="shared" si="9"/>
        <v>4.0 </v>
      </c>
      <c r="D108" t="s">
        <v>517</v>
      </c>
      <c r="E108" t="s">
        <v>518</v>
      </c>
      <c r="F108" t="s">
        <v>144</v>
      </c>
      <c r="G108" t="str">
        <f t="shared" si="10"/>
        <v>$$$$</v>
      </c>
      <c r="H108" t="s">
        <v>519</v>
      </c>
      <c r="I108" t="s">
        <v>520</v>
      </c>
      <c r="J108" t="str">
        <f t="shared" si="8"/>
        <v>SteakhouseEuropeanFusion</v>
      </c>
      <c r="K108" t="str" cm="1">
        <f t="array" ref="K108">ExtractCapitals(J108)</f>
        <v>Steakhouse European Fusion</v>
      </c>
      <c r="L108" t="str">
        <f t="shared" si="11"/>
        <v>Steakhouse, European, Fusion</v>
      </c>
      <c r="M108" t="str">
        <f t="shared" si="15"/>
        <v>Steakhouse, European, Fusion</v>
      </c>
      <c r="N108" t="s">
        <v>39</v>
      </c>
      <c r="P108" t="str">
        <f t="shared" si="12"/>
        <v>Steakhouse, European, Fusion, Dinner</v>
      </c>
      <c r="Q108" t="str" cm="1">
        <f t="array" ref="Q108">_xlfn.TEXTJOIN(", ", TRUE, IFERROR(_xlfn.FILTERXML("&lt;t&gt;&lt;s&gt;" &amp; SUBSTITUTE(P108, ", ", "&lt;/s&gt;&lt;s&gt;") &amp; "&lt;/s&gt;&lt;/t&gt;", "//s[not(preceding::*=.)]"), ""))</f>
        <v>Steakhouse, European, Fusion, Dinner</v>
      </c>
      <c r="R108" t="s">
        <v>9048</v>
      </c>
      <c r="S108" t="str">
        <f t="shared" si="13"/>
        <v>P001079</v>
      </c>
      <c r="T108">
        <f t="shared" ca="1" si="14"/>
        <v>3759</v>
      </c>
      <c r="U108" s="4">
        <v>28</v>
      </c>
    </row>
    <row r="109" spans="1:21" x14ac:dyDescent="0.45">
      <c r="A109" t="s">
        <v>521</v>
      </c>
      <c r="B109" t="s">
        <v>79</v>
      </c>
      <c r="C109" s="3" t="str">
        <f t="shared" si="9"/>
        <v>5.0 </v>
      </c>
      <c r="D109" t="s">
        <v>522</v>
      </c>
      <c r="F109" t="s">
        <v>6</v>
      </c>
      <c r="G109" t="str">
        <f t="shared" si="10"/>
        <v>$</v>
      </c>
      <c r="H109" t="s">
        <v>523</v>
      </c>
      <c r="I109" t="s">
        <v>524</v>
      </c>
      <c r="J109" t="str">
        <f t="shared" si="8"/>
        <v>ChineseEuropeanAsian</v>
      </c>
      <c r="K109" t="str" cm="1">
        <f t="array" ref="K109">ExtractCapitals(J109)</f>
        <v>Chinese European Asian</v>
      </c>
      <c r="L109" t="str">
        <f t="shared" si="11"/>
        <v>Chinese, European, Asian</v>
      </c>
      <c r="M109" t="str">
        <f t="shared" si="15"/>
        <v>Chinese, European, Asian</v>
      </c>
      <c r="N109" t="s">
        <v>163</v>
      </c>
      <c r="P109" t="str">
        <f t="shared" si="12"/>
        <v>Chinese, European, Asian, Breakfast, Lunch</v>
      </c>
      <c r="Q109" t="str" cm="1">
        <f t="array" ref="Q109">_xlfn.TEXTJOIN(", ", TRUE, IFERROR(_xlfn.FILTERXML("&lt;t&gt;&lt;s&gt;" &amp; SUBSTITUTE(P109, ", ", "&lt;/s&gt;&lt;s&gt;") &amp; "&lt;/s&gt;&lt;/t&gt;", "//s[not(preceding::*=.)]"), ""))</f>
        <v>Chinese, European, Asian, Breakfast, Lunch</v>
      </c>
      <c r="R109" t="s">
        <v>9048</v>
      </c>
      <c r="S109" t="str">
        <f t="shared" si="13"/>
        <v>P001080</v>
      </c>
      <c r="T109">
        <f t="shared" ca="1" si="14"/>
        <v>4472</v>
      </c>
      <c r="U109" s="4">
        <v>580</v>
      </c>
    </row>
    <row r="110" spans="1:21" x14ac:dyDescent="0.45">
      <c r="A110" t="s">
        <v>525</v>
      </c>
      <c r="B110" t="s">
        <v>3</v>
      </c>
      <c r="C110" s="3" t="str">
        <f t="shared" si="9"/>
        <v>4.0 </v>
      </c>
      <c r="D110" t="s">
        <v>526</v>
      </c>
      <c r="E110" t="s">
        <v>527</v>
      </c>
      <c r="F110" t="s">
        <v>13</v>
      </c>
      <c r="G110" t="str">
        <f t="shared" si="10"/>
        <v>$$ - $$$</v>
      </c>
      <c r="H110" t="s">
        <v>528</v>
      </c>
      <c r="I110" t="s">
        <v>529</v>
      </c>
      <c r="J110" t="str">
        <f t="shared" si="8"/>
        <v xml:space="preserve">  BakeriesPizzaCafe</v>
      </c>
      <c r="K110" t="str" cm="1">
        <f t="array" ref="K110">ExtractCapitals(J110)</f>
        <v>Bakeries Pizza Cafe</v>
      </c>
      <c r="L110" t="str">
        <f t="shared" si="11"/>
        <v>Bakeries, Pizza, Cafe</v>
      </c>
      <c r="M110" t="str">
        <f t="shared" si="15"/>
        <v>Bakeries, Pizza, Cafe</v>
      </c>
      <c r="N110" t="s">
        <v>530</v>
      </c>
      <c r="P110" t="str">
        <f t="shared" si="12"/>
        <v>Bakeries, Pizza, Cafe, Cafe, Pizza, Fusion</v>
      </c>
      <c r="Q110" t="str" cm="1">
        <f t="array" ref="Q110">_xlfn.TEXTJOIN(", ", TRUE, IFERROR(_xlfn.FILTERXML("&lt;t&gt;&lt;s&gt;" &amp; SUBSTITUTE(P110, ", ", "&lt;/s&gt;&lt;s&gt;") &amp; "&lt;/s&gt;&lt;/t&gt;", "//s[not(preceding::*=.)]"), ""))</f>
        <v>Bakeries, Pizza, Cafe, Fusion</v>
      </c>
      <c r="R110" t="s">
        <v>9048</v>
      </c>
      <c r="S110" t="str">
        <f t="shared" si="13"/>
        <v>P001081</v>
      </c>
      <c r="T110">
        <f t="shared" ca="1" si="14"/>
        <v>915</v>
      </c>
      <c r="U110" s="4">
        <v>2667</v>
      </c>
    </row>
    <row r="111" spans="1:21" x14ac:dyDescent="0.45">
      <c r="A111" t="s">
        <v>531</v>
      </c>
      <c r="B111" t="s">
        <v>18</v>
      </c>
      <c r="C111" s="3" t="str">
        <f t="shared" si="9"/>
        <v>3.5 </v>
      </c>
      <c r="D111" t="s">
        <v>532</v>
      </c>
      <c r="F111" t="s">
        <v>13</v>
      </c>
      <c r="G111" t="str">
        <f t="shared" si="10"/>
        <v>$$ - $$$</v>
      </c>
      <c r="H111" t="s">
        <v>21</v>
      </c>
      <c r="I111" t="s">
        <v>533</v>
      </c>
      <c r="J111" t="str">
        <f t="shared" si="8"/>
        <v xml:space="preserve">  ChineseAsianMalaysian</v>
      </c>
      <c r="K111" t="str" cm="1">
        <f t="array" ref="K111">ExtractCapitals(J111)</f>
        <v>Chinese Asian Malaysian</v>
      </c>
      <c r="L111" t="str">
        <f t="shared" si="11"/>
        <v>Chinese, Asian, Malaysian</v>
      </c>
      <c r="M111" t="str">
        <f t="shared" si="15"/>
        <v>Chinese, Asian, Malaysian</v>
      </c>
      <c r="N111" t="s">
        <v>71</v>
      </c>
      <c r="P111" t="str">
        <f t="shared" si="12"/>
        <v>Chinese, Asian, Malaysian, Asian, Chinese, Malaysian</v>
      </c>
      <c r="Q111" t="str" cm="1">
        <f t="array" ref="Q111">_xlfn.TEXTJOIN(", ", TRUE, IFERROR(_xlfn.FILTERXML("&lt;t&gt;&lt;s&gt;" &amp; SUBSTITUTE(P111, ", ", "&lt;/s&gt;&lt;s&gt;") &amp; "&lt;/s&gt;&lt;/t&gt;", "//s[not(preceding::*=.)]"), ""))</f>
        <v>Chinese, Asian, Malaysian</v>
      </c>
      <c r="R111" t="s">
        <v>9048</v>
      </c>
      <c r="S111" t="str">
        <f t="shared" si="13"/>
        <v>P001082</v>
      </c>
      <c r="T111">
        <f t="shared" ca="1" si="14"/>
        <v>1697</v>
      </c>
      <c r="U111" s="4">
        <v>4303</v>
      </c>
    </row>
    <row r="112" spans="1:21" x14ac:dyDescent="0.45">
      <c r="A112" t="s">
        <v>534</v>
      </c>
      <c r="B112" t="s">
        <v>3</v>
      </c>
      <c r="C112" s="3" t="str">
        <f t="shared" si="9"/>
        <v>4.0 </v>
      </c>
      <c r="D112" t="s">
        <v>535</v>
      </c>
      <c r="E112" t="s">
        <v>536</v>
      </c>
      <c r="F112" t="s">
        <v>13</v>
      </c>
      <c r="G112" t="str">
        <f t="shared" si="10"/>
        <v>$$ - $$$</v>
      </c>
      <c r="H112" t="s">
        <v>482</v>
      </c>
      <c r="I112" t="s">
        <v>537</v>
      </c>
      <c r="J112" t="str">
        <f t="shared" si="8"/>
        <v xml:space="preserve">  IndianAsianMalaysian</v>
      </c>
      <c r="K112" t="str" cm="1">
        <f t="array" ref="K112">ExtractCapitals(J112)</f>
        <v>Indian Asian Malaysian</v>
      </c>
      <c r="L112" t="str">
        <f t="shared" si="11"/>
        <v>Indian, Asian, Malaysian</v>
      </c>
      <c r="M112" t="str">
        <f t="shared" si="15"/>
        <v>Indian, Asian, Malaysian</v>
      </c>
      <c r="N112" t="s">
        <v>135</v>
      </c>
      <c r="P112" t="str">
        <f t="shared" si="12"/>
        <v>Indian, Asian, Malaysian, Dinner, Lunch</v>
      </c>
      <c r="Q112" t="str" cm="1">
        <f t="array" ref="Q112">_xlfn.TEXTJOIN(", ", TRUE, IFERROR(_xlfn.FILTERXML("&lt;t&gt;&lt;s&gt;" &amp; SUBSTITUTE(P112, ", ", "&lt;/s&gt;&lt;s&gt;") &amp; "&lt;/s&gt;&lt;/t&gt;", "//s[not(preceding::*=.)]"), ""))</f>
        <v>Indian, Asian, Malaysian, Dinner, Lunch</v>
      </c>
      <c r="R112" t="s">
        <v>9048</v>
      </c>
      <c r="S112" t="str">
        <f t="shared" si="13"/>
        <v>P001083</v>
      </c>
      <c r="T112">
        <f t="shared" ca="1" si="14"/>
        <v>58</v>
      </c>
      <c r="U112" s="4">
        <v>237</v>
      </c>
    </row>
    <row r="113" spans="1:21" x14ac:dyDescent="0.45">
      <c r="A113" t="s">
        <v>538</v>
      </c>
      <c r="B113" t="s">
        <v>41</v>
      </c>
      <c r="C113" s="3" t="str">
        <f t="shared" si="9"/>
        <v>4.5 </v>
      </c>
      <c r="D113" t="s">
        <v>539</v>
      </c>
      <c r="F113" t="s">
        <v>13</v>
      </c>
      <c r="G113" t="str">
        <f t="shared" si="10"/>
        <v>$$ - $$$</v>
      </c>
      <c r="H113" t="s">
        <v>13</v>
      </c>
      <c r="I113" t="s">
        <v>540</v>
      </c>
      <c r="J113" t="str">
        <f t="shared" si="8"/>
        <v xml:space="preserve">  </v>
      </c>
      <c r="K113" t="str" cm="1">
        <f t="array" ref="K113">ExtractCapitals(J113)</f>
        <v/>
      </c>
      <c r="L113" t="str">
        <f t="shared" si="11"/>
        <v/>
      </c>
      <c r="M113" t="str">
        <f t="shared" si="15"/>
        <v/>
      </c>
      <c r="P113" t="str">
        <f t="shared" si="12"/>
        <v xml:space="preserve">, , </v>
      </c>
      <c r="Q113" t="str" cm="1">
        <f t="array" ref="Q113">_xlfn.TEXTJOIN(", ", TRUE, IFERROR(_xlfn.FILTERXML("&lt;t&gt;&lt;s&gt;" &amp; SUBSTITUTE(P113, ", ", "&lt;/s&gt;&lt;s&gt;") &amp; "&lt;/s&gt;&lt;/t&gt;", "//s[not(preceding::*=.)]"), ""))</f>
        <v/>
      </c>
      <c r="R113" t="s">
        <v>9048</v>
      </c>
      <c r="S113" t="str">
        <f t="shared" si="13"/>
        <v>P001084</v>
      </c>
      <c r="T113">
        <f t="shared" ca="1" si="14"/>
        <v>1523</v>
      </c>
      <c r="U113" s="4">
        <v>3274</v>
      </c>
    </row>
    <row r="114" spans="1:21" x14ac:dyDescent="0.45">
      <c r="A114" t="s">
        <v>541</v>
      </c>
      <c r="B114" t="s">
        <v>41</v>
      </c>
      <c r="C114" s="3" t="str">
        <f t="shared" si="9"/>
        <v>4.5 </v>
      </c>
      <c r="D114" t="s">
        <v>542</v>
      </c>
      <c r="E114" t="s">
        <v>543</v>
      </c>
      <c r="F114" t="s">
        <v>144</v>
      </c>
      <c r="G114" t="str">
        <f t="shared" si="10"/>
        <v>$$$$</v>
      </c>
      <c r="H114" t="s">
        <v>544</v>
      </c>
      <c r="I114" t="s">
        <v>545</v>
      </c>
      <c r="J114" t="str">
        <f t="shared" si="8"/>
        <v>Chinese</v>
      </c>
      <c r="K114" t="str" cm="1">
        <f t="array" ref="K114">ExtractCapitals(J114)</f>
        <v>Chinese</v>
      </c>
      <c r="L114" t="str">
        <f t="shared" si="11"/>
        <v>Chinese</v>
      </c>
      <c r="M114" t="str">
        <f t="shared" si="15"/>
        <v>Chinese</v>
      </c>
      <c r="N114" t="s">
        <v>546</v>
      </c>
      <c r="P114" t="str">
        <f t="shared" si="12"/>
        <v>Chinese</v>
      </c>
      <c r="Q114" t="str" cm="1">
        <f t="array" ref="Q114">_xlfn.TEXTJOIN(", ", TRUE, IFERROR(_xlfn.FILTERXML("&lt;t&gt;&lt;s&gt;" &amp; SUBSTITUTE(P114, ", ", "&lt;/s&gt;&lt;s&gt;") &amp; "&lt;/s&gt;&lt;/t&gt;", "//s[not(preceding::*=.)]"), ""))</f>
        <v>Chinese</v>
      </c>
      <c r="R114" t="s">
        <v>9048</v>
      </c>
      <c r="S114" t="str">
        <f t="shared" si="13"/>
        <v>P001085</v>
      </c>
      <c r="T114">
        <f t="shared" ca="1" si="14"/>
        <v>888</v>
      </c>
      <c r="U114" s="4">
        <v>2856</v>
      </c>
    </row>
    <row r="115" spans="1:21" x14ac:dyDescent="0.45">
      <c r="A115" t="s">
        <v>547</v>
      </c>
      <c r="B115" t="s">
        <v>3</v>
      </c>
      <c r="C115" s="3" t="str">
        <f t="shared" si="9"/>
        <v>4.0 </v>
      </c>
      <c r="D115" t="s">
        <v>548</v>
      </c>
      <c r="E115" t="s">
        <v>549</v>
      </c>
      <c r="F115" t="s">
        <v>6</v>
      </c>
      <c r="G115" t="str">
        <f t="shared" si="10"/>
        <v>$</v>
      </c>
      <c r="H115" t="s">
        <v>354</v>
      </c>
      <c r="I115" t="s">
        <v>550</v>
      </c>
      <c r="J115" t="str">
        <f t="shared" si="8"/>
        <v>Chinese</v>
      </c>
      <c r="K115" t="str" cm="1">
        <f t="array" ref="K115">ExtractCapitals(J115)</f>
        <v>Chinese</v>
      </c>
      <c r="L115" t="str">
        <f t="shared" si="11"/>
        <v>Chinese</v>
      </c>
      <c r="M115" t="str">
        <f t="shared" si="15"/>
        <v>Chinese</v>
      </c>
      <c r="N115" t="s">
        <v>546</v>
      </c>
      <c r="P115" t="str">
        <f t="shared" si="12"/>
        <v>Chinese</v>
      </c>
      <c r="Q115" t="str" cm="1">
        <f t="array" ref="Q115">_xlfn.TEXTJOIN(", ", TRUE, IFERROR(_xlfn.FILTERXML("&lt;t&gt;&lt;s&gt;" &amp; SUBSTITUTE(P115, ", ", "&lt;/s&gt;&lt;s&gt;") &amp; "&lt;/s&gt;&lt;/t&gt;", "//s[not(preceding::*=.)]"), ""))</f>
        <v>Chinese</v>
      </c>
      <c r="R115" t="s">
        <v>9048</v>
      </c>
      <c r="S115" t="str">
        <f t="shared" si="13"/>
        <v>P001086</v>
      </c>
      <c r="T115">
        <f t="shared" ca="1" si="14"/>
        <v>1633</v>
      </c>
      <c r="U115" s="4">
        <v>2946</v>
      </c>
    </row>
    <row r="116" spans="1:21" x14ac:dyDescent="0.45">
      <c r="A116" t="s">
        <v>551</v>
      </c>
      <c r="B116" t="s">
        <v>18</v>
      </c>
      <c r="C116" s="3" t="str">
        <f t="shared" si="9"/>
        <v>3.5 </v>
      </c>
      <c r="D116" t="s">
        <v>552</v>
      </c>
      <c r="F116" t="s">
        <v>6</v>
      </c>
      <c r="G116" t="str">
        <f t="shared" si="10"/>
        <v>$</v>
      </c>
      <c r="H116" t="s">
        <v>553</v>
      </c>
      <c r="I116" t="s">
        <v>554</v>
      </c>
      <c r="J116" t="str">
        <f t="shared" si="8"/>
        <v>Asian</v>
      </c>
      <c r="K116" t="str" cm="1">
        <f t="array" ref="K116">ExtractCapitals(J116)</f>
        <v>Asian</v>
      </c>
      <c r="L116" t="str">
        <f t="shared" si="11"/>
        <v>Asian</v>
      </c>
      <c r="M116" t="str">
        <f t="shared" si="15"/>
        <v>Asian</v>
      </c>
      <c r="N116" t="s">
        <v>39</v>
      </c>
      <c r="P116" t="str">
        <f t="shared" si="12"/>
        <v>Asian, Dinner</v>
      </c>
      <c r="Q116" t="str" cm="1">
        <f t="array" ref="Q116">_xlfn.TEXTJOIN(", ", TRUE, IFERROR(_xlfn.FILTERXML("&lt;t&gt;&lt;s&gt;" &amp; SUBSTITUTE(P116, ", ", "&lt;/s&gt;&lt;s&gt;") &amp; "&lt;/s&gt;&lt;/t&gt;", "//s[not(preceding::*=.)]"), ""))</f>
        <v>Asian, Dinner</v>
      </c>
      <c r="R116" t="s">
        <v>9048</v>
      </c>
      <c r="S116" t="str">
        <f t="shared" si="13"/>
        <v>P001087</v>
      </c>
      <c r="T116">
        <f t="shared" ca="1" si="14"/>
        <v>1669</v>
      </c>
      <c r="U116" s="4">
        <v>987</v>
      </c>
    </row>
    <row r="117" spans="1:21" x14ac:dyDescent="0.45">
      <c r="A117" t="s">
        <v>555</v>
      </c>
      <c r="B117" t="s">
        <v>3</v>
      </c>
      <c r="C117" s="3" t="str">
        <f t="shared" si="9"/>
        <v>4.0 </v>
      </c>
      <c r="D117" t="s">
        <v>556</v>
      </c>
      <c r="F117" t="s">
        <v>6</v>
      </c>
      <c r="G117" t="str">
        <f t="shared" si="10"/>
        <v>$</v>
      </c>
      <c r="H117" t="s">
        <v>246</v>
      </c>
      <c r="I117" t="s">
        <v>557</v>
      </c>
      <c r="J117" t="str">
        <f t="shared" si="8"/>
        <v>AsianMalaysian</v>
      </c>
      <c r="K117" t="str" cm="1">
        <f t="array" ref="K117">ExtractCapitals(J117)</f>
        <v>Asian Malaysian</v>
      </c>
      <c r="L117" t="str">
        <f t="shared" si="11"/>
        <v>Asian, Malaysian</v>
      </c>
      <c r="M117" t="str">
        <f t="shared" si="15"/>
        <v>Asian, Malaysian</v>
      </c>
      <c r="N117" t="s">
        <v>558</v>
      </c>
      <c r="P117" t="str">
        <f t="shared" si="12"/>
        <v>Asian, Malaysian, Breakfast</v>
      </c>
      <c r="Q117" t="str" cm="1">
        <f t="array" ref="Q117">_xlfn.TEXTJOIN(", ", TRUE, IFERROR(_xlfn.FILTERXML("&lt;t&gt;&lt;s&gt;" &amp; SUBSTITUTE(P117, ", ", "&lt;/s&gt;&lt;s&gt;") &amp; "&lt;/s&gt;&lt;/t&gt;", "//s[not(preceding::*=.)]"), ""))</f>
        <v>Asian, Malaysian, Breakfast</v>
      </c>
      <c r="R117" t="s">
        <v>9048</v>
      </c>
      <c r="S117" t="str">
        <f t="shared" si="13"/>
        <v>P001088</v>
      </c>
      <c r="T117">
        <f t="shared" ca="1" si="14"/>
        <v>3272</v>
      </c>
      <c r="U117" s="4">
        <v>2803</v>
      </c>
    </row>
    <row r="118" spans="1:21" x14ac:dyDescent="0.45">
      <c r="A118" t="s">
        <v>559</v>
      </c>
      <c r="B118" t="s">
        <v>79</v>
      </c>
      <c r="C118" s="3" t="str">
        <f t="shared" si="9"/>
        <v>5.0 </v>
      </c>
      <c r="D118" t="s">
        <v>560</v>
      </c>
      <c r="F118" t="s">
        <v>6</v>
      </c>
      <c r="G118" t="str">
        <f t="shared" si="10"/>
        <v>$</v>
      </c>
      <c r="H118" t="s">
        <v>75</v>
      </c>
      <c r="I118" t="s">
        <v>561</v>
      </c>
      <c r="J118" t="str">
        <f t="shared" si="8"/>
        <v>IndianAsianMalaysian</v>
      </c>
      <c r="K118" t="str" cm="1">
        <f t="array" ref="K118">ExtractCapitals(J118)</f>
        <v>Indian Asian Malaysian</v>
      </c>
      <c r="L118" t="str">
        <f t="shared" si="11"/>
        <v>Indian, Asian, Malaysian</v>
      </c>
      <c r="M118" t="str">
        <f t="shared" si="15"/>
        <v>Indian, Asian, Malaysian</v>
      </c>
      <c r="N118" t="s">
        <v>308</v>
      </c>
      <c r="P118" t="str">
        <f t="shared" si="12"/>
        <v>Indian, Asian, Malaysian</v>
      </c>
      <c r="Q118" t="str" cm="1">
        <f t="array" ref="Q118">_xlfn.TEXTJOIN(", ", TRUE, IFERROR(_xlfn.FILTERXML("&lt;t&gt;&lt;s&gt;" &amp; SUBSTITUTE(P118, ", ", "&lt;/s&gt;&lt;s&gt;") &amp; "&lt;/s&gt;&lt;/t&gt;", "//s[not(preceding::*=.)]"), ""))</f>
        <v>Indian, Asian, Malaysian</v>
      </c>
      <c r="R118" t="s">
        <v>9048</v>
      </c>
      <c r="S118" t="str">
        <f t="shared" si="13"/>
        <v>P001089</v>
      </c>
      <c r="T118">
        <f t="shared" ca="1" si="14"/>
        <v>3013</v>
      </c>
      <c r="U118" s="4">
        <v>1781</v>
      </c>
    </row>
    <row r="119" spans="1:21" x14ac:dyDescent="0.45">
      <c r="A119" t="s">
        <v>562</v>
      </c>
      <c r="B119" t="s">
        <v>3</v>
      </c>
      <c r="C119" s="3" t="str">
        <f t="shared" si="9"/>
        <v>4.0 </v>
      </c>
      <c r="D119" t="s">
        <v>563</v>
      </c>
      <c r="E119" t="s">
        <v>564</v>
      </c>
      <c r="F119" t="s">
        <v>546</v>
      </c>
      <c r="G119" t="str">
        <f t="shared" si="10"/>
        <v>$$</v>
      </c>
      <c r="H119" t="s">
        <v>546</v>
      </c>
      <c r="I119" t="s">
        <v>565</v>
      </c>
      <c r="J119" t="str">
        <f t="shared" si="8"/>
        <v>Chinese</v>
      </c>
      <c r="K119" t="str" cm="1">
        <f t="array" ref="K119">ExtractCapitals(J119)</f>
        <v>Chinese</v>
      </c>
      <c r="L119" t="str">
        <f t="shared" si="11"/>
        <v>Chinese</v>
      </c>
      <c r="M119" t="str">
        <f t="shared" si="15"/>
        <v>Chinese</v>
      </c>
      <c r="P119" t="str">
        <f t="shared" si="12"/>
        <v>Chinese</v>
      </c>
      <c r="Q119" t="str" cm="1">
        <f t="array" ref="Q119">_xlfn.TEXTJOIN(", ", TRUE, IFERROR(_xlfn.FILTERXML("&lt;t&gt;&lt;s&gt;" &amp; SUBSTITUTE(P119, ", ", "&lt;/s&gt;&lt;s&gt;") &amp; "&lt;/s&gt;&lt;/t&gt;", "//s[not(preceding::*=.)]"), ""))</f>
        <v>Chinese</v>
      </c>
      <c r="R119" t="s">
        <v>9048</v>
      </c>
      <c r="S119" t="str">
        <f t="shared" si="13"/>
        <v>P001090</v>
      </c>
      <c r="T119">
        <f t="shared" ca="1" si="14"/>
        <v>2134</v>
      </c>
      <c r="U119" s="4">
        <v>810</v>
      </c>
    </row>
    <row r="120" spans="1:21" x14ac:dyDescent="0.45">
      <c r="A120" t="s">
        <v>566</v>
      </c>
      <c r="B120" t="s">
        <v>3</v>
      </c>
      <c r="C120" s="3" t="str">
        <f t="shared" si="9"/>
        <v>4.0 </v>
      </c>
      <c r="D120" t="s">
        <v>567</v>
      </c>
      <c r="F120" t="s">
        <v>13</v>
      </c>
      <c r="G120" t="str">
        <f t="shared" si="10"/>
        <v>$$ - $$$</v>
      </c>
      <c r="H120" t="s">
        <v>440</v>
      </c>
      <c r="J120" t="str">
        <f t="shared" si="8"/>
        <v xml:space="preserve">  AsianMalaysianHalal</v>
      </c>
      <c r="K120" t="str" cm="1">
        <f t="array" ref="K120">ExtractCapitals(J120)</f>
        <v>Asian Malaysian Halal</v>
      </c>
      <c r="L120" t="str">
        <f t="shared" si="11"/>
        <v>Asian, Malaysian, Halal</v>
      </c>
      <c r="M120" t="str">
        <f t="shared" si="15"/>
        <v>Asian, Malaysian, Halal</v>
      </c>
      <c r="N120" t="s">
        <v>77</v>
      </c>
      <c r="P120" t="str">
        <f t="shared" si="12"/>
        <v>Asian, Malaysian, Halal</v>
      </c>
      <c r="Q120" t="str" cm="1">
        <f t="array" ref="Q120">_xlfn.TEXTJOIN(", ", TRUE, IFERROR(_xlfn.FILTERXML("&lt;t&gt;&lt;s&gt;" &amp; SUBSTITUTE(P120, ", ", "&lt;/s&gt;&lt;s&gt;") &amp; "&lt;/s&gt;&lt;/t&gt;", "//s[not(preceding::*=.)]"), ""))</f>
        <v>Asian, Malaysian, Halal</v>
      </c>
      <c r="R120" t="s">
        <v>9048</v>
      </c>
      <c r="S120" t="str">
        <f t="shared" si="13"/>
        <v>P001091</v>
      </c>
      <c r="T120">
        <f t="shared" ca="1" si="14"/>
        <v>2883</v>
      </c>
      <c r="U120" s="4">
        <v>3298</v>
      </c>
    </row>
    <row r="121" spans="1:21" x14ac:dyDescent="0.45">
      <c r="A121" t="s">
        <v>568</v>
      </c>
      <c r="B121" t="s">
        <v>3</v>
      </c>
      <c r="C121" s="3" t="str">
        <f t="shared" si="9"/>
        <v>4.0 </v>
      </c>
      <c r="D121" t="s">
        <v>569</v>
      </c>
      <c r="F121" t="s">
        <v>13</v>
      </c>
      <c r="G121" t="str">
        <f t="shared" si="10"/>
        <v>$$ - $$$</v>
      </c>
      <c r="H121" t="s">
        <v>44</v>
      </c>
      <c r="I121" t="s">
        <v>570</v>
      </c>
      <c r="J121" t="str">
        <f t="shared" si="8"/>
        <v xml:space="preserve">  ChineseAsianCantonese</v>
      </c>
      <c r="K121" t="str" cm="1">
        <f t="array" ref="K121">ExtractCapitals(J121)</f>
        <v>Chinese Asian Cantonese</v>
      </c>
      <c r="L121" t="str">
        <f t="shared" si="11"/>
        <v>Chinese, Asian, Cantonese</v>
      </c>
      <c r="M121" t="str">
        <f t="shared" si="15"/>
        <v>Chinese, Asian, Cantonese</v>
      </c>
      <c r="N121" t="s">
        <v>39</v>
      </c>
      <c r="P121" t="str">
        <f t="shared" si="12"/>
        <v>Chinese, Asian, Cantonese, Dinner</v>
      </c>
      <c r="Q121" t="str" cm="1">
        <f t="array" ref="Q121">_xlfn.TEXTJOIN(", ", TRUE, IFERROR(_xlfn.FILTERXML("&lt;t&gt;&lt;s&gt;" &amp; SUBSTITUTE(P121, ", ", "&lt;/s&gt;&lt;s&gt;") &amp; "&lt;/s&gt;&lt;/t&gt;", "//s[not(preceding::*=.)]"), ""))</f>
        <v>Chinese, Asian, Cantonese, Dinner</v>
      </c>
      <c r="R121" t="s">
        <v>9048</v>
      </c>
      <c r="S121" t="str">
        <f t="shared" si="13"/>
        <v>P001092</v>
      </c>
      <c r="T121">
        <f t="shared" ca="1" si="14"/>
        <v>1018</v>
      </c>
      <c r="U121" s="4">
        <v>1499</v>
      </c>
    </row>
    <row r="122" spans="1:21" x14ac:dyDescent="0.45">
      <c r="A122" t="s">
        <v>571</v>
      </c>
      <c r="B122" t="s">
        <v>79</v>
      </c>
      <c r="C122" s="3" t="str">
        <f t="shared" si="9"/>
        <v>5.0 </v>
      </c>
      <c r="D122" t="s">
        <v>572</v>
      </c>
      <c r="F122" t="s">
        <v>573</v>
      </c>
      <c r="G122" t="str">
        <f t="shared" si="10"/>
        <v>$$</v>
      </c>
      <c r="H122" t="s">
        <v>573</v>
      </c>
      <c r="I122" t="s">
        <v>574</v>
      </c>
      <c r="J122" t="str">
        <f t="shared" si="8"/>
        <v>Thai</v>
      </c>
      <c r="K122" t="str" cm="1">
        <f t="array" ref="K122">ExtractCapitals(J122)</f>
        <v>Thai</v>
      </c>
      <c r="L122" t="str">
        <f t="shared" si="11"/>
        <v>Thai</v>
      </c>
      <c r="M122" t="str">
        <f t="shared" si="15"/>
        <v>Thai</v>
      </c>
      <c r="N122" t="s">
        <v>39</v>
      </c>
      <c r="P122" t="str">
        <f t="shared" si="12"/>
        <v>Thai, Dinner</v>
      </c>
      <c r="Q122" t="str" cm="1">
        <f t="array" ref="Q122">_xlfn.TEXTJOIN(", ", TRUE, IFERROR(_xlfn.FILTERXML("&lt;t&gt;&lt;s&gt;" &amp; SUBSTITUTE(P122, ", ", "&lt;/s&gt;&lt;s&gt;") &amp; "&lt;/s&gt;&lt;/t&gt;", "//s[not(preceding::*=.)]"), ""))</f>
        <v>Thai, Dinner</v>
      </c>
      <c r="R122" t="s">
        <v>9048</v>
      </c>
      <c r="S122" t="str">
        <f t="shared" si="13"/>
        <v>P001093</v>
      </c>
      <c r="T122">
        <f t="shared" ca="1" si="14"/>
        <v>3365</v>
      </c>
      <c r="U122" s="4">
        <v>3371</v>
      </c>
    </row>
    <row r="123" spans="1:21" x14ac:dyDescent="0.45">
      <c r="A123" t="s">
        <v>575</v>
      </c>
      <c r="B123" t="s">
        <v>3</v>
      </c>
      <c r="C123" s="3" t="str">
        <f t="shared" si="9"/>
        <v>4.0 </v>
      </c>
      <c r="D123" t="s">
        <v>576</v>
      </c>
      <c r="F123" t="s">
        <v>13</v>
      </c>
      <c r="G123" t="str">
        <f t="shared" si="10"/>
        <v>$$ - $$$</v>
      </c>
      <c r="H123" t="s">
        <v>133</v>
      </c>
      <c r="I123" t="s">
        <v>577</v>
      </c>
      <c r="J123" t="str">
        <f t="shared" si="8"/>
        <v xml:space="preserve">  ChineseSeafoodAsian</v>
      </c>
      <c r="K123" t="str" cm="1">
        <f t="array" ref="K123">ExtractCapitals(J123)</f>
        <v>Chinese Seafood Asian</v>
      </c>
      <c r="L123" t="str">
        <f t="shared" si="11"/>
        <v>Chinese, Seafood, Asian</v>
      </c>
      <c r="M123" t="str">
        <f t="shared" si="15"/>
        <v>Chinese, Seafood, Asian</v>
      </c>
      <c r="N123" t="s">
        <v>135</v>
      </c>
      <c r="P123" t="str">
        <f t="shared" si="12"/>
        <v>Chinese, Seafood, Asian, Dinner, Lunch</v>
      </c>
      <c r="Q123" t="str" cm="1">
        <f t="array" ref="Q123">_xlfn.TEXTJOIN(", ", TRUE, IFERROR(_xlfn.FILTERXML("&lt;t&gt;&lt;s&gt;" &amp; SUBSTITUTE(P123, ", ", "&lt;/s&gt;&lt;s&gt;") &amp; "&lt;/s&gt;&lt;/t&gt;", "//s[not(preceding::*=.)]"), ""))</f>
        <v>Chinese, Seafood, Asian, Dinner, Lunch</v>
      </c>
      <c r="R123" t="s">
        <v>9048</v>
      </c>
      <c r="S123" t="str">
        <f t="shared" si="13"/>
        <v>P001094</v>
      </c>
      <c r="T123">
        <f t="shared" ca="1" si="14"/>
        <v>1320</v>
      </c>
      <c r="U123" s="4">
        <v>2032</v>
      </c>
    </row>
    <row r="124" spans="1:21" x14ac:dyDescent="0.45">
      <c r="A124" t="s">
        <v>578</v>
      </c>
      <c r="B124" t="s">
        <v>41</v>
      </c>
      <c r="C124" s="3" t="str">
        <f t="shared" si="9"/>
        <v>4.5 </v>
      </c>
      <c r="D124" t="s">
        <v>579</v>
      </c>
      <c r="G124" t="str">
        <f t="shared" si="10"/>
        <v>$$</v>
      </c>
      <c r="I124" t="s">
        <v>580</v>
      </c>
      <c r="J124" t="str">
        <f t="shared" si="8"/>
        <v/>
      </c>
      <c r="K124" t="str" cm="1">
        <f t="array" ref="K124">ExtractCapitals(J124)</f>
        <v/>
      </c>
      <c r="L124" t="str">
        <f t="shared" si="11"/>
        <v/>
      </c>
      <c r="M124" t="str">
        <f t="shared" si="15"/>
        <v/>
      </c>
      <c r="P124" t="str">
        <f t="shared" si="12"/>
        <v xml:space="preserve">, , </v>
      </c>
      <c r="Q124" t="str" cm="1">
        <f t="array" ref="Q124">_xlfn.TEXTJOIN(", ", TRUE, IFERROR(_xlfn.FILTERXML("&lt;t&gt;&lt;s&gt;" &amp; SUBSTITUTE(P124, ", ", "&lt;/s&gt;&lt;s&gt;") &amp; "&lt;/s&gt;&lt;/t&gt;", "//s[not(preceding::*=.)]"), ""))</f>
        <v/>
      </c>
      <c r="R124" t="s">
        <v>9048</v>
      </c>
      <c r="S124" t="str">
        <f t="shared" si="13"/>
        <v>P001095</v>
      </c>
      <c r="T124">
        <f t="shared" ca="1" si="14"/>
        <v>598</v>
      </c>
      <c r="U124" s="4">
        <v>2210</v>
      </c>
    </row>
    <row r="125" spans="1:21" x14ac:dyDescent="0.45">
      <c r="A125" t="s">
        <v>581</v>
      </c>
      <c r="B125" t="s">
        <v>41</v>
      </c>
      <c r="C125" s="3" t="str">
        <f t="shared" si="9"/>
        <v>4.5 </v>
      </c>
      <c r="D125" t="s">
        <v>582</v>
      </c>
      <c r="E125" t="s">
        <v>583</v>
      </c>
      <c r="F125" t="s">
        <v>6</v>
      </c>
      <c r="G125" t="str">
        <f t="shared" si="10"/>
        <v>$</v>
      </c>
      <c r="H125" t="s">
        <v>584</v>
      </c>
      <c r="I125">
        <v>6052108013</v>
      </c>
      <c r="J125" t="str">
        <f t="shared" si="8"/>
        <v>Vietnamese</v>
      </c>
      <c r="K125" t="str" cm="1">
        <f t="array" ref="K125">ExtractCapitals(J125)</f>
        <v>Vietnamese</v>
      </c>
      <c r="L125" t="str">
        <f t="shared" si="11"/>
        <v>Vietnamese</v>
      </c>
      <c r="M125" t="str">
        <f t="shared" si="15"/>
        <v>Vietnamese</v>
      </c>
      <c r="N125" t="s">
        <v>585</v>
      </c>
      <c r="P125" t="str">
        <f t="shared" si="12"/>
        <v>Vietnamese</v>
      </c>
      <c r="Q125" t="str" cm="1">
        <f t="array" ref="Q125">_xlfn.TEXTJOIN(", ", TRUE, IFERROR(_xlfn.FILTERXML("&lt;t&gt;&lt;s&gt;" &amp; SUBSTITUTE(P125, ", ", "&lt;/s&gt;&lt;s&gt;") &amp; "&lt;/s&gt;&lt;/t&gt;", "//s[not(preceding::*=.)]"), ""))</f>
        <v>Vietnamese</v>
      </c>
      <c r="R125" t="s">
        <v>9048</v>
      </c>
      <c r="S125" t="str">
        <f t="shared" si="13"/>
        <v>P001096</v>
      </c>
      <c r="T125">
        <f t="shared" ca="1" si="14"/>
        <v>61</v>
      </c>
      <c r="U125" s="4">
        <v>2762</v>
      </c>
    </row>
    <row r="126" spans="1:21" x14ac:dyDescent="0.45">
      <c r="A126" t="s">
        <v>586</v>
      </c>
      <c r="B126" t="s">
        <v>3</v>
      </c>
      <c r="C126" s="3" t="str">
        <f t="shared" si="9"/>
        <v>4.0 </v>
      </c>
      <c r="D126" t="s">
        <v>587</v>
      </c>
      <c r="F126" t="s">
        <v>6</v>
      </c>
      <c r="G126" t="str">
        <f t="shared" si="10"/>
        <v>$</v>
      </c>
      <c r="H126" t="s">
        <v>7</v>
      </c>
      <c r="J126" t="str">
        <f t="shared" si="8"/>
        <v>ChineseAsianMalaysian</v>
      </c>
      <c r="K126" t="str" cm="1">
        <f t="array" ref="K126">ExtractCapitals(J126)</f>
        <v>Chinese Asian Malaysian</v>
      </c>
      <c r="L126" t="str">
        <f t="shared" si="11"/>
        <v>Chinese, Asian, Malaysian</v>
      </c>
      <c r="M126" t="str">
        <f t="shared" si="15"/>
        <v>Chinese, Asian, Malaysian</v>
      </c>
      <c r="N126" t="s">
        <v>39</v>
      </c>
      <c r="P126" t="str">
        <f t="shared" si="12"/>
        <v>Chinese, Asian, Malaysian, Dinner</v>
      </c>
      <c r="Q126" t="str" cm="1">
        <f t="array" ref="Q126">_xlfn.TEXTJOIN(", ", TRUE, IFERROR(_xlfn.FILTERXML("&lt;t&gt;&lt;s&gt;" &amp; SUBSTITUTE(P126, ", ", "&lt;/s&gt;&lt;s&gt;") &amp; "&lt;/s&gt;&lt;/t&gt;", "//s[not(preceding::*=.)]"), ""))</f>
        <v>Chinese, Asian, Malaysian, Dinner</v>
      </c>
      <c r="R126" t="s">
        <v>9048</v>
      </c>
      <c r="S126" t="str">
        <f t="shared" si="13"/>
        <v>P001097</v>
      </c>
      <c r="T126">
        <f t="shared" ca="1" si="14"/>
        <v>3919</v>
      </c>
      <c r="U126" s="4">
        <v>1084</v>
      </c>
    </row>
    <row r="127" spans="1:21" x14ac:dyDescent="0.45">
      <c r="A127" t="s">
        <v>588</v>
      </c>
      <c r="B127" t="s">
        <v>3</v>
      </c>
      <c r="C127" s="3" t="str">
        <f t="shared" si="9"/>
        <v>4.0 </v>
      </c>
      <c r="D127" t="s">
        <v>589</v>
      </c>
      <c r="E127" t="s">
        <v>590</v>
      </c>
      <c r="F127" t="s">
        <v>13</v>
      </c>
      <c r="G127" t="str">
        <f t="shared" si="10"/>
        <v>$$ - $$$</v>
      </c>
      <c r="H127" t="s">
        <v>591</v>
      </c>
      <c r="I127" t="s">
        <v>592</v>
      </c>
      <c r="J127" t="str">
        <f t="shared" si="8"/>
        <v xml:space="preserve">  SeafoodAsianMalaysian</v>
      </c>
      <c r="K127" t="str" cm="1">
        <f t="array" ref="K127">ExtractCapitals(J127)</f>
        <v>Seafood Asian Malaysian</v>
      </c>
      <c r="L127" t="str">
        <f t="shared" si="11"/>
        <v>Seafood, Asian, Malaysian</v>
      </c>
      <c r="M127" t="str">
        <f t="shared" si="15"/>
        <v>Seafood, Asian, Malaysian</v>
      </c>
      <c r="N127" t="s">
        <v>232</v>
      </c>
      <c r="P127" t="str">
        <f t="shared" si="12"/>
        <v>Seafood, Asian, Malaysian, Lunch, Dinner</v>
      </c>
      <c r="Q127" t="str" cm="1">
        <f t="array" ref="Q127">_xlfn.TEXTJOIN(", ", TRUE, IFERROR(_xlfn.FILTERXML("&lt;t&gt;&lt;s&gt;" &amp; SUBSTITUTE(P127, ", ", "&lt;/s&gt;&lt;s&gt;") &amp; "&lt;/s&gt;&lt;/t&gt;", "//s[not(preceding::*=.)]"), ""))</f>
        <v>Seafood, Asian, Malaysian, Lunch, Dinner</v>
      </c>
      <c r="R127" t="s">
        <v>9048</v>
      </c>
      <c r="S127" t="str">
        <f t="shared" si="13"/>
        <v>P001098</v>
      </c>
      <c r="T127">
        <f t="shared" ca="1" si="14"/>
        <v>672</v>
      </c>
      <c r="U127" s="4">
        <v>883</v>
      </c>
    </row>
    <row r="128" spans="1:21" x14ac:dyDescent="0.45">
      <c r="A128" t="s">
        <v>593</v>
      </c>
      <c r="B128" t="s">
        <v>18</v>
      </c>
      <c r="C128" s="3" t="str">
        <f t="shared" si="9"/>
        <v>3.5 </v>
      </c>
      <c r="D128" t="s">
        <v>594</v>
      </c>
      <c r="E128" t="s">
        <v>595</v>
      </c>
      <c r="F128" t="s">
        <v>13</v>
      </c>
      <c r="G128" t="str">
        <f t="shared" si="10"/>
        <v>$$ - $$$</v>
      </c>
      <c r="H128" t="s">
        <v>390</v>
      </c>
      <c r="I128" t="s">
        <v>596</v>
      </c>
      <c r="J128" t="str">
        <f t="shared" si="8"/>
        <v xml:space="preserve">  BarPub</v>
      </c>
      <c r="K128" t="str" cm="1">
        <f t="array" ref="K128">ExtractCapitals(J128)</f>
        <v>Bar Pub</v>
      </c>
      <c r="L128" t="str">
        <f t="shared" si="11"/>
        <v>Bar, Pub</v>
      </c>
      <c r="M128" t="str">
        <f t="shared" si="15"/>
        <v>Bar, Pub</v>
      </c>
      <c r="N128" t="s">
        <v>597</v>
      </c>
      <c r="P128" t="str">
        <f t="shared" si="12"/>
        <v>Bar, Pub, Dinner, Drinks</v>
      </c>
      <c r="Q128" t="str" cm="1">
        <f t="array" ref="Q128">_xlfn.TEXTJOIN(", ", TRUE, IFERROR(_xlfn.FILTERXML("&lt;t&gt;&lt;s&gt;" &amp; SUBSTITUTE(P128, ", ", "&lt;/s&gt;&lt;s&gt;") &amp; "&lt;/s&gt;&lt;/t&gt;", "//s[not(preceding::*=.)]"), ""))</f>
        <v>Bar, Pub, Dinner, Drinks</v>
      </c>
      <c r="R128" t="s">
        <v>9048</v>
      </c>
      <c r="S128" t="str">
        <f t="shared" si="13"/>
        <v>P001099</v>
      </c>
      <c r="T128">
        <f t="shared" ca="1" si="14"/>
        <v>3707</v>
      </c>
      <c r="U128" s="4">
        <v>2537</v>
      </c>
    </row>
    <row r="129" spans="1:21" x14ac:dyDescent="0.45">
      <c r="A129" t="s">
        <v>598</v>
      </c>
      <c r="B129" t="s">
        <v>3</v>
      </c>
      <c r="C129" s="3" t="str">
        <f t="shared" si="9"/>
        <v>4.0 </v>
      </c>
      <c r="D129" t="s">
        <v>599</v>
      </c>
      <c r="F129" t="s">
        <v>13</v>
      </c>
      <c r="G129" t="str">
        <f t="shared" si="10"/>
        <v>$$ - $$$</v>
      </c>
      <c r="H129" t="s">
        <v>297</v>
      </c>
      <c r="J129" t="str">
        <f t="shared" si="8"/>
        <v xml:space="preserve">  Cafe</v>
      </c>
      <c r="K129" t="str" cm="1">
        <f t="array" ref="K129">ExtractCapitals(J129)</f>
        <v>Cafe</v>
      </c>
      <c r="L129" t="str">
        <f t="shared" si="11"/>
        <v>Cafe</v>
      </c>
      <c r="M129" t="str">
        <f t="shared" si="15"/>
        <v>Cafe</v>
      </c>
      <c r="N129" t="s">
        <v>600</v>
      </c>
      <c r="P129" t="str">
        <f t="shared" si="12"/>
        <v>Cafe, Breakfast, Lunch, Dinner, Brunch</v>
      </c>
      <c r="Q129" t="str" cm="1">
        <f t="array" ref="Q129">_xlfn.TEXTJOIN(", ", TRUE, IFERROR(_xlfn.FILTERXML("&lt;t&gt;&lt;s&gt;" &amp; SUBSTITUTE(P129, ", ", "&lt;/s&gt;&lt;s&gt;") &amp; "&lt;/s&gt;&lt;/t&gt;", "//s[not(preceding::*=.)]"), ""))</f>
        <v>Cafe, Breakfast, Lunch, Dinner, Brunch</v>
      </c>
      <c r="R129" t="s">
        <v>9048</v>
      </c>
      <c r="S129" t="str">
        <f t="shared" si="13"/>
        <v>P001100</v>
      </c>
      <c r="T129">
        <f t="shared" ca="1" si="14"/>
        <v>1138</v>
      </c>
      <c r="U129" s="4">
        <v>3490</v>
      </c>
    </row>
    <row r="130" spans="1:21" x14ac:dyDescent="0.45">
      <c r="A130" t="s">
        <v>601</v>
      </c>
      <c r="B130" t="s">
        <v>41</v>
      </c>
      <c r="C130" s="3" t="str">
        <f t="shared" si="9"/>
        <v>4.5 </v>
      </c>
      <c r="D130" t="s">
        <v>602</v>
      </c>
      <c r="F130" t="s">
        <v>322</v>
      </c>
      <c r="G130" t="str">
        <f t="shared" si="10"/>
        <v>$$</v>
      </c>
      <c r="H130" t="s">
        <v>603</v>
      </c>
      <c r="I130" t="s">
        <v>604</v>
      </c>
      <c r="J130" t="str">
        <f t="shared" ref="J130:J193" si="16">SUBSTITUTE(SUBSTITUTE(H130, "$", ""), "-", "")</f>
        <v>DessertAsianMalaysian</v>
      </c>
      <c r="K130" t="str" cm="1">
        <f t="array" ref="K130">ExtractCapitals(J130)</f>
        <v>Dessert Asian Malaysian</v>
      </c>
      <c r="L130" t="str">
        <f t="shared" si="11"/>
        <v>Dessert, Asian, Malaysian</v>
      </c>
      <c r="M130" t="str">
        <f t="shared" si="15"/>
        <v>Dessert, Asian, Malaysian</v>
      </c>
      <c r="P130" t="str">
        <f t="shared" si="12"/>
        <v>Dessert, Asian, Malaysian</v>
      </c>
      <c r="Q130" t="str" cm="1">
        <f t="array" ref="Q130">_xlfn.TEXTJOIN(", ", TRUE, IFERROR(_xlfn.FILTERXML("&lt;t&gt;&lt;s&gt;" &amp; SUBSTITUTE(P130, ", ", "&lt;/s&gt;&lt;s&gt;") &amp; "&lt;/s&gt;&lt;/t&gt;", "//s[not(preceding::*=.)]"), ""))</f>
        <v>Dessert, Asian, Malaysian</v>
      </c>
      <c r="R130" t="s">
        <v>9048</v>
      </c>
      <c r="S130" t="str">
        <f t="shared" si="13"/>
        <v>P001101</v>
      </c>
      <c r="T130">
        <f t="shared" ca="1" si="14"/>
        <v>1231</v>
      </c>
      <c r="U130" s="4">
        <v>929</v>
      </c>
    </row>
    <row r="131" spans="1:21" x14ac:dyDescent="0.45">
      <c r="A131" t="s">
        <v>605</v>
      </c>
      <c r="B131" t="s">
        <v>3</v>
      </c>
      <c r="C131" s="3" t="str">
        <f t="shared" ref="C131:C194" si="17">SUBSTITUTE(B131, "Â", "")</f>
        <v>4.0 </v>
      </c>
      <c r="D131" t="s">
        <v>606</v>
      </c>
      <c r="E131" t="s">
        <v>607</v>
      </c>
      <c r="F131" t="s">
        <v>6</v>
      </c>
      <c r="G131" t="str">
        <f t="shared" ref="G131:G194" si="18">IF(OR(ISBLANK(F131), ISERROR(SEARCH("$", F131))), "$$", F131)</f>
        <v>$</v>
      </c>
      <c r="H131" t="s">
        <v>6</v>
      </c>
      <c r="I131" t="s">
        <v>410</v>
      </c>
      <c r="J131" t="str">
        <f t="shared" si="16"/>
        <v/>
      </c>
      <c r="K131" t="str" cm="1">
        <f t="array" ref="K131">ExtractCapitals(J131)</f>
        <v/>
      </c>
      <c r="L131" t="str">
        <f t="shared" ref="L131:L194" si="19">SUBSTITUTE(K131, " ", ", ")</f>
        <v/>
      </c>
      <c r="M131" t="str">
        <f t="shared" si="15"/>
        <v/>
      </c>
      <c r="N131" t="s">
        <v>232</v>
      </c>
      <c r="P131" t="str">
        <f t="shared" ref="P131:P194" si="20">M131 &amp; IF(ISNUMBER(SEARCH(N131, M131)), "", ", " &amp; N131) &amp; IF(AND(ISNUMBER(SEARCH(N131, M131 &amp; N131)), ISNUMBER(SEARCH(O131, M131 &amp; N131))), "", ", " &amp; O131)</f>
        <v>, Lunch, Dinner</v>
      </c>
      <c r="Q131" t="str" cm="1">
        <f t="array" ref="Q131">_xlfn.TEXTJOIN(", ", TRUE, IFERROR(_xlfn.FILTERXML("&lt;t&gt;&lt;s&gt;" &amp; SUBSTITUTE(P131, ", ", "&lt;/s&gt;&lt;s&gt;") &amp; "&lt;/s&gt;&lt;/t&gt;", "//s[not(preceding::*=.)]"), ""))</f>
        <v>Lunch, Dinner</v>
      </c>
      <c r="R131" t="s">
        <v>9048</v>
      </c>
      <c r="S131" t="str">
        <f t="shared" ref="S131:S194" si="21">"P" &amp; TEXT(ROW(S131)-1+972,"000000")</f>
        <v>P001102</v>
      </c>
      <c r="T131">
        <f t="shared" ref="T131:T194" ca="1" si="22">RANDBETWEEN(1, 4500)</f>
        <v>1101</v>
      </c>
      <c r="U131" s="4">
        <v>1260</v>
      </c>
    </row>
    <row r="132" spans="1:21" x14ac:dyDescent="0.45">
      <c r="A132" t="s">
        <v>608</v>
      </c>
      <c r="B132" t="s">
        <v>18</v>
      </c>
      <c r="C132" s="3" t="str">
        <f t="shared" si="17"/>
        <v>3.5 </v>
      </c>
      <c r="D132" t="s">
        <v>609</v>
      </c>
      <c r="F132" t="s">
        <v>6</v>
      </c>
      <c r="G132" t="str">
        <f t="shared" si="18"/>
        <v>$</v>
      </c>
      <c r="H132" t="s">
        <v>553</v>
      </c>
      <c r="J132" t="str">
        <f t="shared" si="16"/>
        <v>Asian</v>
      </c>
      <c r="K132" t="str" cm="1">
        <f t="array" ref="K132">ExtractCapitals(J132)</f>
        <v>Asian</v>
      </c>
      <c r="L132" t="str">
        <f t="shared" si="19"/>
        <v>Asian</v>
      </c>
      <c r="M132" t="str">
        <f t="shared" ref="M132:M195" si="23">SUBSTITUTE(SUBSTITUTE(L132, ", ,", ""), ",,", ",")</f>
        <v>Asian</v>
      </c>
      <c r="N132" t="s">
        <v>610</v>
      </c>
      <c r="P132" t="str">
        <f t="shared" si="20"/>
        <v>Asian, Breakfast, Lunch, Dinner</v>
      </c>
      <c r="Q132" t="str" cm="1">
        <f t="array" ref="Q132">_xlfn.TEXTJOIN(", ", TRUE, IFERROR(_xlfn.FILTERXML("&lt;t&gt;&lt;s&gt;" &amp; SUBSTITUTE(P132, ", ", "&lt;/s&gt;&lt;s&gt;") &amp; "&lt;/s&gt;&lt;/t&gt;", "//s[not(preceding::*=.)]"), ""))</f>
        <v>Asian, Breakfast, Lunch, Dinner</v>
      </c>
      <c r="R132" t="s">
        <v>9048</v>
      </c>
      <c r="S132" t="str">
        <f t="shared" si="21"/>
        <v>P001103</v>
      </c>
      <c r="T132">
        <f t="shared" ca="1" si="22"/>
        <v>37</v>
      </c>
      <c r="U132" s="4">
        <v>3508</v>
      </c>
    </row>
    <row r="133" spans="1:21" x14ac:dyDescent="0.45">
      <c r="A133" t="s">
        <v>611</v>
      </c>
      <c r="B133" t="s">
        <v>41</v>
      </c>
      <c r="C133" s="3" t="str">
        <f t="shared" si="17"/>
        <v>4.5 </v>
      </c>
      <c r="D133" t="s">
        <v>612</v>
      </c>
      <c r="E133" t="s">
        <v>613</v>
      </c>
      <c r="F133" t="s">
        <v>13</v>
      </c>
      <c r="G133" t="str">
        <f t="shared" si="18"/>
        <v>$$ - $$$</v>
      </c>
      <c r="H133" t="s">
        <v>614</v>
      </c>
      <c r="I133" t="s">
        <v>615</v>
      </c>
      <c r="J133" t="str">
        <f t="shared" si="16"/>
        <v xml:space="preserve">  ChineseCafeAsian</v>
      </c>
      <c r="K133" t="str" cm="1">
        <f t="array" ref="K133">ExtractCapitals(J133)</f>
        <v>Chinese Cafe Asian</v>
      </c>
      <c r="L133" t="str">
        <f t="shared" si="19"/>
        <v>Chinese, Cafe, Asian</v>
      </c>
      <c r="M133" t="str">
        <f t="shared" si="23"/>
        <v>Chinese, Cafe, Asian</v>
      </c>
      <c r="N133" t="s">
        <v>616</v>
      </c>
      <c r="P133" t="str">
        <f t="shared" si="20"/>
        <v>Chinese, Cafe, Asian, Cafe, Healthy, Chinese, Asian, Fusion</v>
      </c>
      <c r="Q133" t="str" cm="1">
        <f t="array" ref="Q133">_xlfn.TEXTJOIN(", ", TRUE, IFERROR(_xlfn.FILTERXML("&lt;t&gt;&lt;s&gt;" &amp; SUBSTITUTE(P133, ", ", "&lt;/s&gt;&lt;s&gt;") &amp; "&lt;/s&gt;&lt;/t&gt;", "//s[not(preceding::*=.)]"), ""))</f>
        <v>Chinese, Cafe, Asian, Healthy, Fusion</v>
      </c>
      <c r="R133" t="s">
        <v>9048</v>
      </c>
      <c r="S133" t="str">
        <f t="shared" si="21"/>
        <v>P001104</v>
      </c>
      <c r="T133">
        <f t="shared" ca="1" si="22"/>
        <v>712</v>
      </c>
      <c r="U133" s="4">
        <v>2528</v>
      </c>
    </row>
    <row r="134" spans="1:21" x14ac:dyDescent="0.45">
      <c r="A134" t="s">
        <v>617</v>
      </c>
      <c r="B134" t="s">
        <v>18</v>
      </c>
      <c r="C134" s="3" t="str">
        <f t="shared" si="17"/>
        <v>3.5 </v>
      </c>
      <c r="D134" t="s">
        <v>618</v>
      </c>
      <c r="F134" t="s">
        <v>6</v>
      </c>
      <c r="G134" t="str">
        <f t="shared" si="18"/>
        <v>$</v>
      </c>
      <c r="H134" t="s">
        <v>7</v>
      </c>
      <c r="I134" t="s">
        <v>619</v>
      </c>
      <c r="J134" t="str">
        <f t="shared" si="16"/>
        <v>ChineseAsianMalaysian</v>
      </c>
      <c r="K134" t="str" cm="1">
        <f t="array" ref="K134">ExtractCapitals(J134)</f>
        <v>Chinese Asian Malaysian</v>
      </c>
      <c r="L134" t="str">
        <f t="shared" si="19"/>
        <v>Chinese, Asian, Malaysian</v>
      </c>
      <c r="M134" t="str">
        <f t="shared" si="23"/>
        <v>Chinese, Asian, Malaysian</v>
      </c>
      <c r="N134" t="s">
        <v>99</v>
      </c>
      <c r="P134" t="str">
        <f t="shared" si="20"/>
        <v>Chinese, Asian, Malaysian, Breakfast, Lunch, Brunch</v>
      </c>
      <c r="Q134" t="str" cm="1">
        <f t="array" ref="Q134">_xlfn.TEXTJOIN(", ", TRUE, IFERROR(_xlfn.FILTERXML("&lt;t&gt;&lt;s&gt;" &amp; SUBSTITUTE(P134, ", ", "&lt;/s&gt;&lt;s&gt;") &amp; "&lt;/s&gt;&lt;/t&gt;", "//s[not(preceding::*=.)]"), ""))</f>
        <v>Chinese, Asian, Malaysian, Breakfast, Lunch, Brunch</v>
      </c>
      <c r="R134" t="s">
        <v>9048</v>
      </c>
      <c r="S134" t="str">
        <f t="shared" si="21"/>
        <v>P001105</v>
      </c>
      <c r="T134">
        <f t="shared" ca="1" si="22"/>
        <v>397</v>
      </c>
      <c r="U134" s="4">
        <v>3896</v>
      </c>
    </row>
    <row r="135" spans="1:21" x14ac:dyDescent="0.45">
      <c r="A135" t="s">
        <v>620</v>
      </c>
      <c r="B135" t="s">
        <v>3</v>
      </c>
      <c r="C135" s="3" t="str">
        <f t="shared" si="17"/>
        <v>4.0 </v>
      </c>
      <c r="D135" t="s">
        <v>621</v>
      </c>
      <c r="F135" t="s">
        <v>6</v>
      </c>
      <c r="G135" t="str">
        <f t="shared" si="18"/>
        <v>$</v>
      </c>
      <c r="H135" t="s">
        <v>553</v>
      </c>
      <c r="I135" t="s">
        <v>622</v>
      </c>
      <c r="J135" t="str">
        <f t="shared" si="16"/>
        <v>Asian</v>
      </c>
      <c r="K135" t="str" cm="1">
        <f t="array" ref="K135">ExtractCapitals(J135)</f>
        <v>Asian</v>
      </c>
      <c r="L135" t="str">
        <f t="shared" si="19"/>
        <v>Asian</v>
      </c>
      <c r="M135" t="str">
        <f t="shared" si="23"/>
        <v>Asian</v>
      </c>
      <c r="N135" t="s">
        <v>163</v>
      </c>
      <c r="P135" t="str">
        <f t="shared" si="20"/>
        <v>Asian, Breakfast, Lunch</v>
      </c>
      <c r="Q135" t="str" cm="1">
        <f t="array" ref="Q135">_xlfn.TEXTJOIN(", ", TRUE, IFERROR(_xlfn.FILTERXML("&lt;t&gt;&lt;s&gt;" &amp; SUBSTITUTE(P135, ", ", "&lt;/s&gt;&lt;s&gt;") &amp; "&lt;/s&gt;&lt;/t&gt;", "//s[not(preceding::*=.)]"), ""))</f>
        <v>Asian, Breakfast, Lunch</v>
      </c>
      <c r="R135" t="s">
        <v>9048</v>
      </c>
      <c r="S135" t="str">
        <f t="shared" si="21"/>
        <v>P001106</v>
      </c>
      <c r="T135">
        <f t="shared" ca="1" si="22"/>
        <v>2337</v>
      </c>
      <c r="U135" s="4">
        <v>1006</v>
      </c>
    </row>
    <row r="136" spans="1:21" x14ac:dyDescent="0.45">
      <c r="A136" t="s">
        <v>623</v>
      </c>
      <c r="B136" t="s">
        <v>3</v>
      </c>
      <c r="C136" s="3" t="str">
        <f t="shared" si="17"/>
        <v>4.0 </v>
      </c>
      <c r="D136" t="s">
        <v>624</v>
      </c>
      <c r="F136" t="s">
        <v>13</v>
      </c>
      <c r="G136" t="str">
        <f t="shared" si="18"/>
        <v>$$ - $$$</v>
      </c>
      <c r="H136" t="s">
        <v>206</v>
      </c>
      <c r="I136" t="s">
        <v>625</v>
      </c>
      <c r="J136" t="str">
        <f t="shared" si="16"/>
        <v xml:space="preserve">  DessertCafe</v>
      </c>
      <c r="K136" t="str" cm="1">
        <f t="array" ref="K136">ExtractCapitals(J136)</f>
        <v>Dessert Cafe</v>
      </c>
      <c r="L136" t="str">
        <f t="shared" si="19"/>
        <v>Dessert, Cafe</v>
      </c>
      <c r="M136" t="str">
        <f t="shared" si="23"/>
        <v>Dessert, Cafe</v>
      </c>
      <c r="N136" t="s">
        <v>208</v>
      </c>
      <c r="P136" t="str">
        <f t="shared" si="20"/>
        <v>Dessert, Cafe</v>
      </c>
      <c r="Q136" t="str" cm="1">
        <f t="array" ref="Q136">_xlfn.TEXTJOIN(", ", TRUE, IFERROR(_xlfn.FILTERXML("&lt;t&gt;&lt;s&gt;" &amp; SUBSTITUTE(P136, ", ", "&lt;/s&gt;&lt;s&gt;") &amp; "&lt;/s&gt;&lt;/t&gt;", "//s[not(preceding::*=.)]"), ""))</f>
        <v>Dessert, Cafe</v>
      </c>
      <c r="R136" t="s">
        <v>9048</v>
      </c>
      <c r="S136" t="str">
        <f t="shared" si="21"/>
        <v>P001107</v>
      </c>
      <c r="T136">
        <f t="shared" ca="1" si="22"/>
        <v>3947</v>
      </c>
      <c r="U136" s="4">
        <v>3371</v>
      </c>
    </row>
    <row r="137" spans="1:21" x14ac:dyDescent="0.45">
      <c r="A137" t="s">
        <v>626</v>
      </c>
      <c r="B137" t="s">
        <v>41</v>
      </c>
      <c r="C137" s="3" t="str">
        <f t="shared" si="17"/>
        <v>4.5 </v>
      </c>
      <c r="D137" t="s">
        <v>627</v>
      </c>
      <c r="F137" t="s">
        <v>13</v>
      </c>
      <c r="G137" t="str">
        <f t="shared" si="18"/>
        <v>$$ - $$$</v>
      </c>
      <c r="H137" t="s">
        <v>13</v>
      </c>
      <c r="I137" t="s">
        <v>628</v>
      </c>
      <c r="J137" t="str">
        <f t="shared" si="16"/>
        <v xml:space="preserve">  </v>
      </c>
      <c r="K137" t="str" cm="1">
        <f t="array" ref="K137">ExtractCapitals(J137)</f>
        <v/>
      </c>
      <c r="L137" t="str">
        <f t="shared" si="19"/>
        <v/>
      </c>
      <c r="M137" t="str">
        <f t="shared" si="23"/>
        <v/>
      </c>
      <c r="P137" t="str">
        <f t="shared" si="20"/>
        <v xml:space="preserve">, , </v>
      </c>
      <c r="Q137" t="str" cm="1">
        <f t="array" ref="Q137">_xlfn.TEXTJOIN(", ", TRUE, IFERROR(_xlfn.FILTERXML("&lt;t&gt;&lt;s&gt;" &amp; SUBSTITUTE(P137, ", ", "&lt;/s&gt;&lt;s&gt;") &amp; "&lt;/s&gt;&lt;/t&gt;", "//s[not(preceding::*=.)]"), ""))</f>
        <v/>
      </c>
      <c r="R137" t="s">
        <v>9048</v>
      </c>
      <c r="S137" t="str">
        <f t="shared" si="21"/>
        <v>P001108</v>
      </c>
      <c r="T137">
        <f t="shared" ca="1" si="22"/>
        <v>1657</v>
      </c>
      <c r="U137" s="4">
        <v>1573</v>
      </c>
    </row>
    <row r="138" spans="1:21" x14ac:dyDescent="0.45">
      <c r="A138" t="s">
        <v>629</v>
      </c>
      <c r="B138" t="s">
        <v>18</v>
      </c>
      <c r="C138" s="3" t="str">
        <f t="shared" si="17"/>
        <v>3.5 </v>
      </c>
      <c r="D138" t="s">
        <v>630</v>
      </c>
      <c r="F138" t="s">
        <v>6</v>
      </c>
      <c r="G138" t="str">
        <f t="shared" si="18"/>
        <v>$</v>
      </c>
      <c r="H138" t="s">
        <v>631</v>
      </c>
      <c r="J138" t="str">
        <f t="shared" si="16"/>
        <v>AsianMalaysianHalal</v>
      </c>
      <c r="K138" t="str" cm="1">
        <f t="array" ref="K138">ExtractCapitals(J138)</f>
        <v>Asian Malaysian Halal</v>
      </c>
      <c r="L138" t="str">
        <f t="shared" si="19"/>
        <v>Asian, Malaysian, Halal</v>
      </c>
      <c r="M138" t="str">
        <f t="shared" si="23"/>
        <v>Asian, Malaysian, Halal</v>
      </c>
      <c r="N138" t="s">
        <v>77</v>
      </c>
      <c r="P138" t="str">
        <f t="shared" si="20"/>
        <v>Asian, Malaysian, Halal</v>
      </c>
      <c r="Q138" t="str" cm="1">
        <f t="array" ref="Q138">_xlfn.TEXTJOIN(", ", TRUE, IFERROR(_xlfn.FILTERXML("&lt;t&gt;&lt;s&gt;" &amp; SUBSTITUTE(P138, ", ", "&lt;/s&gt;&lt;s&gt;") &amp; "&lt;/s&gt;&lt;/t&gt;", "//s[not(preceding::*=.)]"), ""))</f>
        <v>Asian, Malaysian, Halal</v>
      </c>
      <c r="R138" t="s">
        <v>9048</v>
      </c>
      <c r="S138" t="str">
        <f t="shared" si="21"/>
        <v>P001109</v>
      </c>
      <c r="T138">
        <f t="shared" ca="1" si="22"/>
        <v>2710</v>
      </c>
      <c r="U138" s="4">
        <v>606</v>
      </c>
    </row>
    <row r="139" spans="1:21" x14ac:dyDescent="0.45">
      <c r="A139" t="s">
        <v>632</v>
      </c>
      <c r="B139" t="s">
        <v>41</v>
      </c>
      <c r="C139" s="3" t="str">
        <f t="shared" si="17"/>
        <v>4.5 </v>
      </c>
      <c r="D139" t="s">
        <v>633</v>
      </c>
      <c r="F139" t="s">
        <v>546</v>
      </c>
      <c r="G139" t="str">
        <f t="shared" si="18"/>
        <v>$$</v>
      </c>
      <c r="H139" t="s">
        <v>634</v>
      </c>
      <c r="J139" t="str">
        <f t="shared" si="16"/>
        <v>ChineseAsian</v>
      </c>
      <c r="K139" t="str" cm="1">
        <f t="array" ref="K139">ExtractCapitals(J139)</f>
        <v>Chinese Asian</v>
      </c>
      <c r="L139" t="str">
        <f t="shared" si="19"/>
        <v>Chinese, Asian</v>
      </c>
      <c r="M139" t="str">
        <f t="shared" si="23"/>
        <v>Chinese, Asian</v>
      </c>
      <c r="P139" t="str">
        <f t="shared" si="20"/>
        <v>Chinese, Asian</v>
      </c>
      <c r="Q139" t="str" cm="1">
        <f t="array" ref="Q139">_xlfn.TEXTJOIN(", ", TRUE, IFERROR(_xlfn.FILTERXML("&lt;t&gt;&lt;s&gt;" &amp; SUBSTITUTE(P139, ", ", "&lt;/s&gt;&lt;s&gt;") &amp; "&lt;/s&gt;&lt;/t&gt;", "//s[not(preceding::*=.)]"), ""))</f>
        <v>Chinese, Asian</v>
      </c>
      <c r="R139" t="s">
        <v>9048</v>
      </c>
      <c r="S139" t="str">
        <f t="shared" si="21"/>
        <v>P001110</v>
      </c>
      <c r="T139">
        <f t="shared" ca="1" si="22"/>
        <v>1984</v>
      </c>
      <c r="U139" s="4">
        <v>477</v>
      </c>
    </row>
    <row r="140" spans="1:21" x14ac:dyDescent="0.45">
      <c r="A140" t="s">
        <v>635</v>
      </c>
      <c r="B140" t="s">
        <v>3</v>
      </c>
      <c r="C140" s="3" t="str">
        <f t="shared" si="17"/>
        <v>4.0 </v>
      </c>
      <c r="D140" t="s">
        <v>636</v>
      </c>
      <c r="E140" t="s">
        <v>637</v>
      </c>
      <c r="F140" t="s">
        <v>13</v>
      </c>
      <c r="G140" t="str">
        <f t="shared" si="18"/>
        <v>$$ - $$$</v>
      </c>
      <c r="H140" t="s">
        <v>638</v>
      </c>
      <c r="I140" t="s">
        <v>639</v>
      </c>
      <c r="J140" t="str">
        <f t="shared" si="16"/>
        <v xml:space="preserve">  AsianFusionMalaysian</v>
      </c>
      <c r="K140" t="str" cm="1">
        <f t="array" ref="K140">ExtractCapitals(J140)</f>
        <v>Asian Fusion Malaysian</v>
      </c>
      <c r="L140" t="str">
        <f t="shared" si="19"/>
        <v>Asian, Fusion, Malaysian</v>
      </c>
      <c r="M140" t="str">
        <f t="shared" si="23"/>
        <v>Asian, Fusion, Malaysian</v>
      </c>
      <c r="N140" t="s">
        <v>640</v>
      </c>
      <c r="P140" t="str">
        <f t="shared" si="20"/>
        <v>Asian, Fusion, Malaysian</v>
      </c>
      <c r="Q140" t="str" cm="1">
        <f t="array" ref="Q140">_xlfn.TEXTJOIN(", ", TRUE, IFERROR(_xlfn.FILTERXML("&lt;t&gt;&lt;s&gt;" &amp; SUBSTITUTE(P140, ", ", "&lt;/s&gt;&lt;s&gt;") &amp; "&lt;/s&gt;&lt;/t&gt;", "//s[not(preceding::*=.)]"), ""))</f>
        <v>Asian, Fusion, Malaysian</v>
      </c>
      <c r="R140" t="s">
        <v>9048</v>
      </c>
      <c r="S140" t="str">
        <f t="shared" si="21"/>
        <v>P001111</v>
      </c>
      <c r="T140">
        <f t="shared" ca="1" si="22"/>
        <v>4304</v>
      </c>
      <c r="U140" s="4">
        <v>4090</v>
      </c>
    </row>
    <row r="141" spans="1:21" x14ac:dyDescent="0.45">
      <c r="A141" t="s">
        <v>641</v>
      </c>
      <c r="B141" t="s">
        <v>41</v>
      </c>
      <c r="C141" s="3" t="str">
        <f t="shared" si="17"/>
        <v>4.5 </v>
      </c>
      <c r="D141" t="s">
        <v>642</v>
      </c>
      <c r="E141" t="s">
        <v>643</v>
      </c>
      <c r="F141" t="s">
        <v>13</v>
      </c>
      <c r="G141" t="str">
        <f t="shared" si="18"/>
        <v>$$ - $$$</v>
      </c>
      <c r="H141" t="s">
        <v>409</v>
      </c>
      <c r="I141" t="s">
        <v>644</v>
      </c>
      <c r="J141" t="str">
        <f t="shared" si="16"/>
        <v xml:space="preserve">  Chinese</v>
      </c>
      <c r="K141" t="str" cm="1">
        <f t="array" ref="K141">ExtractCapitals(J141)</f>
        <v>Chinese</v>
      </c>
      <c r="L141" t="str">
        <f t="shared" si="19"/>
        <v>Chinese</v>
      </c>
      <c r="M141" t="str">
        <f t="shared" si="23"/>
        <v>Chinese</v>
      </c>
      <c r="N141" t="s">
        <v>507</v>
      </c>
      <c r="P141" t="str">
        <f t="shared" si="20"/>
        <v>Chinese, Reservations</v>
      </c>
      <c r="Q141" t="str" cm="1">
        <f t="array" ref="Q141">_xlfn.TEXTJOIN(", ", TRUE, IFERROR(_xlfn.FILTERXML("&lt;t&gt;&lt;s&gt;" &amp; SUBSTITUTE(P141, ", ", "&lt;/s&gt;&lt;s&gt;") &amp; "&lt;/s&gt;&lt;/t&gt;", "//s[not(preceding::*=.)]"), ""))</f>
        <v>Chinese, Reservations</v>
      </c>
      <c r="R141" t="s">
        <v>9048</v>
      </c>
      <c r="S141" t="str">
        <f t="shared" si="21"/>
        <v>P001112</v>
      </c>
      <c r="T141">
        <f t="shared" ca="1" si="22"/>
        <v>1888</v>
      </c>
      <c r="U141" s="4">
        <v>4148</v>
      </c>
    </row>
    <row r="142" spans="1:21" x14ac:dyDescent="0.45">
      <c r="A142" t="s">
        <v>645</v>
      </c>
      <c r="B142" t="s">
        <v>3</v>
      </c>
      <c r="C142" s="3" t="str">
        <f t="shared" si="17"/>
        <v>4.0 </v>
      </c>
      <c r="D142" t="s">
        <v>646</v>
      </c>
      <c r="F142" t="s">
        <v>6</v>
      </c>
      <c r="G142" t="str">
        <f t="shared" si="18"/>
        <v>$</v>
      </c>
      <c r="H142" t="s">
        <v>246</v>
      </c>
      <c r="J142" t="str">
        <f t="shared" si="16"/>
        <v>AsianMalaysian</v>
      </c>
      <c r="K142" t="str" cm="1">
        <f t="array" ref="K142">ExtractCapitals(J142)</f>
        <v>Asian Malaysian</v>
      </c>
      <c r="L142" t="str">
        <f t="shared" si="19"/>
        <v>Asian, Malaysian</v>
      </c>
      <c r="M142" t="str">
        <f t="shared" si="23"/>
        <v>Asian, Malaysian</v>
      </c>
      <c r="P142" t="str">
        <f t="shared" si="20"/>
        <v>Asian, Malaysian</v>
      </c>
      <c r="Q142" t="str" cm="1">
        <f t="array" ref="Q142">_xlfn.TEXTJOIN(", ", TRUE, IFERROR(_xlfn.FILTERXML("&lt;t&gt;&lt;s&gt;" &amp; SUBSTITUTE(P142, ", ", "&lt;/s&gt;&lt;s&gt;") &amp; "&lt;/s&gt;&lt;/t&gt;", "//s[not(preceding::*=.)]"), ""))</f>
        <v>Asian, Malaysian</v>
      </c>
      <c r="R142" t="s">
        <v>9048</v>
      </c>
      <c r="S142" t="str">
        <f t="shared" si="21"/>
        <v>P001113</v>
      </c>
      <c r="T142">
        <f t="shared" ca="1" si="22"/>
        <v>3920</v>
      </c>
      <c r="U142" s="4">
        <v>3853</v>
      </c>
    </row>
    <row r="143" spans="1:21" x14ac:dyDescent="0.45">
      <c r="A143" t="s">
        <v>647</v>
      </c>
      <c r="B143" t="s">
        <v>18</v>
      </c>
      <c r="C143" s="3" t="str">
        <f t="shared" si="17"/>
        <v>3.5 </v>
      </c>
      <c r="D143" t="s">
        <v>648</v>
      </c>
      <c r="E143" t="s">
        <v>649</v>
      </c>
      <c r="F143" t="s">
        <v>13</v>
      </c>
      <c r="G143" t="str">
        <f t="shared" si="18"/>
        <v>$$ - $$$</v>
      </c>
      <c r="H143" t="s">
        <v>650</v>
      </c>
      <c r="I143" t="s">
        <v>651</v>
      </c>
      <c r="J143" t="str">
        <f t="shared" si="16"/>
        <v xml:space="preserve">  CafeMalaysianVegetarian Friendly</v>
      </c>
      <c r="K143" t="str" cm="1">
        <f t="array" ref="K143">ExtractCapitals(J143)</f>
        <v>Cafe Malaysian Vegetarian  Friendly</v>
      </c>
      <c r="L143" t="str">
        <f t="shared" si="19"/>
        <v>Cafe, Malaysian, Vegetarian, , Friendly</v>
      </c>
      <c r="M143" t="str">
        <f t="shared" si="23"/>
        <v>Cafe, Malaysian, Vegetarian Friendly</v>
      </c>
      <c r="N143" t="s">
        <v>34</v>
      </c>
      <c r="P143" t="str">
        <f t="shared" si="20"/>
        <v>Cafe, Malaysian, Vegetarian Friendly</v>
      </c>
      <c r="Q143" t="str" cm="1">
        <f t="array" ref="Q143">_xlfn.TEXTJOIN(", ", TRUE, IFERROR(_xlfn.FILTERXML("&lt;t&gt;&lt;s&gt;" &amp; SUBSTITUTE(P143, ", ", "&lt;/s&gt;&lt;s&gt;") &amp; "&lt;/s&gt;&lt;/t&gt;", "//s[not(preceding::*=.)]"), ""))</f>
        <v>Cafe, Malaysian, Vegetarian Friendly</v>
      </c>
      <c r="R143" t="s">
        <v>9048</v>
      </c>
      <c r="S143" t="str">
        <f t="shared" si="21"/>
        <v>P001114</v>
      </c>
      <c r="T143">
        <f t="shared" ca="1" si="22"/>
        <v>595</v>
      </c>
      <c r="U143" s="4">
        <v>542</v>
      </c>
    </row>
    <row r="144" spans="1:21" x14ac:dyDescent="0.45">
      <c r="A144" t="s">
        <v>652</v>
      </c>
      <c r="B144" t="s">
        <v>18</v>
      </c>
      <c r="C144" s="3" t="str">
        <f t="shared" si="17"/>
        <v>3.5 </v>
      </c>
      <c r="D144" t="s">
        <v>653</v>
      </c>
      <c r="E144" t="s">
        <v>654</v>
      </c>
      <c r="F144" t="s">
        <v>13</v>
      </c>
      <c r="G144" t="str">
        <f t="shared" si="18"/>
        <v>$$ - $$$</v>
      </c>
      <c r="H144" t="s">
        <v>655</v>
      </c>
      <c r="I144" t="s">
        <v>656</v>
      </c>
      <c r="J144" t="str">
        <f t="shared" si="16"/>
        <v xml:space="preserve">  BarbecueAsianMalaysian</v>
      </c>
      <c r="K144" t="str" cm="1">
        <f t="array" ref="K144">ExtractCapitals(J144)</f>
        <v>Barbecue Asian Malaysian</v>
      </c>
      <c r="L144" t="str">
        <f t="shared" si="19"/>
        <v>Barbecue, Asian, Malaysian</v>
      </c>
      <c r="M144" t="str">
        <f t="shared" si="23"/>
        <v>Barbecue, Asian, Malaysian</v>
      </c>
      <c r="N144" t="s">
        <v>77</v>
      </c>
      <c r="P144" t="str">
        <f t="shared" si="20"/>
        <v>Barbecue, Asian, Malaysian, Halal</v>
      </c>
      <c r="Q144" t="str" cm="1">
        <f t="array" ref="Q144">_xlfn.TEXTJOIN(", ", TRUE, IFERROR(_xlfn.FILTERXML("&lt;t&gt;&lt;s&gt;" &amp; SUBSTITUTE(P144, ", ", "&lt;/s&gt;&lt;s&gt;") &amp; "&lt;/s&gt;&lt;/t&gt;", "//s[not(preceding::*=.)]"), ""))</f>
        <v>Barbecue, Asian, Malaysian, Halal</v>
      </c>
      <c r="R144" t="s">
        <v>9048</v>
      </c>
      <c r="S144" t="str">
        <f t="shared" si="21"/>
        <v>P001115</v>
      </c>
      <c r="T144">
        <f t="shared" ca="1" si="22"/>
        <v>2956</v>
      </c>
      <c r="U144" s="4">
        <v>2877</v>
      </c>
    </row>
    <row r="145" spans="1:21" x14ac:dyDescent="0.45">
      <c r="A145" t="s">
        <v>657</v>
      </c>
      <c r="B145" t="s">
        <v>18</v>
      </c>
      <c r="C145" s="3" t="str">
        <f t="shared" si="17"/>
        <v>3.5 </v>
      </c>
      <c r="D145" t="s">
        <v>658</v>
      </c>
      <c r="E145" t="s">
        <v>659</v>
      </c>
      <c r="F145" t="s">
        <v>13</v>
      </c>
      <c r="G145" t="str">
        <f t="shared" si="18"/>
        <v>$$ - $$$</v>
      </c>
      <c r="H145" t="s">
        <v>44</v>
      </c>
      <c r="I145" t="s">
        <v>660</v>
      </c>
      <c r="J145" t="str">
        <f t="shared" si="16"/>
        <v xml:space="preserve">  ChineseAsianCantonese</v>
      </c>
      <c r="K145" t="str" cm="1">
        <f t="array" ref="K145">ExtractCapitals(J145)</f>
        <v>Chinese Asian Cantonese</v>
      </c>
      <c r="L145" t="str">
        <f t="shared" si="19"/>
        <v>Chinese, Asian, Cantonese</v>
      </c>
      <c r="M145" t="str">
        <f t="shared" si="23"/>
        <v>Chinese, Asian, Cantonese</v>
      </c>
      <c r="N145" t="s">
        <v>661</v>
      </c>
      <c r="P145" t="str">
        <f t="shared" si="20"/>
        <v>Chinese, Asian, Cantonese, Brunch, Breakfast, Lunch</v>
      </c>
      <c r="Q145" t="str" cm="1">
        <f t="array" ref="Q145">_xlfn.TEXTJOIN(", ", TRUE, IFERROR(_xlfn.FILTERXML("&lt;t&gt;&lt;s&gt;" &amp; SUBSTITUTE(P145, ", ", "&lt;/s&gt;&lt;s&gt;") &amp; "&lt;/s&gt;&lt;/t&gt;", "//s[not(preceding::*=.)]"), ""))</f>
        <v>Chinese, Asian, Cantonese, Brunch, Breakfast, Lunch</v>
      </c>
      <c r="R145" t="s">
        <v>9048</v>
      </c>
      <c r="S145" t="str">
        <f t="shared" si="21"/>
        <v>P001116</v>
      </c>
      <c r="T145">
        <f t="shared" ca="1" si="22"/>
        <v>449</v>
      </c>
      <c r="U145" s="4">
        <v>40</v>
      </c>
    </row>
    <row r="146" spans="1:21" x14ac:dyDescent="0.45">
      <c r="A146" t="s">
        <v>662</v>
      </c>
      <c r="B146" t="s">
        <v>18</v>
      </c>
      <c r="C146" s="3" t="str">
        <f t="shared" si="17"/>
        <v>3.5 </v>
      </c>
      <c r="D146" t="s">
        <v>663</v>
      </c>
      <c r="F146" t="s">
        <v>6</v>
      </c>
      <c r="G146" t="str">
        <f t="shared" si="18"/>
        <v>$</v>
      </c>
      <c r="H146" t="s">
        <v>66</v>
      </c>
      <c r="J146" t="str">
        <f t="shared" si="16"/>
        <v>DessertChineseAsian</v>
      </c>
      <c r="K146" t="str" cm="1">
        <f t="array" ref="K146">ExtractCapitals(J146)</f>
        <v>Dessert Chinese Asian</v>
      </c>
      <c r="L146" t="str">
        <f t="shared" si="19"/>
        <v>Dessert, Chinese, Asian</v>
      </c>
      <c r="M146" t="str">
        <f t="shared" si="23"/>
        <v>Dessert, Chinese, Asian</v>
      </c>
      <c r="N146" t="s">
        <v>39</v>
      </c>
      <c r="P146" t="str">
        <f t="shared" si="20"/>
        <v>Dessert, Chinese, Asian, Dinner</v>
      </c>
      <c r="Q146" t="str" cm="1">
        <f t="array" ref="Q146">_xlfn.TEXTJOIN(", ", TRUE, IFERROR(_xlfn.FILTERXML("&lt;t&gt;&lt;s&gt;" &amp; SUBSTITUTE(P146, ", ", "&lt;/s&gt;&lt;s&gt;") &amp; "&lt;/s&gt;&lt;/t&gt;", "//s[not(preceding::*=.)]"), ""))</f>
        <v>Dessert, Chinese, Asian, Dinner</v>
      </c>
      <c r="R146" t="s">
        <v>9048</v>
      </c>
      <c r="S146" t="str">
        <f t="shared" si="21"/>
        <v>P001117</v>
      </c>
      <c r="T146">
        <f t="shared" ca="1" si="22"/>
        <v>2834</v>
      </c>
      <c r="U146" s="4">
        <v>3813</v>
      </c>
    </row>
    <row r="147" spans="1:21" x14ac:dyDescent="0.45">
      <c r="A147" t="s">
        <v>664</v>
      </c>
      <c r="B147" t="s">
        <v>3</v>
      </c>
      <c r="C147" s="3" t="str">
        <f t="shared" si="17"/>
        <v>4.0 </v>
      </c>
      <c r="D147" t="s">
        <v>665</v>
      </c>
      <c r="F147" t="s">
        <v>6</v>
      </c>
      <c r="G147" t="str">
        <f t="shared" si="18"/>
        <v>$</v>
      </c>
      <c r="H147" t="s">
        <v>6</v>
      </c>
      <c r="I147" t="s">
        <v>666</v>
      </c>
      <c r="J147" t="str">
        <f t="shared" si="16"/>
        <v/>
      </c>
      <c r="K147" t="str" cm="1">
        <f t="array" ref="K147">ExtractCapitals(J147)</f>
        <v/>
      </c>
      <c r="L147" t="str">
        <f t="shared" si="19"/>
        <v/>
      </c>
      <c r="M147" t="str">
        <f t="shared" si="23"/>
        <v/>
      </c>
      <c r="P147" t="str">
        <f t="shared" si="20"/>
        <v xml:space="preserve">, , </v>
      </c>
      <c r="Q147" t="str" cm="1">
        <f t="array" ref="Q147">_xlfn.TEXTJOIN(", ", TRUE, IFERROR(_xlfn.FILTERXML("&lt;t&gt;&lt;s&gt;" &amp; SUBSTITUTE(P147, ", ", "&lt;/s&gt;&lt;s&gt;") &amp; "&lt;/s&gt;&lt;/t&gt;", "//s[not(preceding::*=.)]"), ""))</f>
        <v/>
      </c>
      <c r="R147" t="s">
        <v>9048</v>
      </c>
      <c r="S147" t="str">
        <f t="shared" si="21"/>
        <v>P001118</v>
      </c>
      <c r="T147">
        <f t="shared" ca="1" si="22"/>
        <v>1845</v>
      </c>
      <c r="U147" s="4">
        <v>334</v>
      </c>
    </row>
    <row r="148" spans="1:21" x14ac:dyDescent="0.45">
      <c r="A148" t="s">
        <v>667</v>
      </c>
      <c r="B148" t="s">
        <v>18</v>
      </c>
      <c r="C148" s="3" t="str">
        <f t="shared" si="17"/>
        <v>3.5 </v>
      </c>
      <c r="D148" t="s">
        <v>668</v>
      </c>
      <c r="E148" t="s">
        <v>669</v>
      </c>
      <c r="F148" t="s">
        <v>13</v>
      </c>
      <c r="G148" t="str">
        <f t="shared" si="18"/>
        <v>$$ - $$$</v>
      </c>
      <c r="H148" t="s">
        <v>670</v>
      </c>
      <c r="I148" t="s">
        <v>671</v>
      </c>
      <c r="J148" t="str">
        <f t="shared" si="16"/>
        <v xml:space="preserve">  ChineseAsianStreet Food</v>
      </c>
      <c r="K148" t="str" cm="1">
        <f t="array" ref="K148">ExtractCapitals(J148)</f>
        <v>Chinese Asian Street  Food</v>
      </c>
      <c r="L148" t="str">
        <f t="shared" si="19"/>
        <v>Chinese, Asian, Street, , Food</v>
      </c>
      <c r="M148" t="str">
        <f t="shared" si="23"/>
        <v>Chinese, Asian, Street Food</v>
      </c>
      <c r="N148" t="s">
        <v>39</v>
      </c>
      <c r="P148" t="str">
        <f t="shared" si="20"/>
        <v>Chinese, Asian, Street Food, Dinner</v>
      </c>
      <c r="Q148" t="str" cm="1">
        <f t="array" ref="Q148">_xlfn.TEXTJOIN(", ", TRUE, IFERROR(_xlfn.FILTERXML("&lt;t&gt;&lt;s&gt;" &amp; SUBSTITUTE(P148, ", ", "&lt;/s&gt;&lt;s&gt;") &amp; "&lt;/s&gt;&lt;/t&gt;", "//s[not(preceding::*=.)]"), ""))</f>
        <v>Chinese, Asian, Street Food, Dinner</v>
      </c>
      <c r="R148" t="s">
        <v>9048</v>
      </c>
      <c r="S148" t="str">
        <f t="shared" si="21"/>
        <v>P001119</v>
      </c>
      <c r="T148">
        <f t="shared" ca="1" si="22"/>
        <v>3862</v>
      </c>
      <c r="U148" s="4">
        <v>1286</v>
      </c>
    </row>
    <row r="149" spans="1:21" x14ac:dyDescent="0.45">
      <c r="A149" t="s">
        <v>672</v>
      </c>
      <c r="B149" t="s">
        <v>3</v>
      </c>
      <c r="C149" s="3" t="str">
        <f t="shared" si="17"/>
        <v>4.0 </v>
      </c>
      <c r="D149" t="s">
        <v>673</v>
      </c>
      <c r="F149" t="s">
        <v>13</v>
      </c>
      <c r="G149" t="str">
        <f t="shared" si="18"/>
        <v>$$ - $$$</v>
      </c>
      <c r="H149" t="s">
        <v>674</v>
      </c>
      <c r="I149" t="s">
        <v>675</v>
      </c>
      <c r="J149" t="str">
        <f t="shared" si="16"/>
        <v xml:space="preserve">  Halal</v>
      </c>
      <c r="K149" t="str" cm="1">
        <f t="array" ref="K149">ExtractCapitals(J149)</f>
        <v>Halal</v>
      </c>
      <c r="L149" t="str">
        <f t="shared" si="19"/>
        <v>Halal</v>
      </c>
      <c r="M149" t="str">
        <f t="shared" si="23"/>
        <v>Halal</v>
      </c>
      <c r="P149" t="str">
        <f t="shared" si="20"/>
        <v>Halal</v>
      </c>
      <c r="Q149" t="str" cm="1">
        <f t="array" ref="Q149">_xlfn.TEXTJOIN(", ", TRUE, IFERROR(_xlfn.FILTERXML("&lt;t&gt;&lt;s&gt;" &amp; SUBSTITUTE(P149, ", ", "&lt;/s&gt;&lt;s&gt;") &amp; "&lt;/s&gt;&lt;/t&gt;", "//s[not(preceding::*=.)]"), ""))</f>
        <v>Halal</v>
      </c>
      <c r="R149" t="s">
        <v>9048</v>
      </c>
      <c r="S149" t="str">
        <f t="shared" si="21"/>
        <v>P001120</v>
      </c>
      <c r="T149">
        <f t="shared" ca="1" si="22"/>
        <v>2843</v>
      </c>
      <c r="U149" s="4">
        <v>388</v>
      </c>
    </row>
    <row r="150" spans="1:21" x14ac:dyDescent="0.45">
      <c r="A150" t="s">
        <v>676</v>
      </c>
      <c r="B150" t="s">
        <v>41</v>
      </c>
      <c r="C150" s="3" t="str">
        <f t="shared" si="17"/>
        <v>4.5 </v>
      </c>
      <c r="D150" t="s">
        <v>677</v>
      </c>
      <c r="E150" t="s">
        <v>678</v>
      </c>
      <c r="F150" t="s">
        <v>13</v>
      </c>
      <c r="G150" t="str">
        <f t="shared" si="18"/>
        <v>$$ - $$$</v>
      </c>
      <c r="H150" t="s">
        <v>679</v>
      </c>
      <c r="J150" t="str">
        <f t="shared" si="16"/>
        <v xml:space="preserve">  ChineseSteakhouse</v>
      </c>
      <c r="K150" t="str" cm="1">
        <f t="array" ref="K150">ExtractCapitals(J150)</f>
        <v>Chinese Steakhouse</v>
      </c>
      <c r="L150" t="str">
        <f t="shared" si="19"/>
        <v>Chinese, Steakhouse</v>
      </c>
      <c r="M150" t="str">
        <f t="shared" si="23"/>
        <v>Chinese, Steakhouse</v>
      </c>
      <c r="N150" t="s">
        <v>507</v>
      </c>
      <c r="P150" t="str">
        <f t="shared" si="20"/>
        <v>Chinese, Steakhouse, Reservations</v>
      </c>
      <c r="Q150" t="str" cm="1">
        <f t="array" ref="Q150">_xlfn.TEXTJOIN(", ", TRUE, IFERROR(_xlfn.FILTERXML("&lt;t&gt;&lt;s&gt;" &amp; SUBSTITUTE(P150, ", ", "&lt;/s&gt;&lt;s&gt;") &amp; "&lt;/s&gt;&lt;/t&gt;", "//s[not(preceding::*=.)]"), ""))</f>
        <v>Chinese, Steakhouse, Reservations</v>
      </c>
      <c r="R150" t="s">
        <v>9048</v>
      </c>
      <c r="S150" t="str">
        <f t="shared" si="21"/>
        <v>P001121</v>
      </c>
      <c r="T150">
        <f t="shared" ca="1" si="22"/>
        <v>2420</v>
      </c>
      <c r="U150" s="4">
        <v>4317</v>
      </c>
    </row>
    <row r="151" spans="1:21" x14ac:dyDescent="0.45">
      <c r="A151" t="s">
        <v>680</v>
      </c>
      <c r="B151" t="s">
        <v>18</v>
      </c>
      <c r="C151" s="3" t="str">
        <f t="shared" si="17"/>
        <v>3.5 </v>
      </c>
      <c r="D151" t="s">
        <v>681</v>
      </c>
      <c r="E151" t="s">
        <v>682</v>
      </c>
      <c r="F151" t="s">
        <v>13</v>
      </c>
      <c r="G151" t="str">
        <f t="shared" si="18"/>
        <v>$$ - $$$</v>
      </c>
      <c r="H151" t="s">
        <v>44</v>
      </c>
      <c r="I151" t="s">
        <v>683</v>
      </c>
      <c r="J151" t="str">
        <f t="shared" si="16"/>
        <v xml:space="preserve">  ChineseAsianCantonese</v>
      </c>
      <c r="K151" t="str" cm="1">
        <f t="array" ref="K151">ExtractCapitals(J151)</f>
        <v>Chinese Asian Cantonese</v>
      </c>
      <c r="L151" t="str">
        <f t="shared" si="19"/>
        <v>Chinese, Asian, Cantonese</v>
      </c>
      <c r="M151" t="str">
        <f t="shared" si="23"/>
        <v>Chinese, Asian, Cantonese</v>
      </c>
      <c r="N151" t="s">
        <v>287</v>
      </c>
      <c r="P151" t="str">
        <f t="shared" si="20"/>
        <v>Chinese, Asian, Cantonese, Breakfast, Brunch, Lunch</v>
      </c>
      <c r="Q151" t="str" cm="1">
        <f t="array" ref="Q151">_xlfn.TEXTJOIN(", ", TRUE, IFERROR(_xlfn.FILTERXML("&lt;t&gt;&lt;s&gt;" &amp; SUBSTITUTE(P151, ", ", "&lt;/s&gt;&lt;s&gt;") &amp; "&lt;/s&gt;&lt;/t&gt;", "//s[not(preceding::*=.)]"), ""))</f>
        <v>Chinese, Asian, Cantonese, Breakfast, Brunch, Lunch</v>
      </c>
      <c r="R151" t="s">
        <v>9048</v>
      </c>
      <c r="S151" t="str">
        <f t="shared" si="21"/>
        <v>P001122</v>
      </c>
      <c r="T151">
        <f t="shared" ca="1" si="22"/>
        <v>2484</v>
      </c>
      <c r="U151" s="4">
        <v>559</v>
      </c>
    </row>
    <row r="152" spans="1:21" x14ac:dyDescent="0.45">
      <c r="A152" t="s">
        <v>684</v>
      </c>
      <c r="B152" t="s">
        <v>3</v>
      </c>
      <c r="C152" s="3" t="str">
        <f t="shared" si="17"/>
        <v>4.0 </v>
      </c>
      <c r="D152" t="s">
        <v>685</v>
      </c>
      <c r="F152" t="s">
        <v>13</v>
      </c>
      <c r="G152" t="str">
        <f t="shared" si="18"/>
        <v>$$ - $$$</v>
      </c>
      <c r="H152" t="s">
        <v>686</v>
      </c>
      <c r="I152" t="s">
        <v>687</v>
      </c>
      <c r="J152" t="str">
        <f t="shared" si="16"/>
        <v xml:space="preserve">  JapaneseSushi</v>
      </c>
      <c r="K152" t="str" cm="1">
        <f t="array" ref="K152">ExtractCapitals(J152)</f>
        <v>Japanese Sushi</v>
      </c>
      <c r="L152" t="str">
        <f t="shared" si="19"/>
        <v>Japanese, Sushi</v>
      </c>
      <c r="M152" t="str">
        <f t="shared" si="23"/>
        <v>Japanese, Sushi</v>
      </c>
      <c r="N152" t="s">
        <v>507</v>
      </c>
      <c r="P152" t="str">
        <f t="shared" si="20"/>
        <v>Japanese, Sushi, Reservations</v>
      </c>
      <c r="Q152" t="str" cm="1">
        <f t="array" ref="Q152">_xlfn.TEXTJOIN(", ", TRUE, IFERROR(_xlfn.FILTERXML("&lt;t&gt;&lt;s&gt;" &amp; SUBSTITUTE(P152, ", ", "&lt;/s&gt;&lt;s&gt;") &amp; "&lt;/s&gt;&lt;/t&gt;", "//s[not(preceding::*=.)]"), ""))</f>
        <v>Japanese, Sushi, Reservations</v>
      </c>
      <c r="R152" t="s">
        <v>9048</v>
      </c>
      <c r="S152" t="str">
        <f t="shared" si="21"/>
        <v>P001123</v>
      </c>
      <c r="T152">
        <f t="shared" ca="1" si="22"/>
        <v>1972</v>
      </c>
      <c r="U152" s="4">
        <v>2130</v>
      </c>
    </row>
    <row r="153" spans="1:21" x14ac:dyDescent="0.45">
      <c r="A153" t="s">
        <v>688</v>
      </c>
      <c r="B153" t="s">
        <v>18</v>
      </c>
      <c r="C153" s="3" t="str">
        <f t="shared" si="17"/>
        <v>3.5 </v>
      </c>
      <c r="D153" t="s">
        <v>689</v>
      </c>
      <c r="E153" t="s">
        <v>690</v>
      </c>
      <c r="F153" t="s">
        <v>13</v>
      </c>
      <c r="G153" t="str">
        <f t="shared" si="18"/>
        <v>$$ - $$$</v>
      </c>
      <c r="H153" t="s">
        <v>691</v>
      </c>
      <c r="I153" t="s">
        <v>692</v>
      </c>
      <c r="J153" t="str">
        <f t="shared" si="16"/>
        <v xml:space="preserve">  Middle Eastern</v>
      </c>
      <c r="K153" t="str" cm="1">
        <f t="array" ref="K153">ExtractCapitals(J153)</f>
        <v>Middle  Eastern</v>
      </c>
      <c r="L153" t="str">
        <f t="shared" si="19"/>
        <v>Middle, , Eastern</v>
      </c>
      <c r="M153" t="str">
        <f t="shared" si="23"/>
        <v>Middle Eastern</v>
      </c>
      <c r="N153" t="s">
        <v>693</v>
      </c>
      <c r="P153" t="str">
        <f t="shared" si="20"/>
        <v>Middle Eastern, Dinner, Breakfast, Lunch, Brunch</v>
      </c>
      <c r="Q153" t="str" cm="1">
        <f t="array" ref="Q153">_xlfn.TEXTJOIN(", ", TRUE, IFERROR(_xlfn.FILTERXML("&lt;t&gt;&lt;s&gt;" &amp; SUBSTITUTE(P153, ", ", "&lt;/s&gt;&lt;s&gt;") &amp; "&lt;/s&gt;&lt;/t&gt;", "//s[not(preceding::*=.)]"), ""))</f>
        <v>Middle Eastern, Dinner, Breakfast, Lunch, Brunch</v>
      </c>
      <c r="R153" t="s">
        <v>9048</v>
      </c>
      <c r="S153" t="str">
        <f t="shared" si="21"/>
        <v>P001124</v>
      </c>
      <c r="T153">
        <f t="shared" ca="1" si="22"/>
        <v>2165</v>
      </c>
      <c r="U153" s="4">
        <v>3148</v>
      </c>
    </row>
    <row r="154" spans="1:21" x14ac:dyDescent="0.45">
      <c r="A154" t="s">
        <v>694</v>
      </c>
      <c r="B154" t="s">
        <v>41</v>
      </c>
      <c r="C154" s="3" t="str">
        <f t="shared" si="17"/>
        <v>4.5 </v>
      </c>
      <c r="D154" t="s">
        <v>695</v>
      </c>
      <c r="E154" t="s">
        <v>696</v>
      </c>
      <c r="F154" t="s">
        <v>13</v>
      </c>
      <c r="G154" t="str">
        <f t="shared" si="18"/>
        <v>$$ - $$$</v>
      </c>
      <c r="H154" t="s">
        <v>390</v>
      </c>
      <c r="I154">
        <v>6052107777</v>
      </c>
      <c r="J154" t="str">
        <f t="shared" si="16"/>
        <v xml:space="preserve">  BarPub</v>
      </c>
      <c r="K154" t="str" cm="1">
        <f t="array" ref="K154">ExtractCapitals(J154)</f>
        <v>Bar Pub</v>
      </c>
      <c r="L154" t="str">
        <f t="shared" si="19"/>
        <v>Bar, Pub</v>
      </c>
      <c r="M154" t="str">
        <f t="shared" si="23"/>
        <v>Bar, Pub</v>
      </c>
      <c r="N154" t="s">
        <v>697</v>
      </c>
      <c r="P154" t="str">
        <f t="shared" si="20"/>
        <v>Bar, Pub</v>
      </c>
      <c r="Q154" t="str" cm="1">
        <f t="array" ref="Q154">_xlfn.TEXTJOIN(", ", TRUE, IFERROR(_xlfn.FILTERXML("&lt;t&gt;&lt;s&gt;" &amp; SUBSTITUTE(P154, ", ", "&lt;/s&gt;&lt;s&gt;") &amp; "&lt;/s&gt;&lt;/t&gt;", "//s[not(preceding::*=.)]"), ""))</f>
        <v>Bar, Pub</v>
      </c>
      <c r="R154" t="s">
        <v>9048</v>
      </c>
      <c r="S154" t="str">
        <f t="shared" si="21"/>
        <v>P001125</v>
      </c>
      <c r="T154">
        <f t="shared" ca="1" si="22"/>
        <v>104</v>
      </c>
      <c r="U154" s="4">
        <v>2336</v>
      </c>
    </row>
    <row r="155" spans="1:21" x14ac:dyDescent="0.45">
      <c r="A155" t="s">
        <v>698</v>
      </c>
      <c r="B155" t="s">
        <v>41</v>
      </c>
      <c r="C155" s="3" t="str">
        <f t="shared" si="17"/>
        <v>4.5 </v>
      </c>
      <c r="D155" t="s">
        <v>699</v>
      </c>
      <c r="F155" t="s">
        <v>13</v>
      </c>
      <c r="G155" t="str">
        <f t="shared" si="18"/>
        <v>$$ - $$$</v>
      </c>
      <c r="H155" t="s">
        <v>409</v>
      </c>
      <c r="I155" t="s">
        <v>700</v>
      </c>
      <c r="J155" t="str">
        <f t="shared" si="16"/>
        <v xml:space="preserve">  Chinese</v>
      </c>
      <c r="K155" t="str" cm="1">
        <f t="array" ref="K155">ExtractCapitals(J155)</f>
        <v>Chinese</v>
      </c>
      <c r="L155" t="str">
        <f t="shared" si="19"/>
        <v>Chinese</v>
      </c>
      <c r="M155" t="str">
        <f t="shared" si="23"/>
        <v>Chinese</v>
      </c>
      <c r="P155" t="str">
        <f t="shared" si="20"/>
        <v>Chinese</v>
      </c>
      <c r="Q155" t="str" cm="1">
        <f t="array" ref="Q155">_xlfn.TEXTJOIN(", ", TRUE, IFERROR(_xlfn.FILTERXML("&lt;t&gt;&lt;s&gt;" &amp; SUBSTITUTE(P155, ", ", "&lt;/s&gt;&lt;s&gt;") &amp; "&lt;/s&gt;&lt;/t&gt;", "//s[not(preceding::*=.)]"), ""))</f>
        <v>Chinese</v>
      </c>
      <c r="R155" t="s">
        <v>9048</v>
      </c>
      <c r="S155" t="str">
        <f t="shared" si="21"/>
        <v>P001126</v>
      </c>
      <c r="T155">
        <f t="shared" ca="1" si="22"/>
        <v>1230</v>
      </c>
      <c r="U155" s="4">
        <v>2134</v>
      </c>
    </row>
    <row r="156" spans="1:21" x14ac:dyDescent="0.45">
      <c r="A156" t="s">
        <v>701</v>
      </c>
      <c r="B156" t="s">
        <v>41</v>
      </c>
      <c r="C156" s="3" t="str">
        <f t="shared" si="17"/>
        <v>4.5 </v>
      </c>
      <c r="D156" t="s">
        <v>702</v>
      </c>
      <c r="F156" t="s">
        <v>546</v>
      </c>
      <c r="G156" t="str">
        <f t="shared" si="18"/>
        <v>$$</v>
      </c>
      <c r="H156" t="s">
        <v>703</v>
      </c>
      <c r="J156" t="str">
        <f t="shared" si="16"/>
        <v>ChineseAsianMalaysian</v>
      </c>
      <c r="K156" t="str" cm="1">
        <f t="array" ref="K156">ExtractCapitals(J156)</f>
        <v>Chinese Asian Malaysian</v>
      </c>
      <c r="L156" t="str">
        <f t="shared" si="19"/>
        <v>Chinese, Asian, Malaysian</v>
      </c>
      <c r="M156" t="str">
        <f t="shared" si="23"/>
        <v>Chinese, Asian, Malaysian</v>
      </c>
      <c r="P156" t="str">
        <f t="shared" si="20"/>
        <v>Chinese, Asian, Malaysian</v>
      </c>
      <c r="Q156" t="str" cm="1">
        <f t="array" ref="Q156">_xlfn.TEXTJOIN(", ", TRUE, IFERROR(_xlfn.FILTERXML("&lt;t&gt;&lt;s&gt;" &amp; SUBSTITUTE(P156, ", ", "&lt;/s&gt;&lt;s&gt;") &amp; "&lt;/s&gt;&lt;/t&gt;", "//s[not(preceding::*=.)]"), ""))</f>
        <v>Chinese, Asian, Malaysian</v>
      </c>
      <c r="R156" t="s">
        <v>9048</v>
      </c>
      <c r="S156" t="str">
        <f t="shared" si="21"/>
        <v>P001127</v>
      </c>
      <c r="T156">
        <f t="shared" ca="1" si="22"/>
        <v>1401</v>
      </c>
      <c r="U156" s="4">
        <v>3087</v>
      </c>
    </row>
    <row r="157" spans="1:21" x14ac:dyDescent="0.45">
      <c r="A157" t="s">
        <v>704</v>
      </c>
      <c r="B157" t="s">
        <v>41</v>
      </c>
      <c r="C157" s="3" t="str">
        <f t="shared" si="17"/>
        <v>4.5 </v>
      </c>
      <c r="D157" t="s">
        <v>705</v>
      </c>
      <c r="E157" t="s">
        <v>706</v>
      </c>
      <c r="F157" t="s">
        <v>13</v>
      </c>
      <c r="G157" t="str">
        <f t="shared" si="18"/>
        <v>$$ - $$$</v>
      </c>
      <c r="H157" t="s">
        <v>297</v>
      </c>
      <c r="I157" t="s">
        <v>707</v>
      </c>
      <c r="J157" t="str">
        <f t="shared" si="16"/>
        <v xml:space="preserve">  Cafe</v>
      </c>
      <c r="K157" t="str" cm="1">
        <f t="array" ref="K157">ExtractCapitals(J157)</f>
        <v>Cafe</v>
      </c>
      <c r="L157" t="str">
        <f t="shared" si="19"/>
        <v>Cafe</v>
      </c>
      <c r="M157" t="str">
        <f t="shared" si="23"/>
        <v>Cafe</v>
      </c>
      <c r="N157" t="s">
        <v>208</v>
      </c>
      <c r="P157" t="str">
        <f t="shared" si="20"/>
        <v>Cafe</v>
      </c>
      <c r="Q157" t="str" cm="1">
        <f t="array" ref="Q157">_xlfn.TEXTJOIN(", ", TRUE, IFERROR(_xlfn.FILTERXML("&lt;t&gt;&lt;s&gt;" &amp; SUBSTITUTE(P157, ", ", "&lt;/s&gt;&lt;s&gt;") &amp; "&lt;/s&gt;&lt;/t&gt;", "//s[not(preceding::*=.)]"), ""))</f>
        <v>Cafe</v>
      </c>
      <c r="R157" t="s">
        <v>9048</v>
      </c>
      <c r="S157" t="str">
        <f t="shared" si="21"/>
        <v>P001128</v>
      </c>
      <c r="T157">
        <f t="shared" ca="1" si="22"/>
        <v>2544</v>
      </c>
      <c r="U157" s="4">
        <v>3783</v>
      </c>
    </row>
    <row r="158" spans="1:21" x14ac:dyDescent="0.45">
      <c r="A158" t="s">
        <v>708</v>
      </c>
      <c r="B158" t="s">
        <v>41</v>
      </c>
      <c r="C158" s="3" t="str">
        <f t="shared" si="17"/>
        <v>4.5 </v>
      </c>
      <c r="D158" t="s">
        <v>709</v>
      </c>
      <c r="E158" t="s">
        <v>710</v>
      </c>
      <c r="F158" t="s">
        <v>208</v>
      </c>
      <c r="G158" t="str">
        <f t="shared" si="18"/>
        <v>$$</v>
      </c>
      <c r="H158" t="s">
        <v>208</v>
      </c>
      <c r="I158" t="s">
        <v>711</v>
      </c>
      <c r="J158" t="str">
        <f t="shared" si="16"/>
        <v>Cafe</v>
      </c>
      <c r="K158" t="str" cm="1">
        <f t="array" ref="K158">ExtractCapitals(J158)</f>
        <v>Cafe</v>
      </c>
      <c r="L158" t="str">
        <f t="shared" si="19"/>
        <v>Cafe</v>
      </c>
      <c r="M158" t="str">
        <f t="shared" si="23"/>
        <v>Cafe</v>
      </c>
      <c r="P158" t="str">
        <f t="shared" si="20"/>
        <v>Cafe</v>
      </c>
      <c r="Q158" t="str" cm="1">
        <f t="array" ref="Q158">_xlfn.TEXTJOIN(", ", TRUE, IFERROR(_xlfn.FILTERXML("&lt;t&gt;&lt;s&gt;" &amp; SUBSTITUTE(P158, ", ", "&lt;/s&gt;&lt;s&gt;") &amp; "&lt;/s&gt;&lt;/t&gt;", "//s[not(preceding::*=.)]"), ""))</f>
        <v>Cafe</v>
      </c>
      <c r="R158" t="s">
        <v>9048</v>
      </c>
      <c r="S158" t="str">
        <f t="shared" si="21"/>
        <v>P001129</v>
      </c>
      <c r="T158">
        <f t="shared" ca="1" si="22"/>
        <v>359</v>
      </c>
      <c r="U158" s="4">
        <v>3250</v>
      </c>
    </row>
    <row r="159" spans="1:21" x14ac:dyDescent="0.45">
      <c r="A159" t="s">
        <v>712</v>
      </c>
      <c r="B159" t="s">
        <v>41</v>
      </c>
      <c r="C159" s="3" t="str">
        <f t="shared" si="17"/>
        <v>4.5 </v>
      </c>
      <c r="D159" t="s">
        <v>713</v>
      </c>
      <c r="E159" t="s">
        <v>714</v>
      </c>
      <c r="F159" t="s">
        <v>715</v>
      </c>
      <c r="G159" t="str">
        <f t="shared" si="18"/>
        <v>$$</v>
      </c>
      <c r="H159" t="s">
        <v>715</v>
      </c>
      <c r="I159" t="s">
        <v>716</v>
      </c>
      <c r="J159" t="str">
        <f t="shared" si="16"/>
        <v>Seafood</v>
      </c>
      <c r="K159" t="str" cm="1">
        <f t="array" ref="K159">ExtractCapitals(J159)</f>
        <v>Seafood</v>
      </c>
      <c r="L159" t="str">
        <f t="shared" si="19"/>
        <v>Seafood</v>
      </c>
      <c r="M159" t="str">
        <f t="shared" si="23"/>
        <v>Seafood</v>
      </c>
      <c r="P159" t="str">
        <f t="shared" si="20"/>
        <v>Seafood</v>
      </c>
      <c r="Q159" t="str" cm="1">
        <f t="array" ref="Q159">_xlfn.TEXTJOIN(", ", TRUE, IFERROR(_xlfn.FILTERXML("&lt;t&gt;&lt;s&gt;" &amp; SUBSTITUTE(P159, ", ", "&lt;/s&gt;&lt;s&gt;") &amp; "&lt;/s&gt;&lt;/t&gt;", "//s[not(preceding::*=.)]"), ""))</f>
        <v>Seafood</v>
      </c>
      <c r="R159" t="s">
        <v>9048</v>
      </c>
      <c r="S159" t="str">
        <f t="shared" si="21"/>
        <v>P001130</v>
      </c>
      <c r="T159">
        <f t="shared" ca="1" si="22"/>
        <v>3312</v>
      </c>
      <c r="U159" s="4">
        <v>3908</v>
      </c>
    </row>
    <row r="160" spans="1:21" x14ac:dyDescent="0.45">
      <c r="A160" t="s">
        <v>717</v>
      </c>
      <c r="B160" t="s">
        <v>3</v>
      </c>
      <c r="C160" s="3" t="str">
        <f t="shared" si="17"/>
        <v>4.0 </v>
      </c>
      <c r="D160" t="s">
        <v>718</v>
      </c>
      <c r="F160" t="s">
        <v>6</v>
      </c>
      <c r="G160" t="str">
        <f t="shared" si="18"/>
        <v>$</v>
      </c>
      <c r="H160" t="s">
        <v>719</v>
      </c>
      <c r="I160">
        <v>60104304883</v>
      </c>
      <c r="J160" t="str">
        <f t="shared" si="16"/>
        <v>DessertAsianStreet Food</v>
      </c>
      <c r="K160" t="str" cm="1">
        <f t="array" ref="K160">ExtractCapitals(J160)</f>
        <v>Dessert Asian Street  Food</v>
      </c>
      <c r="L160" t="str">
        <f t="shared" si="19"/>
        <v>Dessert, Asian, Street, , Food</v>
      </c>
      <c r="M160" t="str">
        <f t="shared" si="23"/>
        <v>Dessert, Asian, Street Food</v>
      </c>
      <c r="N160" t="s">
        <v>720</v>
      </c>
      <c r="P160" t="str">
        <f t="shared" si="20"/>
        <v>Dessert, Asian, Street Food, Malaysian, Asian, Street Food</v>
      </c>
      <c r="Q160" t="str" cm="1">
        <f t="array" ref="Q160">_xlfn.TEXTJOIN(", ", TRUE, IFERROR(_xlfn.FILTERXML("&lt;t&gt;&lt;s&gt;" &amp; SUBSTITUTE(P160, ", ", "&lt;/s&gt;&lt;s&gt;") &amp; "&lt;/s&gt;&lt;/t&gt;", "//s[not(preceding::*=.)]"), ""))</f>
        <v>Dessert, Asian, Street Food, Malaysian</v>
      </c>
      <c r="R160" t="s">
        <v>9048</v>
      </c>
      <c r="S160" t="str">
        <f t="shared" si="21"/>
        <v>P001131</v>
      </c>
      <c r="T160">
        <f t="shared" ca="1" si="22"/>
        <v>3328</v>
      </c>
      <c r="U160" s="4">
        <v>2130</v>
      </c>
    </row>
    <row r="161" spans="1:21" x14ac:dyDescent="0.45">
      <c r="A161" t="s">
        <v>721</v>
      </c>
      <c r="B161" t="s">
        <v>41</v>
      </c>
      <c r="C161" s="3" t="str">
        <f t="shared" si="17"/>
        <v>4.5 </v>
      </c>
      <c r="D161" t="s">
        <v>722</v>
      </c>
      <c r="F161" t="s">
        <v>723</v>
      </c>
      <c r="G161" t="str">
        <f t="shared" si="18"/>
        <v>$$</v>
      </c>
      <c r="H161" t="s">
        <v>724</v>
      </c>
      <c r="I161" t="s">
        <v>725</v>
      </c>
      <c r="J161" t="str">
        <f t="shared" si="16"/>
        <v>SteakhouseAsianGrillFusion</v>
      </c>
      <c r="K161" t="str" cm="1">
        <f t="array" ref="K161">ExtractCapitals(J161)</f>
        <v>Steakhouse Asian Grill Fusion</v>
      </c>
      <c r="L161" t="str">
        <f t="shared" si="19"/>
        <v>Steakhouse, Asian, Grill, Fusion</v>
      </c>
      <c r="M161" t="str">
        <f t="shared" si="23"/>
        <v>Steakhouse, Asian, Grill, Fusion</v>
      </c>
      <c r="N161" t="s">
        <v>77</v>
      </c>
      <c r="P161" t="str">
        <f t="shared" si="20"/>
        <v>Steakhouse, Asian, Grill, Fusion, Halal</v>
      </c>
      <c r="Q161" t="str" cm="1">
        <f t="array" ref="Q161">_xlfn.TEXTJOIN(", ", TRUE, IFERROR(_xlfn.FILTERXML("&lt;t&gt;&lt;s&gt;" &amp; SUBSTITUTE(P161, ", ", "&lt;/s&gt;&lt;s&gt;") &amp; "&lt;/s&gt;&lt;/t&gt;", "//s[not(preceding::*=.)]"), ""))</f>
        <v>Steakhouse, Asian, Grill, Fusion, Halal</v>
      </c>
      <c r="R161" t="s">
        <v>9048</v>
      </c>
      <c r="S161" t="str">
        <f t="shared" si="21"/>
        <v>P001132</v>
      </c>
      <c r="T161">
        <f t="shared" ca="1" si="22"/>
        <v>2838</v>
      </c>
      <c r="U161" s="4">
        <v>1521</v>
      </c>
    </row>
    <row r="162" spans="1:21" x14ac:dyDescent="0.45">
      <c r="A162" t="s">
        <v>726</v>
      </c>
      <c r="B162" t="s">
        <v>3</v>
      </c>
      <c r="C162" s="3" t="str">
        <f t="shared" si="17"/>
        <v>4.0 </v>
      </c>
      <c r="D162" t="s">
        <v>727</v>
      </c>
      <c r="E162" t="s">
        <v>728</v>
      </c>
      <c r="F162" t="s">
        <v>123</v>
      </c>
      <c r="G162" t="str">
        <f t="shared" si="18"/>
        <v>$$</v>
      </c>
      <c r="H162" t="s">
        <v>729</v>
      </c>
      <c r="I162" t="s">
        <v>730</v>
      </c>
      <c r="J162" t="str">
        <f t="shared" si="16"/>
        <v>ItalianAmericanCafe</v>
      </c>
      <c r="K162" t="str" cm="1">
        <f t="array" ref="K162">ExtractCapitals(J162)</f>
        <v>Italian American Cafe</v>
      </c>
      <c r="L162" t="str">
        <f t="shared" si="19"/>
        <v>Italian, American, Cafe</v>
      </c>
      <c r="M162" t="str">
        <f t="shared" si="23"/>
        <v>Italian, American, Cafe</v>
      </c>
      <c r="N162" t="s">
        <v>731</v>
      </c>
      <c r="P162" t="str">
        <f t="shared" si="20"/>
        <v>Italian, American, Cafe, Seating, Table Service</v>
      </c>
      <c r="Q162" t="str" cm="1">
        <f t="array" ref="Q162">_xlfn.TEXTJOIN(", ", TRUE, IFERROR(_xlfn.FILTERXML("&lt;t&gt;&lt;s&gt;" &amp; SUBSTITUTE(P162, ", ", "&lt;/s&gt;&lt;s&gt;") &amp; "&lt;/s&gt;&lt;/t&gt;", "//s[not(preceding::*=.)]"), ""))</f>
        <v>Italian, American, Cafe, Seating, Table Service</v>
      </c>
      <c r="R162" t="s">
        <v>9048</v>
      </c>
      <c r="S162" t="str">
        <f t="shared" si="21"/>
        <v>P001133</v>
      </c>
      <c r="T162">
        <f t="shared" ca="1" si="22"/>
        <v>477</v>
      </c>
      <c r="U162" s="4">
        <v>487</v>
      </c>
    </row>
    <row r="163" spans="1:21" x14ac:dyDescent="0.45">
      <c r="A163" t="s">
        <v>732</v>
      </c>
      <c r="B163" t="s">
        <v>3</v>
      </c>
      <c r="C163" s="3" t="str">
        <f t="shared" si="17"/>
        <v>4.0 </v>
      </c>
      <c r="D163" t="s">
        <v>733</v>
      </c>
      <c r="F163" t="s">
        <v>13</v>
      </c>
      <c r="G163" t="str">
        <f t="shared" si="18"/>
        <v>$$ - $$$</v>
      </c>
      <c r="H163" t="s">
        <v>734</v>
      </c>
      <c r="I163" t="s">
        <v>735</v>
      </c>
      <c r="J163" t="str">
        <f t="shared" si="16"/>
        <v xml:space="preserve">  Fusion</v>
      </c>
      <c r="K163" t="str" cm="1">
        <f t="array" ref="K163">ExtractCapitals(J163)</f>
        <v>Fusion</v>
      </c>
      <c r="L163" t="str">
        <f t="shared" si="19"/>
        <v>Fusion</v>
      </c>
      <c r="M163" t="str">
        <f t="shared" si="23"/>
        <v>Fusion</v>
      </c>
      <c r="N163" t="s">
        <v>736</v>
      </c>
      <c r="P163" t="str">
        <f t="shared" si="20"/>
        <v>Fusion</v>
      </c>
      <c r="Q163" t="str" cm="1">
        <f t="array" ref="Q163">_xlfn.TEXTJOIN(", ", TRUE, IFERROR(_xlfn.FILTERXML("&lt;t&gt;&lt;s&gt;" &amp; SUBSTITUTE(P163, ", ", "&lt;/s&gt;&lt;s&gt;") &amp; "&lt;/s&gt;&lt;/t&gt;", "//s[not(preceding::*=.)]"), ""))</f>
        <v>Fusion</v>
      </c>
      <c r="R163" t="s">
        <v>9048</v>
      </c>
      <c r="S163" t="str">
        <f t="shared" si="21"/>
        <v>P001134</v>
      </c>
      <c r="T163">
        <f t="shared" ca="1" si="22"/>
        <v>4261</v>
      </c>
      <c r="U163" s="4">
        <v>3175</v>
      </c>
    </row>
    <row r="164" spans="1:21" x14ac:dyDescent="0.45">
      <c r="A164" t="s">
        <v>737</v>
      </c>
      <c r="B164" t="s">
        <v>3</v>
      </c>
      <c r="C164" s="3" t="str">
        <f t="shared" si="17"/>
        <v>4.0 </v>
      </c>
      <c r="D164" t="s">
        <v>738</v>
      </c>
      <c r="F164" t="s">
        <v>6</v>
      </c>
      <c r="G164" t="str">
        <f t="shared" si="18"/>
        <v>$</v>
      </c>
      <c r="H164" t="s">
        <v>7</v>
      </c>
      <c r="J164" t="str">
        <f t="shared" si="16"/>
        <v>ChineseAsianMalaysian</v>
      </c>
      <c r="K164" t="str" cm="1">
        <f t="array" ref="K164">ExtractCapitals(J164)</f>
        <v>Chinese Asian Malaysian</v>
      </c>
      <c r="L164" t="str">
        <f t="shared" si="19"/>
        <v>Chinese, Asian, Malaysian</v>
      </c>
      <c r="M164" t="str">
        <f t="shared" si="23"/>
        <v>Chinese, Asian, Malaysian</v>
      </c>
      <c r="P164" t="str">
        <f t="shared" si="20"/>
        <v>Chinese, Asian, Malaysian</v>
      </c>
      <c r="Q164" t="str" cm="1">
        <f t="array" ref="Q164">_xlfn.TEXTJOIN(", ", TRUE, IFERROR(_xlfn.FILTERXML("&lt;t&gt;&lt;s&gt;" &amp; SUBSTITUTE(P164, ", ", "&lt;/s&gt;&lt;s&gt;") &amp; "&lt;/s&gt;&lt;/t&gt;", "//s[not(preceding::*=.)]"), ""))</f>
        <v>Chinese, Asian, Malaysian</v>
      </c>
      <c r="R164" t="s">
        <v>9048</v>
      </c>
      <c r="S164" t="str">
        <f t="shared" si="21"/>
        <v>P001135</v>
      </c>
      <c r="T164">
        <f t="shared" ca="1" si="22"/>
        <v>2155</v>
      </c>
      <c r="U164" s="4">
        <v>1507</v>
      </c>
    </row>
    <row r="165" spans="1:21" x14ac:dyDescent="0.45">
      <c r="A165" t="s">
        <v>739</v>
      </c>
      <c r="B165" t="s">
        <v>3</v>
      </c>
      <c r="C165" s="3" t="str">
        <f t="shared" si="17"/>
        <v>4.0 </v>
      </c>
      <c r="D165" t="s">
        <v>740</v>
      </c>
      <c r="E165" t="s">
        <v>741</v>
      </c>
      <c r="G165" t="str">
        <f t="shared" si="18"/>
        <v>$$</v>
      </c>
      <c r="I165" t="s">
        <v>742</v>
      </c>
      <c r="J165" t="str">
        <f t="shared" si="16"/>
        <v/>
      </c>
      <c r="K165" t="str" cm="1">
        <f t="array" ref="K165">ExtractCapitals(J165)</f>
        <v/>
      </c>
      <c r="L165" t="str">
        <f t="shared" si="19"/>
        <v/>
      </c>
      <c r="M165" t="str">
        <f t="shared" si="23"/>
        <v/>
      </c>
      <c r="P165" t="str">
        <f t="shared" si="20"/>
        <v xml:space="preserve">, , </v>
      </c>
      <c r="Q165" t="str" cm="1">
        <f t="array" ref="Q165">_xlfn.TEXTJOIN(", ", TRUE, IFERROR(_xlfn.FILTERXML("&lt;t&gt;&lt;s&gt;" &amp; SUBSTITUTE(P165, ", ", "&lt;/s&gt;&lt;s&gt;") &amp; "&lt;/s&gt;&lt;/t&gt;", "//s[not(preceding::*=.)]"), ""))</f>
        <v/>
      </c>
      <c r="R165" t="s">
        <v>9048</v>
      </c>
      <c r="S165" t="str">
        <f t="shared" si="21"/>
        <v>P001136</v>
      </c>
      <c r="T165">
        <f t="shared" ca="1" si="22"/>
        <v>1089</v>
      </c>
      <c r="U165" s="4">
        <v>1637</v>
      </c>
    </row>
    <row r="166" spans="1:21" x14ac:dyDescent="0.45">
      <c r="A166" t="s">
        <v>743</v>
      </c>
      <c r="B166" t="s">
        <v>41</v>
      </c>
      <c r="C166" s="3" t="str">
        <f t="shared" si="17"/>
        <v>4.5 </v>
      </c>
      <c r="D166" t="s">
        <v>744</v>
      </c>
      <c r="E166" t="s">
        <v>745</v>
      </c>
      <c r="F166" t="s">
        <v>6</v>
      </c>
      <c r="G166" t="str">
        <f t="shared" si="18"/>
        <v>$</v>
      </c>
      <c r="H166" t="s">
        <v>746</v>
      </c>
      <c r="I166" t="s">
        <v>747</v>
      </c>
      <c r="J166" t="str">
        <f t="shared" si="16"/>
        <v>Quick BitesChineseCafe</v>
      </c>
      <c r="K166" t="str" cm="1">
        <f t="array" ref="K166">ExtractCapitals(J166)</f>
        <v>Quick  Bites Chinese Cafe</v>
      </c>
      <c r="L166" t="str">
        <f t="shared" si="19"/>
        <v>Quick, , Bites, Chinese, Cafe</v>
      </c>
      <c r="M166" t="str">
        <f t="shared" si="23"/>
        <v>Quick Bites, Chinese, Cafe</v>
      </c>
      <c r="N166" t="s">
        <v>748</v>
      </c>
      <c r="P166" t="str">
        <f t="shared" si="20"/>
        <v>Quick Bites, Chinese, Cafe, Asian, Fusion, Healthy, Chinese, Cafe</v>
      </c>
      <c r="Q166" t="str" cm="1">
        <f t="array" ref="Q166">_xlfn.TEXTJOIN(", ", TRUE, IFERROR(_xlfn.FILTERXML("&lt;t&gt;&lt;s&gt;" &amp; SUBSTITUTE(P166, ", ", "&lt;/s&gt;&lt;s&gt;") &amp; "&lt;/s&gt;&lt;/t&gt;", "//s[not(preceding::*=.)]"), ""))</f>
        <v>Quick Bites, Chinese, Cafe, Asian, Fusion, Healthy</v>
      </c>
      <c r="R166" t="s">
        <v>9048</v>
      </c>
      <c r="S166" t="str">
        <f t="shared" si="21"/>
        <v>P001137</v>
      </c>
      <c r="T166">
        <f t="shared" ca="1" si="22"/>
        <v>750</v>
      </c>
      <c r="U166" s="4">
        <v>2555</v>
      </c>
    </row>
    <row r="167" spans="1:21" x14ac:dyDescent="0.45">
      <c r="A167" t="s">
        <v>749</v>
      </c>
      <c r="B167" t="s">
        <v>41</v>
      </c>
      <c r="C167" s="3" t="str">
        <f t="shared" si="17"/>
        <v>4.5 </v>
      </c>
      <c r="D167" t="s">
        <v>750</v>
      </c>
      <c r="E167" t="s">
        <v>751</v>
      </c>
      <c r="F167" t="s">
        <v>752</v>
      </c>
      <c r="G167" t="str">
        <f t="shared" si="18"/>
        <v>$$</v>
      </c>
      <c r="H167" t="s">
        <v>752</v>
      </c>
      <c r="I167" t="s">
        <v>753</v>
      </c>
      <c r="J167" t="str">
        <f t="shared" si="16"/>
        <v>Pizza</v>
      </c>
      <c r="K167" t="str" cm="1">
        <f t="array" ref="K167">ExtractCapitals(J167)</f>
        <v>Pizza</v>
      </c>
      <c r="L167" t="str">
        <f t="shared" si="19"/>
        <v>Pizza</v>
      </c>
      <c r="M167" t="str">
        <f t="shared" si="23"/>
        <v>Pizza</v>
      </c>
      <c r="P167" t="str">
        <f t="shared" si="20"/>
        <v>Pizza</v>
      </c>
      <c r="Q167" t="str" cm="1">
        <f t="array" ref="Q167">_xlfn.TEXTJOIN(", ", TRUE, IFERROR(_xlfn.FILTERXML("&lt;t&gt;&lt;s&gt;" &amp; SUBSTITUTE(P167, ", ", "&lt;/s&gt;&lt;s&gt;") &amp; "&lt;/s&gt;&lt;/t&gt;", "//s[not(preceding::*=.)]"), ""))</f>
        <v>Pizza</v>
      </c>
      <c r="R167" t="s">
        <v>9048</v>
      </c>
      <c r="S167" t="str">
        <f t="shared" si="21"/>
        <v>P001138</v>
      </c>
      <c r="T167">
        <f t="shared" ca="1" si="22"/>
        <v>2992</v>
      </c>
      <c r="U167" s="4">
        <v>1272</v>
      </c>
    </row>
    <row r="168" spans="1:21" x14ac:dyDescent="0.45">
      <c r="A168" t="s">
        <v>754</v>
      </c>
      <c r="B168" t="s">
        <v>18</v>
      </c>
      <c r="C168" s="3" t="str">
        <f t="shared" si="17"/>
        <v>3.5 </v>
      </c>
      <c r="D168" t="s">
        <v>755</v>
      </c>
      <c r="F168" t="s">
        <v>13</v>
      </c>
      <c r="G168" t="str">
        <f t="shared" si="18"/>
        <v>$$ - $$$</v>
      </c>
      <c r="H168" t="s">
        <v>380</v>
      </c>
      <c r="I168" t="s">
        <v>756</v>
      </c>
      <c r="J168" t="str">
        <f t="shared" si="16"/>
        <v xml:space="preserve">  JapaneseSushiAsian</v>
      </c>
      <c r="K168" t="str" cm="1">
        <f t="array" ref="K168">ExtractCapitals(J168)</f>
        <v>Japanese Sushi Asian</v>
      </c>
      <c r="L168" t="str">
        <f t="shared" si="19"/>
        <v>Japanese, Sushi, Asian</v>
      </c>
      <c r="M168" t="str">
        <f t="shared" si="23"/>
        <v>Japanese, Sushi, Asian</v>
      </c>
      <c r="N168" t="s">
        <v>34</v>
      </c>
      <c r="P168" t="str">
        <f t="shared" si="20"/>
        <v>Japanese, Sushi, Asian, Vegetarian Friendly</v>
      </c>
      <c r="Q168" t="str" cm="1">
        <f t="array" ref="Q168">_xlfn.TEXTJOIN(", ", TRUE, IFERROR(_xlfn.FILTERXML("&lt;t&gt;&lt;s&gt;" &amp; SUBSTITUTE(P168, ", ", "&lt;/s&gt;&lt;s&gt;") &amp; "&lt;/s&gt;&lt;/t&gt;", "//s[not(preceding::*=.)]"), ""))</f>
        <v>Japanese, Sushi, Asian, Vegetarian Friendly</v>
      </c>
      <c r="R168" t="s">
        <v>9048</v>
      </c>
      <c r="S168" t="str">
        <f t="shared" si="21"/>
        <v>P001139</v>
      </c>
      <c r="T168">
        <f t="shared" ca="1" si="22"/>
        <v>2285</v>
      </c>
      <c r="U168" s="4">
        <v>2502</v>
      </c>
    </row>
    <row r="169" spans="1:21" x14ac:dyDescent="0.45">
      <c r="A169" t="s">
        <v>757</v>
      </c>
      <c r="B169" t="s">
        <v>3</v>
      </c>
      <c r="C169" s="3" t="str">
        <f t="shared" si="17"/>
        <v>4.0 </v>
      </c>
      <c r="D169" t="s">
        <v>758</v>
      </c>
      <c r="F169" t="s">
        <v>13</v>
      </c>
      <c r="G169" t="str">
        <f t="shared" si="18"/>
        <v>$$ - $$$</v>
      </c>
      <c r="H169" t="s">
        <v>133</v>
      </c>
      <c r="J169" t="str">
        <f t="shared" si="16"/>
        <v xml:space="preserve">  ChineseSeafoodAsian</v>
      </c>
      <c r="K169" t="str" cm="1">
        <f t="array" ref="K169">ExtractCapitals(J169)</f>
        <v>Chinese Seafood Asian</v>
      </c>
      <c r="L169" t="str">
        <f t="shared" si="19"/>
        <v>Chinese, Seafood, Asian</v>
      </c>
      <c r="M169" t="str">
        <f t="shared" si="23"/>
        <v>Chinese, Seafood, Asian</v>
      </c>
      <c r="N169" t="s">
        <v>39</v>
      </c>
      <c r="P169" t="str">
        <f t="shared" si="20"/>
        <v>Chinese, Seafood, Asian, Dinner</v>
      </c>
      <c r="Q169" t="str" cm="1">
        <f t="array" ref="Q169">_xlfn.TEXTJOIN(", ", TRUE, IFERROR(_xlfn.FILTERXML("&lt;t&gt;&lt;s&gt;" &amp; SUBSTITUTE(P169, ", ", "&lt;/s&gt;&lt;s&gt;") &amp; "&lt;/s&gt;&lt;/t&gt;", "//s[not(preceding::*=.)]"), ""))</f>
        <v>Chinese, Seafood, Asian, Dinner</v>
      </c>
      <c r="R169" t="s">
        <v>9048</v>
      </c>
      <c r="S169" t="str">
        <f t="shared" si="21"/>
        <v>P001140</v>
      </c>
      <c r="T169">
        <f t="shared" ca="1" si="22"/>
        <v>3577</v>
      </c>
      <c r="U169" s="4">
        <v>1730</v>
      </c>
    </row>
    <row r="170" spans="1:21" x14ac:dyDescent="0.45">
      <c r="A170" t="s">
        <v>759</v>
      </c>
      <c r="B170" t="s">
        <v>3</v>
      </c>
      <c r="C170" s="3" t="str">
        <f t="shared" si="17"/>
        <v>4.0 </v>
      </c>
      <c r="D170" t="s">
        <v>760</v>
      </c>
      <c r="F170" t="s">
        <v>13</v>
      </c>
      <c r="G170" t="str">
        <f t="shared" si="18"/>
        <v>$$ - $$$</v>
      </c>
      <c r="H170" t="s">
        <v>761</v>
      </c>
      <c r="I170" t="s">
        <v>762</v>
      </c>
      <c r="J170" t="str">
        <f t="shared" si="16"/>
        <v xml:space="preserve">  ChineseCantonese</v>
      </c>
      <c r="K170" t="str" cm="1">
        <f t="array" ref="K170">ExtractCapitals(J170)</f>
        <v>Chinese Cantonese</v>
      </c>
      <c r="L170" t="str">
        <f t="shared" si="19"/>
        <v>Chinese, Cantonese</v>
      </c>
      <c r="M170" t="str">
        <f t="shared" si="23"/>
        <v>Chinese, Cantonese</v>
      </c>
      <c r="N170" t="s">
        <v>232</v>
      </c>
      <c r="P170" t="str">
        <f t="shared" si="20"/>
        <v>Chinese, Cantonese, Lunch, Dinner</v>
      </c>
      <c r="Q170" t="str" cm="1">
        <f t="array" ref="Q170">_xlfn.TEXTJOIN(", ", TRUE, IFERROR(_xlfn.FILTERXML("&lt;t&gt;&lt;s&gt;" &amp; SUBSTITUTE(P170, ", ", "&lt;/s&gt;&lt;s&gt;") &amp; "&lt;/s&gt;&lt;/t&gt;", "//s[not(preceding::*=.)]"), ""))</f>
        <v>Chinese, Cantonese, Lunch, Dinner</v>
      </c>
      <c r="R170" t="s">
        <v>9048</v>
      </c>
      <c r="S170" t="str">
        <f t="shared" si="21"/>
        <v>P001141</v>
      </c>
      <c r="T170">
        <f t="shared" ca="1" si="22"/>
        <v>1957</v>
      </c>
      <c r="U170" s="4">
        <v>3352</v>
      </c>
    </row>
    <row r="171" spans="1:21" x14ac:dyDescent="0.45">
      <c r="A171" t="s">
        <v>763</v>
      </c>
      <c r="B171" t="s">
        <v>41</v>
      </c>
      <c r="C171" s="3" t="str">
        <f t="shared" si="17"/>
        <v>4.5 </v>
      </c>
      <c r="D171" t="s">
        <v>764</v>
      </c>
      <c r="E171" t="s">
        <v>765</v>
      </c>
      <c r="F171" t="s">
        <v>13</v>
      </c>
      <c r="G171" t="str">
        <f t="shared" si="18"/>
        <v>$$ - $$$</v>
      </c>
      <c r="H171" t="s">
        <v>409</v>
      </c>
      <c r="I171">
        <v>6053225588</v>
      </c>
      <c r="J171" t="str">
        <f t="shared" si="16"/>
        <v xml:space="preserve">  Chinese</v>
      </c>
      <c r="K171" t="str" cm="1">
        <f t="array" ref="K171">ExtractCapitals(J171)</f>
        <v>Chinese</v>
      </c>
      <c r="L171" t="str">
        <f t="shared" si="19"/>
        <v>Chinese</v>
      </c>
      <c r="M171" t="str">
        <f t="shared" si="23"/>
        <v>Chinese</v>
      </c>
      <c r="N171" t="s">
        <v>507</v>
      </c>
      <c r="P171" t="str">
        <f t="shared" si="20"/>
        <v>Chinese, Reservations</v>
      </c>
      <c r="Q171" t="str" cm="1">
        <f t="array" ref="Q171">_xlfn.TEXTJOIN(", ", TRUE, IFERROR(_xlfn.FILTERXML("&lt;t&gt;&lt;s&gt;" &amp; SUBSTITUTE(P171, ", ", "&lt;/s&gt;&lt;s&gt;") &amp; "&lt;/s&gt;&lt;/t&gt;", "//s[not(preceding::*=.)]"), ""))</f>
        <v>Chinese, Reservations</v>
      </c>
      <c r="R171" t="s">
        <v>9048</v>
      </c>
      <c r="S171" t="str">
        <f t="shared" si="21"/>
        <v>P001142</v>
      </c>
      <c r="T171">
        <f t="shared" ca="1" si="22"/>
        <v>1201</v>
      </c>
      <c r="U171" s="4">
        <v>2414</v>
      </c>
    </row>
    <row r="172" spans="1:21" x14ac:dyDescent="0.45">
      <c r="A172" t="s">
        <v>766</v>
      </c>
      <c r="B172" t="s">
        <v>18</v>
      </c>
      <c r="C172" s="3" t="str">
        <f t="shared" si="17"/>
        <v>3.5 </v>
      </c>
      <c r="D172" t="s">
        <v>767</v>
      </c>
      <c r="F172" t="s">
        <v>13</v>
      </c>
      <c r="G172" t="str">
        <f t="shared" si="18"/>
        <v>$$ - $$$</v>
      </c>
      <c r="H172" t="s">
        <v>489</v>
      </c>
      <c r="J172" t="str">
        <f t="shared" si="16"/>
        <v xml:space="preserve">  IndianAsianVegetarian Friendly</v>
      </c>
      <c r="K172" t="str" cm="1">
        <f t="array" ref="K172">ExtractCapitals(J172)</f>
        <v>Indian Asian Vegetarian  Friendly</v>
      </c>
      <c r="L172" t="str">
        <f t="shared" si="19"/>
        <v>Indian, Asian, Vegetarian, , Friendly</v>
      </c>
      <c r="M172" t="str">
        <f t="shared" si="23"/>
        <v>Indian, Asian, Vegetarian Friendly</v>
      </c>
      <c r="N172" t="s">
        <v>34</v>
      </c>
      <c r="P172" t="str">
        <f t="shared" si="20"/>
        <v>Indian, Asian, Vegetarian Friendly</v>
      </c>
      <c r="Q172" t="str" cm="1">
        <f t="array" ref="Q172">_xlfn.TEXTJOIN(", ", TRUE, IFERROR(_xlfn.FILTERXML("&lt;t&gt;&lt;s&gt;" &amp; SUBSTITUTE(P172, ", ", "&lt;/s&gt;&lt;s&gt;") &amp; "&lt;/s&gt;&lt;/t&gt;", "//s[not(preceding::*=.)]"), ""))</f>
        <v>Indian, Asian, Vegetarian Friendly</v>
      </c>
      <c r="R172" t="s">
        <v>9048</v>
      </c>
      <c r="S172" t="str">
        <f t="shared" si="21"/>
        <v>P001143</v>
      </c>
      <c r="T172">
        <f t="shared" ca="1" si="22"/>
        <v>3068</v>
      </c>
      <c r="U172" s="4">
        <v>1384</v>
      </c>
    </row>
    <row r="173" spans="1:21" x14ac:dyDescent="0.45">
      <c r="A173" t="s">
        <v>768</v>
      </c>
      <c r="B173" t="s">
        <v>3</v>
      </c>
      <c r="C173" s="3" t="str">
        <f t="shared" si="17"/>
        <v>4.0 </v>
      </c>
      <c r="D173" t="s">
        <v>769</v>
      </c>
      <c r="F173" t="s">
        <v>6</v>
      </c>
      <c r="G173" t="str">
        <f t="shared" si="18"/>
        <v>$</v>
      </c>
      <c r="H173" t="s">
        <v>6</v>
      </c>
      <c r="I173" t="s">
        <v>770</v>
      </c>
      <c r="J173" t="str">
        <f t="shared" si="16"/>
        <v/>
      </c>
      <c r="K173" t="str" cm="1">
        <f t="array" ref="K173">ExtractCapitals(J173)</f>
        <v/>
      </c>
      <c r="L173" t="str">
        <f t="shared" si="19"/>
        <v/>
      </c>
      <c r="M173" t="str">
        <f t="shared" si="23"/>
        <v/>
      </c>
      <c r="P173" t="str">
        <f t="shared" si="20"/>
        <v xml:space="preserve">, , </v>
      </c>
      <c r="Q173" t="str" cm="1">
        <f t="array" ref="Q173">_xlfn.TEXTJOIN(", ", TRUE, IFERROR(_xlfn.FILTERXML("&lt;t&gt;&lt;s&gt;" &amp; SUBSTITUTE(P173, ", ", "&lt;/s&gt;&lt;s&gt;") &amp; "&lt;/s&gt;&lt;/t&gt;", "//s[not(preceding::*=.)]"), ""))</f>
        <v/>
      </c>
      <c r="R173" t="s">
        <v>9048</v>
      </c>
      <c r="S173" t="str">
        <f t="shared" si="21"/>
        <v>P001144</v>
      </c>
      <c r="T173">
        <f t="shared" ca="1" si="22"/>
        <v>239</v>
      </c>
      <c r="U173" s="4">
        <v>3240</v>
      </c>
    </row>
    <row r="174" spans="1:21" x14ac:dyDescent="0.45">
      <c r="A174" t="s">
        <v>771</v>
      </c>
      <c r="B174" t="s">
        <v>41</v>
      </c>
      <c r="C174" s="3" t="str">
        <f t="shared" si="17"/>
        <v>4.5 </v>
      </c>
      <c r="D174" t="s">
        <v>772</v>
      </c>
      <c r="E174" t="s">
        <v>773</v>
      </c>
      <c r="F174" t="s">
        <v>13</v>
      </c>
      <c r="G174" t="str">
        <f t="shared" si="18"/>
        <v>$$ - $$$</v>
      </c>
      <c r="H174" t="s">
        <v>13</v>
      </c>
      <c r="I174" t="s">
        <v>774</v>
      </c>
      <c r="J174" t="str">
        <f t="shared" si="16"/>
        <v xml:space="preserve">  </v>
      </c>
      <c r="K174" t="str" cm="1">
        <f t="array" ref="K174">ExtractCapitals(J174)</f>
        <v/>
      </c>
      <c r="L174" t="str">
        <f t="shared" si="19"/>
        <v/>
      </c>
      <c r="M174" t="str">
        <f t="shared" si="23"/>
        <v/>
      </c>
      <c r="P174" t="str">
        <f t="shared" si="20"/>
        <v xml:space="preserve">, , </v>
      </c>
      <c r="Q174" t="str" cm="1">
        <f t="array" ref="Q174">_xlfn.TEXTJOIN(", ", TRUE, IFERROR(_xlfn.FILTERXML("&lt;t&gt;&lt;s&gt;" &amp; SUBSTITUTE(P174, ", ", "&lt;/s&gt;&lt;s&gt;") &amp; "&lt;/s&gt;&lt;/t&gt;", "//s[not(preceding::*=.)]"), ""))</f>
        <v/>
      </c>
      <c r="R174" t="s">
        <v>9048</v>
      </c>
      <c r="S174" t="str">
        <f t="shared" si="21"/>
        <v>P001145</v>
      </c>
      <c r="T174">
        <f t="shared" ca="1" si="22"/>
        <v>3822</v>
      </c>
      <c r="U174" s="4">
        <v>3146</v>
      </c>
    </row>
    <row r="175" spans="1:21" x14ac:dyDescent="0.45">
      <c r="A175" t="s">
        <v>775</v>
      </c>
      <c r="B175" t="s">
        <v>3</v>
      </c>
      <c r="C175" s="3" t="str">
        <f t="shared" si="17"/>
        <v>4.0 </v>
      </c>
      <c r="D175" t="s">
        <v>776</v>
      </c>
      <c r="F175" t="s">
        <v>6</v>
      </c>
      <c r="G175" t="str">
        <f t="shared" si="18"/>
        <v>$</v>
      </c>
      <c r="H175" t="s">
        <v>246</v>
      </c>
      <c r="J175" t="str">
        <f t="shared" si="16"/>
        <v>AsianMalaysian</v>
      </c>
      <c r="K175" t="str" cm="1">
        <f t="array" ref="K175">ExtractCapitals(J175)</f>
        <v>Asian Malaysian</v>
      </c>
      <c r="L175" t="str">
        <f t="shared" si="19"/>
        <v>Asian, Malaysian</v>
      </c>
      <c r="M175" t="str">
        <f t="shared" si="23"/>
        <v>Asian, Malaysian</v>
      </c>
      <c r="P175" t="str">
        <f t="shared" si="20"/>
        <v>Asian, Malaysian</v>
      </c>
      <c r="Q175" t="str" cm="1">
        <f t="array" ref="Q175">_xlfn.TEXTJOIN(", ", TRUE, IFERROR(_xlfn.FILTERXML("&lt;t&gt;&lt;s&gt;" &amp; SUBSTITUTE(P175, ", ", "&lt;/s&gt;&lt;s&gt;") &amp; "&lt;/s&gt;&lt;/t&gt;", "//s[not(preceding::*=.)]"), ""))</f>
        <v>Asian, Malaysian</v>
      </c>
      <c r="R175" t="s">
        <v>9048</v>
      </c>
      <c r="S175" t="str">
        <f t="shared" si="21"/>
        <v>P001146</v>
      </c>
      <c r="T175">
        <f t="shared" ca="1" si="22"/>
        <v>2656</v>
      </c>
      <c r="U175" s="4">
        <v>3273</v>
      </c>
    </row>
    <row r="176" spans="1:21" x14ac:dyDescent="0.45">
      <c r="A176" t="s">
        <v>777</v>
      </c>
      <c r="B176" t="s">
        <v>18</v>
      </c>
      <c r="C176" s="3" t="str">
        <f t="shared" si="17"/>
        <v>3.5 </v>
      </c>
      <c r="D176" t="s">
        <v>778</v>
      </c>
      <c r="F176" t="s">
        <v>546</v>
      </c>
      <c r="G176" t="str">
        <f t="shared" si="18"/>
        <v>$$</v>
      </c>
      <c r="H176" t="s">
        <v>779</v>
      </c>
      <c r="I176" t="s">
        <v>780</v>
      </c>
      <c r="J176" t="str">
        <f t="shared" si="16"/>
        <v>ChineseAsianCantoneseMalaysian</v>
      </c>
      <c r="K176" t="str" cm="1">
        <f t="array" ref="K176">ExtractCapitals(J176)</f>
        <v>Chinese Asian Cantonese Malaysian</v>
      </c>
      <c r="L176" t="str">
        <f t="shared" si="19"/>
        <v>Chinese, Asian, Cantonese, Malaysian</v>
      </c>
      <c r="M176" t="str">
        <f t="shared" si="23"/>
        <v>Chinese, Asian, Cantonese, Malaysian</v>
      </c>
      <c r="N176" t="s">
        <v>266</v>
      </c>
      <c r="P176" t="str">
        <f t="shared" si="20"/>
        <v>Chinese, Asian, Cantonese, Malaysian, Vegetarian Friendly, Halal</v>
      </c>
      <c r="Q176" t="str" cm="1">
        <f t="array" ref="Q176">_xlfn.TEXTJOIN(", ", TRUE, IFERROR(_xlfn.FILTERXML("&lt;t&gt;&lt;s&gt;" &amp; SUBSTITUTE(P176, ", ", "&lt;/s&gt;&lt;s&gt;") &amp; "&lt;/s&gt;&lt;/t&gt;", "//s[not(preceding::*=.)]"), ""))</f>
        <v>Chinese, Asian, Cantonese, Malaysian, Vegetarian Friendly, Halal</v>
      </c>
      <c r="R176" t="s">
        <v>9048</v>
      </c>
      <c r="S176" t="str">
        <f t="shared" si="21"/>
        <v>P001147</v>
      </c>
      <c r="T176">
        <f t="shared" ca="1" si="22"/>
        <v>123</v>
      </c>
      <c r="U176" s="4">
        <v>203</v>
      </c>
    </row>
    <row r="177" spans="1:21" x14ac:dyDescent="0.45">
      <c r="A177" t="s">
        <v>781</v>
      </c>
      <c r="B177" t="s">
        <v>3</v>
      </c>
      <c r="C177" s="3" t="str">
        <f t="shared" si="17"/>
        <v>4.0 </v>
      </c>
      <c r="D177" t="s">
        <v>782</v>
      </c>
      <c r="E177" t="s">
        <v>783</v>
      </c>
      <c r="F177" t="s">
        <v>13</v>
      </c>
      <c r="G177" t="str">
        <f t="shared" si="18"/>
        <v>$$ - $$$</v>
      </c>
      <c r="H177" t="s">
        <v>784</v>
      </c>
      <c r="I177" t="s">
        <v>785</v>
      </c>
      <c r="J177" t="str">
        <f t="shared" si="16"/>
        <v xml:space="preserve">  JapaneseCafeAsian</v>
      </c>
      <c r="K177" t="str" cm="1">
        <f t="array" ref="K177">ExtractCapitals(J177)</f>
        <v>Japanese Cafe Asian</v>
      </c>
      <c r="L177" t="str">
        <f t="shared" si="19"/>
        <v>Japanese, Cafe, Asian</v>
      </c>
      <c r="M177" t="str">
        <f t="shared" si="23"/>
        <v>Japanese, Cafe, Asian</v>
      </c>
      <c r="N177" t="s">
        <v>232</v>
      </c>
      <c r="P177" t="str">
        <f t="shared" si="20"/>
        <v>Japanese, Cafe, Asian, Lunch, Dinner</v>
      </c>
      <c r="Q177" t="str" cm="1">
        <f t="array" ref="Q177">_xlfn.TEXTJOIN(", ", TRUE, IFERROR(_xlfn.FILTERXML("&lt;t&gt;&lt;s&gt;" &amp; SUBSTITUTE(P177, ", ", "&lt;/s&gt;&lt;s&gt;") &amp; "&lt;/s&gt;&lt;/t&gt;", "//s[not(preceding::*=.)]"), ""))</f>
        <v>Japanese, Cafe, Asian, Lunch, Dinner</v>
      </c>
      <c r="R177" t="s">
        <v>9048</v>
      </c>
      <c r="S177" t="str">
        <f t="shared" si="21"/>
        <v>P001148</v>
      </c>
      <c r="T177">
        <f t="shared" ca="1" si="22"/>
        <v>2834</v>
      </c>
      <c r="U177" s="4">
        <v>3217</v>
      </c>
    </row>
    <row r="178" spans="1:21" x14ac:dyDescent="0.45">
      <c r="A178" t="s">
        <v>786</v>
      </c>
      <c r="B178" t="s">
        <v>3</v>
      </c>
      <c r="C178" s="3" t="str">
        <f t="shared" si="17"/>
        <v>4.0 </v>
      </c>
      <c r="D178" t="s">
        <v>787</v>
      </c>
      <c r="E178" t="s">
        <v>788</v>
      </c>
      <c r="F178" t="s">
        <v>13</v>
      </c>
      <c r="G178" t="str">
        <f t="shared" si="18"/>
        <v>$$ - $$$</v>
      </c>
      <c r="H178" t="s">
        <v>789</v>
      </c>
      <c r="I178" t="s">
        <v>790</v>
      </c>
      <c r="J178" t="str">
        <f t="shared" si="16"/>
        <v xml:space="preserve">  ItalianAmericanCafe</v>
      </c>
      <c r="K178" t="str" cm="1">
        <f t="array" ref="K178">ExtractCapitals(J178)</f>
        <v>Italian American Cafe</v>
      </c>
      <c r="L178" t="str">
        <f t="shared" si="19"/>
        <v>Italian, American, Cafe</v>
      </c>
      <c r="M178" t="str">
        <f t="shared" si="23"/>
        <v>Italian, American, Cafe</v>
      </c>
      <c r="N178" t="s">
        <v>791</v>
      </c>
      <c r="P178" t="str">
        <f t="shared" si="20"/>
        <v>Italian, American, Cafe, Lunch, Dinner, Brunch, Drinks</v>
      </c>
      <c r="Q178" t="str" cm="1">
        <f t="array" ref="Q178">_xlfn.TEXTJOIN(", ", TRUE, IFERROR(_xlfn.FILTERXML("&lt;t&gt;&lt;s&gt;" &amp; SUBSTITUTE(P178, ", ", "&lt;/s&gt;&lt;s&gt;") &amp; "&lt;/s&gt;&lt;/t&gt;", "//s[not(preceding::*=.)]"), ""))</f>
        <v>Italian, American, Cafe, Lunch, Dinner, Brunch, Drinks</v>
      </c>
      <c r="R178" t="s">
        <v>9048</v>
      </c>
      <c r="S178" t="str">
        <f t="shared" si="21"/>
        <v>P001149</v>
      </c>
      <c r="T178">
        <f t="shared" ca="1" si="22"/>
        <v>1690</v>
      </c>
      <c r="U178" s="4">
        <v>2646</v>
      </c>
    </row>
    <row r="179" spans="1:21" x14ac:dyDescent="0.45">
      <c r="A179" t="s">
        <v>792</v>
      </c>
      <c r="B179" t="s">
        <v>3</v>
      </c>
      <c r="C179" s="3" t="str">
        <f t="shared" si="17"/>
        <v>4.0 </v>
      </c>
      <c r="D179" t="s">
        <v>793</v>
      </c>
      <c r="F179" t="s">
        <v>794</v>
      </c>
      <c r="G179" t="str">
        <f t="shared" si="18"/>
        <v>$$</v>
      </c>
      <c r="H179" t="s">
        <v>795</v>
      </c>
      <c r="I179" t="s">
        <v>796</v>
      </c>
      <c r="J179" t="str">
        <f t="shared" si="16"/>
        <v>AsianMalaysian</v>
      </c>
      <c r="K179" t="str" cm="1">
        <f t="array" ref="K179">ExtractCapitals(J179)</f>
        <v>Asian Malaysian</v>
      </c>
      <c r="L179" t="str">
        <f t="shared" si="19"/>
        <v>Asian, Malaysian</v>
      </c>
      <c r="M179" t="str">
        <f t="shared" si="23"/>
        <v>Asian, Malaysian</v>
      </c>
      <c r="P179" t="str">
        <f t="shared" si="20"/>
        <v>Asian, Malaysian</v>
      </c>
      <c r="Q179" t="str" cm="1">
        <f t="array" ref="Q179">_xlfn.TEXTJOIN(", ", TRUE, IFERROR(_xlfn.FILTERXML("&lt;t&gt;&lt;s&gt;" &amp; SUBSTITUTE(P179, ", ", "&lt;/s&gt;&lt;s&gt;") &amp; "&lt;/s&gt;&lt;/t&gt;", "//s[not(preceding::*=.)]"), ""))</f>
        <v>Asian, Malaysian</v>
      </c>
      <c r="R179" t="s">
        <v>9048</v>
      </c>
      <c r="S179" t="str">
        <f t="shared" si="21"/>
        <v>P001150</v>
      </c>
      <c r="T179">
        <f t="shared" ca="1" si="22"/>
        <v>1013</v>
      </c>
      <c r="U179" s="4">
        <v>4117</v>
      </c>
    </row>
    <row r="180" spans="1:21" x14ac:dyDescent="0.45">
      <c r="A180" t="s">
        <v>797</v>
      </c>
      <c r="B180" t="s">
        <v>3</v>
      </c>
      <c r="C180" s="3" t="str">
        <f t="shared" si="17"/>
        <v>4.0 </v>
      </c>
      <c r="D180" t="s">
        <v>798</v>
      </c>
      <c r="F180" t="s">
        <v>546</v>
      </c>
      <c r="G180" t="str">
        <f t="shared" si="18"/>
        <v>$$</v>
      </c>
      <c r="H180" t="s">
        <v>799</v>
      </c>
      <c r="I180" t="s">
        <v>800</v>
      </c>
      <c r="J180" t="str">
        <f t="shared" si="16"/>
        <v>ChineseSeafoodAsianMalaysian</v>
      </c>
      <c r="K180" t="str" cm="1">
        <f t="array" ref="K180">ExtractCapitals(J180)</f>
        <v>Chinese Seafood Asian Malaysian</v>
      </c>
      <c r="L180" t="str">
        <f t="shared" si="19"/>
        <v>Chinese, Seafood, Asian, Malaysian</v>
      </c>
      <c r="M180" t="str">
        <f t="shared" si="23"/>
        <v>Chinese, Seafood, Asian, Malaysian</v>
      </c>
      <c r="N180" t="s">
        <v>801</v>
      </c>
      <c r="P180" t="str">
        <f t="shared" si="20"/>
        <v>Chinese, Seafood, Asian, Malaysian, Dinner, Brunch</v>
      </c>
      <c r="Q180" t="str" cm="1">
        <f t="array" ref="Q180">_xlfn.TEXTJOIN(", ", TRUE, IFERROR(_xlfn.FILTERXML("&lt;t&gt;&lt;s&gt;" &amp; SUBSTITUTE(P180, ", ", "&lt;/s&gt;&lt;s&gt;") &amp; "&lt;/s&gt;&lt;/t&gt;", "//s[not(preceding::*=.)]"), ""))</f>
        <v>Chinese, Seafood, Asian, Malaysian, Dinner, Brunch</v>
      </c>
      <c r="R180" t="s">
        <v>9048</v>
      </c>
      <c r="S180" t="str">
        <f t="shared" si="21"/>
        <v>P001151</v>
      </c>
      <c r="T180">
        <f t="shared" ca="1" si="22"/>
        <v>2236</v>
      </c>
      <c r="U180" s="4">
        <v>195</v>
      </c>
    </row>
    <row r="181" spans="1:21" x14ac:dyDescent="0.45">
      <c r="A181" t="s">
        <v>802</v>
      </c>
      <c r="B181" t="s">
        <v>3</v>
      </c>
      <c r="C181" s="3" t="str">
        <f t="shared" si="17"/>
        <v>4.0 </v>
      </c>
      <c r="D181" t="s">
        <v>803</v>
      </c>
      <c r="E181" t="s">
        <v>804</v>
      </c>
      <c r="F181" t="s">
        <v>13</v>
      </c>
      <c r="G181" t="str">
        <f t="shared" si="18"/>
        <v>$$ - $$$</v>
      </c>
      <c r="H181" t="s">
        <v>297</v>
      </c>
      <c r="I181" t="s">
        <v>805</v>
      </c>
      <c r="J181" t="str">
        <f t="shared" si="16"/>
        <v xml:space="preserve">  Cafe</v>
      </c>
      <c r="K181" t="str" cm="1">
        <f t="array" ref="K181">ExtractCapitals(J181)</f>
        <v>Cafe</v>
      </c>
      <c r="L181" t="str">
        <f t="shared" si="19"/>
        <v>Cafe</v>
      </c>
      <c r="M181" t="str">
        <f t="shared" si="23"/>
        <v>Cafe</v>
      </c>
      <c r="N181" t="s">
        <v>248</v>
      </c>
      <c r="P181" t="str">
        <f t="shared" si="20"/>
        <v>Cafe, Breakfast, Brunch</v>
      </c>
      <c r="Q181" t="str" cm="1">
        <f t="array" ref="Q181">_xlfn.TEXTJOIN(", ", TRUE, IFERROR(_xlfn.FILTERXML("&lt;t&gt;&lt;s&gt;" &amp; SUBSTITUTE(P181, ", ", "&lt;/s&gt;&lt;s&gt;") &amp; "&lt;/s&gt;&lt;/t&gt;", "//s[not(preceding::*=.)]"), ""))</f>
        <v>Cafe, Breakfast, Brunch</v>
      </c>
      <c r="R181" t="s">
        <v>9048</v>
      </c>
      <c r="S181" t="str">
        <f t="shared" si="21"/>
        <v>P001152</v>
      </c>
      <c r="T181">
        <f t="shared" ca="1" si="22"/>
        <v>3810</v>
      </c>
      <c r="U181" s="4">
        <v>2957</v>
      </c>
    </row>
    <row r="182" spans="1:21" x14ac:dyDescent="0.45">
      <c r="A182" t="s">
        <v>806</v>
      </c>
      <c r="B182" t="s">
        <v>79</v>
      </c>
      <c r="C182" s="3" t="str">
        <f t="shared" si="17"/>
        <v>5.0 </v>
      </c>
      <c r="D182" t="s">
        <v>807</v>
      </c>
      <c r="F182" t="s">
        <v>373</v>
      </c>
      <c r="G182" t="str">
        <f t="shared" si="18"/>
        <v>$$</v>
      </c>
      <c r="H182" t="s">
        <v>373</v>
      </c>
      <c r="J182" t="str">
        <f t="shared" si="16"/>
        <v>Japanese</v>
      </c>
      <c r="K182" t="str" cm="1">
        <f t="array" ref="K182">ExtractCapitals(J182)</f>
        <v>Japanese</v>
      </c>
      <c r="L182" t="str">
        <f t="shared" si="19"/>
        <v>Japanese</v>
      </c>
      <c r="M182" t="str">
        <f t="shared" si="23"/>
        <v>Japanese</v>
      </c>
      <c r="P182" t="str">
        <f t="shared" si="20"/>
        <v>Japanese</v>
      </c>
      <c r="Q182" t="str" cm="1">
        <f t="array" ref="Q182">_xlfn.TEXTJOIN(", ", TRUE, IFERROR(_xlfn.FILTERXML("&lt;t&gt;&lt;s&gt;" &amp; SUBSTITUTE(P182, ", ", "&lt;/s&gt;&lt;s&gt;") &amp; "&lt;/s&gt;&lt;/t&gt;", "//s[not(preceding::*=.)]"), ""))</f>
        <v>Japanese</v>
      </c>
      <c r="R182" t="s">
        <v>9048</v>
      </c>
      <c r="S182" t="str">
        <f t="shared" si="21"/>
        <v>P001153</v>
      </c>
      <c r="T182">
        <f t="shared" ca="1" si="22"/>
        <v>2156</v>
      </c>
      <c r="U182" s="4">
        <v>3789</v>
      </c>
    </row>
    <row r="183" spans="1:21" x14ac:dyDescent="0.45">
      <c r="A183" t="s">
        <v>808</v>
      </c>
      <c r="B183" t="s">
        <v>18</v>
      </c>
      <c r="C183" s="3" t="str">
        <f t="shared" si="17"/>
        <v>3.5 </v>
      </c>
      <c r="D183" t="s">
        <v>809</v>
      </c>
      <c r="E183" t="s">
        <v>810</v>
      </c>
      <c r="F183" t="s">
        <v>811</v>
      </c>
      <c r="G183" t="str">
        <f t="shared" si="18"/>
        <v>$$</v>
      </c>
      <c r="H183" t="s">
        <v>811</v>
      </c>
      <c r="I183" t="s">
        <v>812</v>
      </c>
      <c r="J183" t="str">
        <f t="shared" si="16"/>
        <v>Indian</v>
      </c>
      <c r="K183" t="str" cm="1">
        <f t="array" ref="K183">ExtractCapitals(J183)</f>
        <v>Indian</v>
      </c>
      <c r="L183" t="str">
        <f t="shared" si="19"/>
        <v>Indian</v>
      </c>
      <c r="M183" t="str">
        <f t="shared" si="23"/>
        <v>Indian</v>
      </c>
      <c r="N183" t="s">
        <v>610</v>
      </c>
      <c r="P183" t="str">
        <f t="shared" si="20"/>
        <v>Indian, Breakfast, Lunch, Dinner</v>
      </c>
      <c r="Q183" t="str" cm="1">
        <f t="array" ref="Q183">_xlfn.TEXTJOIN(", ", TRUE, IFERROR(_xlfn.FILTERXML("&lt;t&gt;&lt;s&gt;" &amp; SUBSTITUTE(P183, ", ", "&lt;/s&gt;&lt;s&gt;") &amp; "&lt;/s&gt;&lt;/t&gt;", "//s[not(preceding::*=.)]"), ""))</f>
        <v>Indian, Breakfast, Lunch, Dinner</v>
      </c>
      <c r="R183" t="s">
        <v>9048</v>
      </c>
      <c r="S183" t="str">
        <f t="shared" si="21"/>
        <v>P001154</v>
      </c>
      <c r="T183">
        <f t="shared" ca="1" si="22"/>
        <v>137</v>
      </c>
      <c r="U183" s="4">
        <v>25</v>
      </c>
    </row>
    <row r="184" spans="1:21" x14ac:dyDescent="0.45">
      <c r="A184" t="s">
        <v>813</v>
      </c>
      <c r="B184" t="s">
        <v>3</v>
      </c>
      <c r="C184" s="3" t="str">
        <f t="shared" si="17"/>
        <v>4.0 </v>
      </c>
      <c r="D184" t="s">
        <v>814</v>
      </c>
      <c r="E184" t="s">
        <v>815</v>
      </c>
      <c r="F184" t="s">
        <v>13</v>
      </c>
      <c r="G184" t="str">
        <f t="shared" si="18"/>
        <v>$$ - $$$</v>
      </c>
      <c r="H184" t="s">
        <v>816</v>
      </c>
      <c r="I184" t="s">
        <v>817</v>
      </c>
      <c r="J184" t="str">
        <f t="shared" si="16"/>
        <v xml:space="preserve">  ChineseJapaneseSteakhouse</v>
      </c>
      <c r="K184" t="str" cm="1">
        <f t="array" ref="K184">ExtractCapitals(J184)</f>
        <v>Chinese Japanese Steakhouse</v>
      </c>
      <c r="L184" t="str">
        <f t="shared" si="19"/>
        <v>Chinese, Japanese, Steakhouse</v>
      </c>
      <c r="M184" t="str">
        <f t="shared" si="23"/>
        <v>Chinese, Japanese, Steakhouse</v>
      </c>
      <c r="N184" t="s">
        <v>791</v>
      </c>
      <c r="P184" t="str">
        <f t="shared" si="20"/>
        <v>Chinese, Japanese, Steakhouse, Lunch, Dinner, Brunch, Drinks</v>
      </c>
      <c r="Q184" t="str" cm="1">
        <f t="array" ref="Q184">_xlfn.TEXTJOIN(", ", TRUE, IFERROR(_xlfn.FILTERXML("&lt;t&gt;&lt;s&gt;" &amp; SUBSTITUTE(P184, ", ", "&lt;/s&gt;&lt;s&gt;") &amp; "&lt;/s&gt;&lt;/t&gt;", "//s[not(preceding::*=.)]"), ""))</f>
        <v>Chinese, Japanese, Steakhouse, Lunch, Dinner, Brunch, Drinks</v>
      </c>
      <c r="R184" t="s">
        <v>9048</v>
      </c>
      <c r="S184" t="str">
        <f t="shared" si="21"/>
        <v>P001155</v>
      </c>
      <c r="T184">
        <f t="shared" ca="1" si="22"/>
        <v>818</v>
      </c>
      <c r="U184" s="4">
        <v>3137</v>
      </c>
    </row>
    <row r="185" spans="1:21" x14ac:dyDescent="0.45">
      <c r="A185" t="s">
        <v>818</v>
      </c>
      <c r="B185" t="s">
        <v>79</v>
      </c>
      <c r="C185" s="3" t="str">
        <f t="shared" si="17"/>
        <v>5.0 </v>
      </c>
      <c r="D185" t="s">
        <v>819</v>
      </c>
      <c r="E185" t="s">
        <v>820</v>
      </c>
      <c r="F185" t="s">
        <v>13</v>
      </c>
      <c r="G185" t="str">
        <f t="shared" si="18"/>
        <v>$$ - $$$</v>
      </c>
      <c r="H185" t="s">
        <v>409</v>
      </c>
      <c r="I185" t="s">
        <v>821</v>
      </c>
      <c r="J185" t="str">
        <f t="shared" si="16"/>
        <v xml:space="preserve">  Chinese</v>
      </c>
      <c r="K185" t="str" cm="1">
        <f t="array" ref="K185">ExtractCapitals(J185)</f>
        <v>Chinese</v>
      </c>
      <c r="L185" t="str">
        <f t="shared" si="19"/>
        <v>Chinese</v>
      </c>
      <c r="M185" t="str">
        <f t="shared" si="23"/>
        <v>Chinese</v>
      </c>
      <c r="N185" t="s">
        <v>546</v>
      </c>
      <c r="P185" t="str">
        <f t="shared" si="20"/>
        <v>Chinese</v>
      </c>
      <c r="Q185" t="str" cm="1">
        <f t="array" ref="Q185">_xlfn.TEXTJOIN(", ", TRUE, IFERROR(_xlfn.FILTERXML("&lt;t&gt;&lt;s&gt;" &amp; SUBSTITUTE(P185, ", ", "&lt;/s&gt;&lt;s&gt;") &amp; "&lt;/s&gt;&lt;/t&gt;", "//s[not(preceding::*=.)]"), ""))</f>
        <v>Chinese</v>
      </c>
      <c r="R185" t="s">
        <v>9048</v>
      </c>
      <c r="S185" t="str">
        <f t="shared" si="21"/>
        <v>P001156</v>
      </c>
      <c r="T185">
        <f t="shared" ca="1" si="22"/>
        <v>4228</v>
      </c>
      <c r="U185" s="4">
        <v>3138</v>
      </c>
    </row>
    <row r="186" spans="1:21" x14ac:dyDescent="0.45">
      <c r="A186" t="s">
        <v>822</v>
      </c>
      <c r="B186" t="s">
        <v>3</v>
      </c>
      <c r="C186" s="3" t="str">
        <f t="shared" si="17"/>
        <v>4.0 </v>
      </c>
      <c r="D186" t="s">
        <v>823</v>
      </c>
      <c r="F186" t="s">
        <v>208</v>
      </c>
      <c r="G186" t="str">
        <f t="shared" si="18"/>
        <v>$$</v>
      </c>
      <c r="H186" t="s">
        <v>208</v>
      </c>
      <c r="J186" t="str">
        <f t="shared" si="16"/>
        <v>Cafe</v>
      </c>
      <c r="K186" t="str" cm="1">
        <f t="array" ref="K186">ExtractCapitals(J186)</f>
        <v>Cafe</v>
      </c>
      <c r="L186" t="str">
        <f t="shared" si="19"/>
        <v>Cafe</v>
      </c>
      <c r="M186" t="str">
        <f t="shared" si="23"/>
        <v>Cafe</v>
      </c>
      <c r="N186" t="s">
        <v>232</v>
      </c>
      <c r="P186" t="str">
        <f t="shared" si="20"/>
        <v>Cafe, Lunch, Dinner</v>
      </c>
      <c r="Q186" t="str" cm="1">
        <f t="array" ref="Q186">_xlfn.TEXTJOIN(", ", TRUE, IFERROR(_xlfn.FILTERXML("&lt;t&gt;&lt;s&gt;" &amp; SUBSTITUTE(P186, ", ", "&lt;/s&gt;&lt;s&gt;") &amp; "&lt;/s&gt;&lt;/t&gt;", "//s[not(preceding::*=.)]"), ""))</f>
        <v>Cafe, Lunch, Dinner</v>
      </c>
      <c r="R186" t="s">
        <v>9048</v>
      </c>
      <c r="S186" t="str">
        <f t="shared" si="21"/>
        <v>P001157</v>
      </c>
      <c r="T186">
        <f t="shared" ca="1" si="22"/>
        <v>1737</v>
      </c>
      <c r="U186" s="4">
        <v>2770</v>
      </c>
    </row>
    <row r="187" spans="1:21" x14ac:dyDescent="0.45">
      <c r="A187" t="s">
        <v>824</v>
      </c>
      <c r="B187" t="s">
        <v>79</v>
      </c>
      <c r="C187" s="3" t="str">
        <f t="shared" si="17"/>
        <v>5.0 </v>
      </c>
      <c r="D187" t="s">
        <v>825</v>
      </c>
      <c r="F187" t="s">
        <v>546</v>
      </c>
      <c r="G187" t="str">
        <f t="shared" si="18"/>
        <v>$$</v>
      </c>
      <c r="H187" t="s">
        <v>546</v>
      </c>
      <c r="I187" t="s">
        <v>700</v>
      </c>
      <c r="J187" t="str">
        <f t="shared" si="16"/>
        <v>Chinese</v>
      </c>
      <c r="K187" t="str" cm="1">
        <f t="array" ref="K187">ExtractCapitals(J187)</f>
        <v>Chinese</v>
      </c>
      <c r="L187" t="str">
        <f t="shared" si="19"/>
        <v>Chinese</v>
      </c>
      <c r="M187" t="str">
        <f t="shared" si="23"/>
        <v>Chinese</v>
      </c>
      <c r="N187" t="s">
        <v>232</v>
      </c>
      <c r="P187" t="str">
        <f t="shared" si="20"/>
        <v>Chinese, Lunch, Dinner</v>
      </c>
      <c r="Q187" t="str" cm="1">
        <f t="array" ref="Q187">_xlfn.TEXTJOIN(", ", TRUE, IFERROR(_xlfn.FILTERXML("&lt;t&gt;&lt;s&gt;" &amp; SUBSTITUTE(P187, ", ", "&lt;/s&gt;&lt;s&gt;") &amp; "&lt;/s&gt;&lt;/t&gt;", "//s[not(preceding::*=.)]"), ""))</f>
        <v>Chinese, Lunch, Dinner</v>
      </c>
      <c r="R187" t="s">
        <v>9048</v>
      </c>
      <c r="S187" t="str">
        <f t="shared" si="21"/>
        <v>P001158</v>
      </c>
      <c r="T187">
        <f t="shared" ca="1" si="22"/>
        <v>3086</v>
      </c>
      <c r="U187" s="4">
        <v>2885</v>
      </c>
    </row>
    <row r="188" spans="1:21" x14ac:dyDescent="0.45">
      <c r="A188" t="s">
        <v>826</v>
      </c>
      <c r="B188" t="s">
        <v>79</v>
      </c>
      <c r="C188" s="3" t="str">
        <f t="shared" si="17"/>
        <v>5.0 </v>
      </c>
      <c r="D188" t="s">
        <v>827</v>
      </c>
      <c r="E188" t="s">
        <v>828</v>
      </c>
      <c r="F188" t="s">
        <v>546</v>
      </c>
      <c r="G188" t="str">
        <f t="shared" si="18"/>
        <v>$$</v>
      </c>
      <c r="H188" t="s">
        <v>546</v>
      </c>
      <c r="I188" t="s">
        <v>829</v>
      </c>
      <c r="J188" t="str">
        <f t="shared" si="16"/>
        <v>Chinese</v>
      </c>
      <c r="K188" t="str" cm="1">
        <f t="array" ref="K188">ExtractCapitals(J188)</f>
        <v>Chinese</v>
      </c>
      <c r="L188" t="str">
        <f t="shared" si="19"/>
        <v>Chinese</v>
      </c>
      <c r="M188" t="str">
        <f t="shared" si="23"/>
        <v>Chinese</v>
      </c>
      <c r="N188" t="s">
        <v>232</v>
      </c>
      <c r="P188" t="str">
        <f t="shared" si="20"/>
        <v>Chinese, Lunch, Dinner</v>
      </c>
      <c r="Q188" t="str" cm="1">
        <f t="array" ref="Q188">_xlfn.TEXTJOIN(", ", TRUE, IFERROR(_xlfn.FILTERXML("&lt;t&gt;&lt;s&gt;" &amp; SUBSTITUTE(P188, ", ", "&lt;/s&gt;&lt;s&gt;") &amp; "&lt;/s&gt;&lt;/t&gt;", "//s[not(preceding::*=.)]"), ""))</f>
        <v>Chinese, Lunch, Dinner</v>
      </c>
      <c r="R188" t="s">
        <v>9048</v>
      </c>
      <c r="S188" t="str">
        <f t="shared" si="21"/>
        <v>P001159</v>
      </c>
      <c r="T188">
        <f t="shared" ca="1" si="22"/>
        <v>3482</v>
      </c>
      <c r="U188" s="4">
        <v>4</v>
      </c>
    </row>
    <row r="189" spans="1:21" x14ac:dyDescent="0.45">
      <c r="A189" t="s">
        <v>830</v>
      </c>
      <c r="B189" t="s">
        <v>41</v>
      </c>
      <c r="C189" s="3" t="str">
        <f t="shared" si="17"/>
        <v>4.5 </v>
      </c>
      <c r="D189" t="s">
        <v>831</v>
      </c>
      <c r="F189" t="s">
        <v>546</v>
      </c>
      <c r="G189" t="str">
        <f t="shared" si="18"/>
        <v>$$</v>
      </c>
      <c r="H189" t="s">
        <v>546</v>
      </c>
      <c r="I189" t="s">
        <v>832</v>
      </c>
      <c r="J189" t="str">
        <f t="shared" si="16"/>
        <v>Chinese</v>
      </c>
      <c r="K189" t="str" cm="1">
        <f t="array" ref="K189">ExtractCapitals(J189)</f>
        <v>Chinese</v>
      </c>
      <c r="L189" t="str">
        <f t="shared" si="19"/>
        <v>Chinese</v>
      </c>
      <c r="M189" t="str">
        <f t="shared" si="23"/>
        <v>Chinese</v>
      </c>
      <c r="P189" t="str">
        <f t="shared" si="20"/>
        <v>Chinese</v>
      </c>
      <c r="Q189" t="str" cm="1">
        <f t="array" ref="Q189">_xlfn.TEXTJOIN(", ", TRUE, IFERROR(_xlfn.FILTERXML("&lt;t&gt;&lt;s&gt;" &amp; SUBSTITUTE(P189, ", ", "&lt;/s&gt;&lt;s&gt;") &amp; "&lt;/s&gt;&lt;/t&gt;", "//s[not(preceding::*=.)]"), ""))</f>
        <v>Chinese</v>
      </c>
      <c r="R189" t="s">
        <v>9048</v>
      </c>
      <c r="S189" t="str">
        <f t="shared" si="21"/>
        <v>P001160</v>
      </c>
      <c r="T189">
        <f t="shared" ca="1" si="22"/>
        <v>1584</v>
      </c>
      <c r="U189" s="4">
        <v>765</v>
      </c>
    </row>
    <row r="190" spans="1:21" x14ac:dyDescent="0.45">
      <c r="A190" t="s">
        <v>833</v>
      </c>
      <c r="B190" t="s">
        <v>79</v>
      </c>
      <c r="C190" s="3" t="str">
        <f t="shared" si="17"/>
        <v>5.0 </v>
      </c>
      <c r="D190" t="s">
        <v>834</v>
      </c>
      <c r="F190" t="s">
        <v>835</v>
      </c>
      <c r="G190" t="str">
        <f t="shared" si="18"/>
        <v>$$</v>
      </c>
      <c r="H190" t="s">
        <v>836</v>
      </c>
      <c r="I190" t="s">
        <v>837</v>
      </c>
      <c r="J190" t="str">
        <f t="shared" si="16"/>
        <v>AmericanPizzaCafeAsian</v>
      </c>
      <c r="K190" t="str" cm="1">
        <f t="array" ref="K190">ExtractCapitals(J190)</f>
        <v>American Pizza Cafe Asian</v>
      </c>
      <c r="L190" t="str">
        <f t="shared" si="19"/>
        <v>American, Pizza, Cafe, Asian</v>
      </c>
      <c r="M190" t="str">
        <f t="shared" si="23"/>
        <v>American, Pizza, Cafe, Asian</v>
      </c>
      <c r="N190" t="s">
        <v>195</v>
      </c>
      <c r="P190" t="str">
        <f t="shared" si="20"/>
        <v>American, Pizza, Cafe, Asian, Lunch, Dinner, Drinks</v>
      </c>
      <c r="Q190" t="str" cm="1">
        <f t="array" ref="Q190">_xlfn.TEXTJOIN(", ", TRUE, IFERROR(_xlfn.FILTERXML("&lt;t&gt;&lt;s&gt;" &amp; SUBSTITUTE(P190, ", ", "&lt;/s&gt;&lt;s&gt;") &amp; "&lt;/s&gt;&lt;/t&gt;", "//s[not(preceding::*=.)]"), ""))</f>
        <v>American, Pizza, Cafe, Asian, Lunch, Dinner, Drinks</v>
      </c>
      <c r="R190" t="s">
        <v>9048</v>
      </c>
      <c r="S190" t="str">
        <f t="shared" si="21"/>
        <v>P001161</v>
      </c>
      <c r="T190">
        <f t="shared" ca="1" si="22"/>
        <v>2694</v>
      </c>
      <c r="U190" s="4">
        <v>2518</v>
      </c>
    </row>
    <row r="191" spans="1:21" x14ac:dyDescent="0.45">
      <c r="A191" t="s">
        <v>838</v>
      </c>
      <c r="B191" t="s">
        <v>79</v>
      </c>
      <c r="C191" s="3" t="str">
        <f t="shared" si="17"/>
        <v>5.0 </v>
      </c>
      <c r="D191" t="s">
        <v>839</v>
      </c>
      <c r="F191" t="s">
        <v>322</v>
      </c>
      <c r="G191" t="str">
        <f t="shared" si="18"/>
        <v>$$</v>
      </c>
      <c r="H191" t="s">
        <v>322</v>
      </c>
      <c r="I191" t="s">
        <v>840</v>
      </c>
      <c r="J191" t="str">
        <f t="shared" si="16"/>
        <v>Dessert</v>
      </c>
      <c r="K191" t="str" cm="1">
        <f t="array" ref="K191">ExtractCapitals(J191)</f>
        <v>Dessert</v>
      </c>
      <c r="L191" t="str">
        <f t="shared" si="19"/>
        <v>Dessert</v>
      </c>
      <c r="M191" t="str">
        <f t="shared" si="23"/>
        <v>Dessert</v>
      </c>
      <c r="P191" t="str">
        <f t="shared" si="20"/>
        <v>Dessert</v>
      </c>
      <c r="Q191" t="str" cm="1">
        <f t="array" ref="Q191">_xlfn.TEXTJOIN(", ", TRUE, IFERROR(_xlfn.FILTERXML("&lt;t&gt;&lt;s&gt;" &amp; SUBSTITUTE(P191, ", ", "&lt;/s&gt;&lt;s&gt;") &amp; "&lt;/s&gt;&lt;/t&gt;", "//s[not(preceding::*=.)]"), ""))</f>
        <v>Dessert</v>
      </c>
      <c r="R191" t="s">
        <v>9048</v>
      </c>
      <c r="S191" t="str">
        <f t="shared" si="21"/>
        <v>P001162</v>
      </c>
      <c r="T191">
        <f t="shared" ca="1" si="22"/>
        <v>1427</v>
      </c>
      <c r="U191" s="4">
        <v>3950</v>
      </c>
    </row>
    <row r="192" spans="1:21" x14ac:dyDescent="0.45">
      <c r="A192" t="s">
        <v>841</v>
      </c>
      <c r="B192" t="s">
        <v>41</v>
      </c>
      <c r="C192" s="3" t="str">
        <f t="shared" si="17"/>
        <v>4.5 </v>
      </c>
      <c r="D192" t="s">
        <v>842</v>
      </c>
      <c r="F192" t="s">
        <v>6</v>
      </c>
      <c r="G192" t="str">
        <f t="shared" si="18"/>
        <v>$</v>
      </c>
      <c r="H192" t="s">
        <v>843</v>
      </c>
      <c r="I192" t="s">
        <v>844</v>
      </c>
      <c r="J192" t="str">
        <f t="shared" si="16"/>
        <v>ChineseIndianSouthwestern</v>
      </c>
      <c r="K192" t="str" cm="1">
        <f t="array" ref="K192">ExtractCapitals(J192)</f>
        <v>Chinese Indian Southwestern</v>
      </c>
      <c r="L192" t="str">
        <f t="shared" si="19"/>
        <v>Chinese, Indian, Southwestern</v>
      </c>
      <c r="M192" t="str">
        <f t="shared" si="23"/>
        <v>Chinese, Indian, Southwestern</v>
      </c>
      <c r="N192" t="s">
        <v>845</v>
      </c>
      <c r="P192" t="str">
        <f t="shared" si="20"/>
        <v>Chinese, Indian, Southwestern, Chinese, Indian, Southwestern, Asian, Fusion, Malaysian</v>
      </c>
      <c r="Q192" t="str" cm="1">
        <f t="array" ref="Q192">_xlfn.TEXTJOIN(", ", TRUE, IFERROR(_xlfn.FILTERXML("&lt;t&gt;&lt;s&gt;" &amp; SUBSTITUTE(P192, ", ", "&lt;/s&gt;&lt;s&gt;") &amp; "&lt;/s&gt;&lt;/t&gt;", "//s[not(preceding::*=.)]"), ""))</f>
        <v>Chinese, Indian, Southwestern, Asian, Fusion, Malaysian</v>
      </c>
      <c r="R192" t="s">
        <v>9048</v>
      </c>
      <c r="S192" t="str">
        <f t="shared" si="21"/>
        <v>P001163</v>
      </c>
      <c r="T192">
        <f t="shared" ca="1" si="22"/>
        <v>3085</v>
      </c>
      <c r="U192" s="4">
        <v>2579</v>
      </c>
    </row>
    <row r="193" spans="1:21" x14ac:dyDescent="0.45">
      <c r="A193" t="s">
        <v>846</v>
      </c>
      <c r="B193" t="s">
        <v>41</v>
      </c>
      <c r="C193" s="3" t="str">
        <f t="shared" si="17"/>
        <v>4.5 </v>
      </c>
      <c r="D193" t="s">
        <v>847</v>
      </c>
      <c r="E193" t="s">
        <v>848</v>
      </c>
      <c r="F193" t="s">
        <v>6</v>
      </c>
      <c r="G193" t="str">
        <f t="shared" si="18"/>
        <v>$</v>
      </c>
      <c r="H193" t="s">
        <v>849</v>
      </c>
      <c r="I193" t="s">
        <v>850</v>
      </c>
      <c r="J193" t="str">
        <f t="shared" si="16"/>
        <v>CafeDeliFusion</v>
      </c>
      <c r="K193" t="str" cm="1">
        <f t="array" ref="K193">ExtractCapitals(J193)</f>
        <v>Cafe Deli Fusion</v>
      </c>
      <c r="L193" t="str">
        <f t="shared" si="19"/>
        <v>Cafe, Deli, Fusion</v>
      </c>
      <c r="M193" t="str">
        <f t="shared" si="23"/>
        <v>Cafe, Deli, Fusion</v>
      </c>
      <c r="N193" t="s">
        <v>851</v>
      </c>
      <c r="P193" t="str">
        <f t="shared" si="20"/>
        <v>Cafe, Deli, Fusion</v>
      </c>
      <c r="Q193" t="str" cm="1">
        <f t="array" ref="Q193">_xlfn.TEXTJOIN(", ", TRUE, IFERROR(_xlfn.FILTERXML("&lt;t&gt;&lt;s&gt;" &amp; SUBSTITUTE(P193, ", ", "&lt;/s&gt;&lt;s&gt;") &amp; "&lt;/s&gt;&lt;/t&gt;", "//s[not(preceding::*=.)]"), ""))</f>
        <v>Cafe, Deli, Fusion</v>
      </c>
      <c r="R193" t="s">
        <v>9048</v>
      </c>
      <c r="S193" t="str">
        <f t="shared" si="21"/>
        <v>P001164</v>
      </c>
      <c r="T193">
        <f t="shared" ca="1" si="22"/>
        <v>3259</v>
      </c>
      <c r="U193" s="4">
        <v>1535</v>
      </c>
    </row>
    <row r="194" spans="1:21" x14ac:dyDescent="0.45">
      <c r="A194" t="s">
        <v>852</v>
      </c>
      <c r="B194" t="s">
        <v>41</v>
      </c>
      <c r="C194" s="3" t="str">
        <f t="shared" si="17"/>
        <v>4.5 </v>
      </c>
      <c r="D194" t="s">
        <v>853</v>
      </c>
      <c r="G194" t="str">
        <f t="shared" si="18"/>
        <v>$$</v>
      </c>
      <c r="I194">
        <v>6052558169</v>
      </c>
      <c r="J194" t="str">
        <f t="shared" ref="J194:J257" si="24">SUBSTITUTE(SUBSTITUTE(H194, "$", ""), "-", "")</f>
        <v/>
      </c>
      <c r="K194" t="str" cm="1">
        <f t="array" ref="K194">ExtractCapitals(J194)</f>
        <v/>
      </c>
      <c r="L194" t="str">
        <f t="shared" si="19"/>
        <v/>
      </c>
      <c r="M194" t="str">
        <f t="shared" si="23"/>
        <v/>
      </c>
      <c r="P194" t="str">
        <f t="shared" si="20"/>
        <v xml:space="preserve">, , </v>
      </c>
      <c r="Q194" t="str" cm="1">
        <f t="array" ref="Q194">_xlfn.TEXTJOIN(", ", TRUE, IFERROR(_xlfn.FILTERXML("&lt;t&gt;&lt;s&gt;" &amp; SUBSTITUTE(P194, ", ", "&lt;/s&gt;&lt;s&gt;") &amp; "&lt;/s&gt;&lt;/t&gt;", "//s[not(preceding::*=.)]"), ""))</f>
        <v/>
      </c>
      <c r="R194" t="s">
        <v>9048</v>
      </c>
      <c r="S194" t="str">
        <f t="shared" si="21"/>
        <v>P001165</v>
      </c>
      <c r="T194">
        <f t="shared" ca="1" si="22"/>
        <v>1444</v>
      </c>
      <c r="U194" s="4">
        <v>516</v>
      </c>
    </row>
    <row r="195" spans="1:21" x14ac:dyDescent="0.45">
      <c r="A195" t="s">
        <v>854</v>
      </c>
      <c r="B195" t="s">
        <v>3</v>
      </c>
      <c r="C195" s="3" t="str">
        <f t="shared" ref="C195:C258" si="25">SUBSTITUTE(B195, "Â", "")</f>
        <v>4.0 </v>
      </c>
      <c r="D195" t="s">
        <v>855</v>
      </c>
      <c r="F195" t="s">
        <v>546</v>
      </c>
      <c r="G195" t="str">
        <f t="shared" ref="G195:G258" si="26">IF(OR(ISBLANK(F195), ISERROR(SEARCH("$", F195))), "$$", F195)</f>
        <v>$$</v>
      </c>
      <c r="H195" t="s">
        <v>546</v>
      </c>
      <c r="I195" t="s">
        <v>856</v>
      </c>
      <c r="J195" t="str">
        <f t="shared" si="24"/>
        <v>Chinese</v>
      </c>
      <c r="K195" t="str" cm="1">
        <f t="array" ref="K195">ExtractCapitals(J195)</f>
        <v>Chinese</v>
      </c>
      <c r="L195" t="str">
        <f t="shared" ref="L195:L258" si="27">SUBSTITUTE(K195, " ", ", ")</f>
        <v>Chinese</v>
      </c>
      <c r="M195" t="str">
        <f t="shared" si="23"/>
        <v>Chinese</v>
      </c>
      <c r="P195" t="str">
        <f t="shared" ref="P195:P258" si="28">M195 &amp; IF(ISNUMBER(SEARCH(N195, M195)), "", ", " &amp; N195) &amp; IF(AND(ISNUMBER(SEARCH(N195, M195 &amp; N195)), ISNUMBER(SEARCH(O195, M195 &amp; N195))), "", ", " &amp; O195)</f>
        <v>Chinese</v>
      </c>
      <c r="Q195" t="str" cm="1">
        <f t="array" ref="Q195">_xlfn.TEXTJOIN(", ", TRUE, IFERROR(_xlfn.FILTERXML("&lt;t&gt;&lt;s&gt;" &amp; SUBSTITUTE(P195, ", ", "&lt;/s&gt;&lt;s&gt;") &amp; "&lt;/s&gt;&lt;/t&gt;", "//s[not(preceding::*=.)]"), ""))</f>
        <v>Chinese</v>
      </c>
      <c r="R195" t="s">
        <v>9048</v>
      </c>
      <c r="S195" t="str">
        <f t="shared" ref="S195:S258" si="29">"P" &amp; TEXT(ROW(S195)-1+972,"000000")</f>
        <v>P001166</v>
      </c>
      <c r="T195">
        <f t="shared" ref="T195:T258" ca="1" si="30">RANDBETWEEN(1, 4500)</f>
        <v>1658</v>
      </c>
      <c r="U195" s="4">
        <v>3116</v>
      </c>
    </row>
    <row r="196" spans="1:21" x14ac:dyDescent="0.45">
      <c r="A196" t="s">
        <v>857</v>
      </c>
      <c r="B196" t="s">
        <v>79</v>
      </c>
      <c r="C196" s="3" t="str">
        <f t="shared" si="25"/>
        <v>5.0 </v>
      </c>
      <c r="D196" t="s">
        <v>858</v>
      </c>
      <c r="E196" t="s">
        <v>859</v>
      </c>
      <c r="F196" t="s">
        <v>860</v>
      </c>
      <c r="G196" t="str">
        <f t="shared" si="26"/>
        <v>$$</v>
      </c>
      <c r="H196" t="s">
        <v>861</v>
      </c>
      <c r="I196" t="s">
        <v>862</v>
      </c>
      <c r="J196" t="str">
        <f t="shared" si="24"/>
        <v>BarCafeEuropeanAsian</v>
      </c>
      <c r="K196" t="str" cm="1">
        <f t="array" ref="K196">ExtractCapitals(J196)</f>
        <v>Bar Cafe European Asian</v>
      </c>
      <c r="L196" t="str">
        <f t="shared" si="27"/>
        <v>Bar, Cafe, European, Asian</v>
      </c>
      <c r="M196" t="str">
        <f t="shared" ref="M196:M259" si="31">SUBSTITUTE(SUBSTITUTE(L196, ", ,", ""), ",,", ",")</f>
        <v>Bar, Cafe, European, Asian</v>
      </c>
      <c r="N196" t="s">
        <v>232</v>
      </c>
      <c r="P196" t="str">
        <f t="shared" si="28"/>
        <v>Bar, Cafe, European, Asian, Lunch, Dinner</v>
      </c>
      <c r="Q196" t="str" cm="1">
        <f t="array" ref="Q196">_xlfn.TEXTJOIN(", ", TRUE, IFERROR(_xlfn.FILTERXML("&lt;t&gt;&lt;s&gt;" &amp; SUBSTITUTE(P196, ", ", "&lt;/s&gt;&lt;s&gt;") &amp; "&lt;/s&gt;&lt;/t&gt;", "//s[not(preceding::*=.)]"), ""))</f>
        <v>Bar, Cafe, European, Asian, Lunch, Dinner</v>
      </c>
      <c r="R196" t="s">
        <v>9048</v>
      </c>
      <c r="S196" t="str">
        <f t="shared" si="29"/>
        <v>P001167</v>
      </c>
      <c r="T196">
        <f t="shared" ca="1" si="30"/>
        <v>4144</v>
      </c>
      <c r="U196" s="4">
        <v>3517</v>
      </c>
    </row>
    <row r="197" spans="1:21" x14ac:dyDescent="0.45">
      <c r="A197" t="s">
        <v>863</v>
      </c>
      <c r="B197" t="s">
        <v>18</v>
      </c>
      <c r="C197" s="3" t="str">
        <f t="shared" si="25"/>
        <v>3.5 </v>
      </c>
      <c r="D197" t="s">
        <v>864</v>
      </c>
      <c r="F197" t="s">
        <v>13</v>
      </c>
      <c r="G197" t="str">
        <f t="shared" si="26"/>
        <v>$$ - $$$</v>
      </c>
      <c r="H197" t="s">
        <v>133</v>
      </c>
      <c r="I197" t="s">
        <v>865</v>
      </c>
      <c r="J197" t="str">
        <f t="shared" si="24"/>
        <v xml:space="preserve">  ChineseSeafoodAsian</v>
      </c>
      <c r="K197" t="str" cm="1">
        <f t="array" ref="K197">ExtractCapitals(J197)</f>
        <v>Chinese Seafood Asian</v>
      </c>
      <c r="L197" t="str">
        <f t="shared" si="27"/>
        <v>Chinese, Seafood, Asian</v>
      </c>
      <c r="M197" t="str">
        <f t="shared" si="31"/>
        <v>Chinese, Seafood, Asian</v>
      </c>
      <c r="N197" t="s">
        <v>232</v>
      </c>
      <c r="P197" t="str">
        <f t="shared" si="28"/>
        <v>Chinese, Seafood, Asian, Lunch, Dinner</v>
      </c>
      <c r="Q197" t="str" cm="1">
        <f t="array" ref="Q197">_xlfn.TEXTJOIN(", ", TRUE, IFERROR(_xlfn.FILTERXML("&lt;t&gt;&lt;s&gt;" &amp; SUBSTITUTE(P197, ", ", "&lt;/s&gt;&lt;s&gt;") &amp; "&lt;/s&gt;&lt;/t&gt;", "//s[not(preceding::*=.)]"), ""))</f>
        <v>Chinese, Seafood, Asian, Lunch, Dinner</v>
      </c>
      <c r="R197" t="s">
        <v>9048</v>
      </c>
      <c r="S197" t="str">
        <f t="shared" si="29"/>
        <v>P001168</v>
      </c>
      <c r="T197">
        <f t="shared" ca="1" si="30"/>
        <v>3008</v>
      </c>
      <c r="U197" s="4">
        <v>3387</v>
      </c>
    </row>
    <row r="198" spans="1:21" x14ac:dyDescent="0.45">
      <c r="A198" t="s">
        <v>866</v>
      </c>
      <c r="B198" t="s">
        <v>18</v>
      </c>
      <c r="C198" s="3" t="str">
        <f t="shared" si="25"/>
        <v>3.5 </v>
      </c>
      <c r="D198" t="s">
        <v>867</v>
      </c>
      <c r="F198" t="s">
        <v>6</v>
      </c>
      <c r="G198" t="str">
        <f t="shared" si="26"/>
        <v>$</v>
      </c>
      <c r="H198" t="s">
        <v>868</v>
      </c>
      <c r="J198" t="str">
        <f t="shared" si="24"/>
        <v>Quick BitesAsianMalaysian</v>
      </c>
      <c r="K198" t="str" cm="1">
        <f t="array" ref="K198">ExtractCapitals(J198)</f>
        <v>Quick  Bites Asian Malaysian</v>
      </c>
      <c r="L198" t="str">
        <f t="shared" si="27"/>
        <v>Quick, , Bites, Asian, Malaysian</v>
      </c>
      <c r="M198" t="str">
        <f t="shared" si="31"/>
        <v>Quick Bites, Asian, Malaysian</v>
      </c>
      <c r="N198" t="s">
        <v>869</v>
      </c>
      <c r="P198" t="str">
        <f t="shared" si="28"/>
        <v>Quick Bites, Asian, Malaysian, Takeout, Seating, Wheelchair Accessible</v>
      </c>
      <c r="Q198" t="str" cm="1">
        <f t="array" ref="Q198">_xlfn.TEXTJOIN(", ", TRUE, IFERROR(_xlfn.FILTERXML("&lt;t&gt;&lt;s&gt;" &amp; SUBSTITUTE(P198, ", ", "&lt;/s&gt;&lt;s&gt;") &amp; "&lt;/s&gt;&lt;/t&gt;", "//s[not(preceding::*=.)]"), ""))</f>
        <v>Quick Bites, Asian, Malaysian, Takeout, Seating, Wheelchair Accessible</v>
      </c>
      <c r="R198" t="s">
        <v>9048</v>
      </c>
      <c r="S198" t="str">
        <f t="shared" si="29"/>
        <v>P001169</v>
      </c>
      <c r="T198">
        <f t="shared" ca="1" si="30"/>
        <v>3749</v>
      </c>
      <c r="U198" s="4">
        <v>1197</v>
      </c>
    </row>
    <row r="199" spans="1:21" x14ac:dyDescent="0.45">
      <c r="A199" t="s">
        <v>870</v>
      </c>
      <c r="B199" t="s">
        <v>41</v>
      </c>
      <c r="C199" s="3" t="str">
        <f t="shared" si="25"/>
        <v>4.5 </v>
      </c>
      <c r="D199" t="s">
        <v>871</v>
      </c>
      <c r="E199" t="s">
        <v>872</v>
      </c>
      <c r="F199" t="s">
        <v>794</v>
      </c>
      <c r="G199" t="str">
        <f t="shared" si="26"/>
        <v>$$</v>
      </c>
      <c r="H199" t="s">
        <v>795</v>
      </c>
      <c r="I199" t="s">
        <v>873</v>
      </c>
      <c r="J199" t="str">
        <f t="shared" si="24"/>
        <v>AsianMalaysian</v>
      </c>
      <c r="K199" t="str" cm="1">
        <f t="array" ref="K199">ExtractCapitals(J199)</f>
        <v>Asian Malaysian</v>
      </c>
      <c r="L199" t="str">
        <f t="shared" si="27"/>
        <v>Asian, Malaysian</v>
      </c>
      <c r="M199" t="str">
        <f t="shared" si="31"/>
        <v>Asian, Malaysian</v>
      </c>
      <c r="P199" t="str">
        <f t="shared" si="28"/>
        <v>Asian, Malaysian</v>
      </c>
      <c r="Q199" t="str" cm="1">
        <f t="array" ref="Q199">_xlfn.TEXTJOIN(", ", TRUE, IFERROR(_xlfn.FILTERXML("&lt;t&gt;&lt;s&gt;" &amp; SUBSTITUTE(P199, ", ", "&lt;/s&gt;&lt;s&gt;") &amp; "&lt;/s&gt;&lt;/t&gt;", "//s[not(preceding::*=.)]"), ""))</f>
        <v>Asian, Malaysian</v>
      </c>
      <c r="R199" t="s">
        <v>9048</v>
      </c>
      <c r="S199" t="str">
        <f t="shared" si="29"/>
        <v>P001170</v>
      </c>
      <c r="T199">
        <f t="shared" ca="1" si="30"/>
        <v>4256</v>
      </c>
      <c r="U199" s="4">
        <v>1160</v>
      </c>
    </row>
    <row r="200" spans="1:21" x14ac:dyDescent="0.45">
      <c r="A200" t="s">
        <v>874</v>
      </c>
      <c r="B200" t="s">
        <v>79</v>
      </c>
      <c r="C200" s="3" t="str">
        <f t="shared" si="25"/>
        <v>5.0 </v>
      </c>
      <c r="D200" t="s">
        <v>875</v>
      </c>
      <c r="F200" t="s">
        <v>835</v>
      </c>
      <c r="G200" t="str">
        <f t="shared" si="26"/>
        <v>$$</v>
      </c>
      <c r="H200" t="s">
        <v>876</v>
      </c>
      <c r="I200" t="s">
        <v>877</v>
      </c>
      <c r="J200" t="str">
        <f t="shared" si="24"/>
        <v>AmericanCafeAsianMalaysian</v>
      </c>
      <c r="K200" t="str" cm="1">
        <f t="array" ref="K200">ExtractCapitals(J200)</f>
        <v>American Cafe Asian Malaysian</v>
      </c>
      <c r="L200" t="str">
        <f t="shared" si="27"/>
        <v>American, Cafe, Asian, Malaysian</v>
      </c>
      <c r="M200" t="str">
        <f t="shared" si="31"/>
        <v>American, Cafe, Asian, Malaysian</v>
      </c>
      <c r="N200" t="s">
        <v>39</v>
      </c>
      <c r="P200" t="str">
        <f t="shared" si="28"/>
        <v>American, Cafe, Asian, Malaysian, Dinner</v>
      </c>
      <c r="Q200" t="str" cm="1">
        <f t="array" ref="Q200">_xlfn.TEXTJOIN(", ", TRUE, IFERROR(_xlfn.FILTERXML("&lt;t&gt;&lt;s&gt;" &amp; SUBSTITUTE(P200, ", ", "&lt;/s&gt;&lt;s&gt;") &amp; "&lt;/s&gt;&lt;/t&gt;", "//s[not(preceding::*=.)]"), ""))</f>
        <v>American, Cafe, Asian, Malaysian, Dinner</v>
      </c>
      <c r="R200" t="s">
        <v>9048</v>
      </c>
      <c r="S200" t="str">
        <f t="shared" si="29"/>
        <v>P001171</v>
      </c>
      <c r="T200">
        <f t="shared" ca="1" si="30"/>
        <v>119</v>
      </c>
      <c r="U200" s="4">
        <v>3518</v>
      </c>
    </row>
    <row r="201" spans="1:21" x14ac:dyDescent="0.45">
      <c r="A201" t="s">
        <v>878</v>
      </c>
      <c r="B201" t="s">
        <v>3</v>
      </c>
      <c r="C201" s="3" t="str">
        <f t="shared" si="25"/>
        <v>4.0 </v>
      </c>
      <c r="D201" t="s">
        <v>879</v>
      </c>
      <c r="E201" t="s">
        <v>880</v>
      </c>
      <c r="F201" t="s">
        <v>208</v>
      </c>
      <c r="G201" t="str">
        <f t="shared" si="26"/>
        <v>$$</v>
      </c>
      <c r="H201" t="s">
        <v>208</v>
      </c>
      <c r="I201" t="s">
        <v>881</v>
      </c>
      <c r="J201" t="str">
        <f t="shared" si="24"/>
        <v>Cafe</v>
      </c>
      <c r="K201" t="str" cm="1">
        <f t="array" ref="K201">ExtractCapitals(J201)</f>
        <v>Cafe</v>
      </c>
      <c r="L201" t="str">
        <f t="shared" si="27"/>
        <v>Cafe</v>
      </c>
      <c r="M201" t="str">
        <f t="shared" si="31"/>
        <v>Cafe</v>
      </c>
      <c r="P201" t="str">
        <f t="shared" si="28"/>
        <v>Cafe</v>
      </c>
      <c r="Q201" t="str" cm="1">
        <f t="array" ref="Q201">_xlfn.TEXTJOIN(", ", TRUE, IFERROR(_xlfn.FILTERXML("&lt;t&gt;&lt;s&gt;" &amp; SUBSTITUTE(P201, ", ", "&lt;/s&gt;&lt;s&gt;") &amp; "&lt;/s&gt;&lt;/t&gt;", "//s[not(preceding::*=.)]"), ""))</f>
        <v>Cafe</v>
      </c>
      <c r="R201" t="s">
        <v>9048</v>
      </c>
      <c r="S201" t="str">
        <f t="shared" si="29"/>
        <v>P001172</v>
      </c>
      <c r="T201">
        <f t="shared" ca="1" si="30"/>
        <v>4059</v>
      </c>
      <c r="U201" s="4">
        <v>1095</v>
      </c>
    </row>
    <row r="202" spans="1:21" x14ac:dyDescent="0.45">
      <c r="A202" t="s">
        <v>882</v>
      </c>
      <c r="B202" t="s">
        <v>79</v>
      </c>
      <c r="C202" s="3" t="str">
        <f t="shared" si="25"/>
        <v>5.0 </v>
      </c>
      <c r="D202" t="s">
        <v>883</v>
      </c>
      <c r="E202" t="s">
        <v>884</v>
      </c>
      <c r="F202" t="s">
        <v>13</v>
      </c>
      <c r="G202" t="str">
        <f t="shared" si="26"/>
        <v>$$ - $$$</v>
      </c>
      <c r="H202" t="s">
        <v>734</v>
      </c>
      <c r="I202" t="s">
        <v>885</v>
      </c>
      <c r="J202" t="str">
        <f t="shared" si="24"/>
        <v xml:space="preserve">  Fusion</v>
      </c>
      <c r="K202" t="str" cm="1">
        <f t="array" ref="K202">ExtractCapitals(J202)</f>
        <v>Fusion</v>
      </c>
      <c r="L202" t="str">
        <f t="shared" si="27"/>
        <v>Fusion</v>
      </c>
      <c r="M202" t="str">
        <f t="shared" si="31"/>
        <v>Fusion</v>
      </c>
      <c r="N202" t="s">
        <v>736</v>
      </c>
      <c r="P202" t="str">
        <f t="shared" si="28"/>
        <v>Fusion</v>
      </c>
      <c r="Q202" t="str" cm="1">
        <f t="array" ref="Q202">_xlfn.TEXTJOIN(", ", TRUE, IFERROR(_xlfn.FILTERXML("&lt;t&gt;&lt;s&gt;" &amp; SUBSTITUTE(P202, ", ", "&lt;/s&gt;&lt;s&gt;") &amp; "&lt;/s&gt;&lt;/t&gt;", "//s[not(preceding::*=.)]"), ""))</f>
        <v>Fusion</v>
      </c>
      <c r="R202" t="s">
        <v>9048</v>
      </c>
      <c r="S202" t="str">
        <f t="shared" si="29"/>
        <v>P001173</v>
      </c>
      <c r="T202">
        <f t="shared" ca="1" si="30"/>
        <v>3664</v>
      </c>
      <c r="U202" s="4">
        <v>564</v>
      </c>
    </row>
    <row r="203" spans="1:21" x14ac:dyDescent="0.45">
      <c r="A203" t="s">
        <v>886</v>
      </c>
      <c r="B203" t="s">
        <v>41</v>
      </c>
      <c r="C203" s="3" t="str">
        <f t="shared" si="25"/>
        <v>4.5 </v>
      </c>
      <c r="D203" t="s">
        <v>887</v>
      </c>
      <c r="F203" t="s">
        <v>6</v>
      </c>
      <c r="G203" t="str">
        <f t="shared" si="26"/>
        <v>$</v>
      </c>
      <c r="H203" t="s">
        <v>553</v>
      </c>
      <c r="I203" t="s">
        <v>888</v>
      </c>
      <c r="J203" t="str">
        <f t="shared" si="24"/>
        <v>Asian</v>
      </c>
      <c r="K203" t="str" cm="1">
        <f t="array" ref="K203">ExtractCapitals(J203)</f>
        <v>Asian</v>
      </c>
      <c r="L203" t="str">
        <f t="shared" si="27"/>
        <v>Asian</v>
      </c>
      <c r="M203" t="str">
        <f t="shared" si="31"/>
        <v>Asian</v>
      </c>
      <c r="P203" t="str">
        <f t="shared" si="28"/>
        <v>Asian</v>
      </c>
      <c r="Q203" t="str" cm="1">
        <f t="array" ref="Q203">_xlfn.TEXTJOIN(", ", TRUE, IFERROR(_xlfn.FILTERXML("&lt;t&gt;&lt;s&gt;" &amp; SUBSTITUTE(P203, ", ", "&lt;/s&gt;&lt;s&gt;") &amp; "&lt;/s&gt;&lt;/t&gt;", "//s[not(preceding::*=.)]"), ""))</f>
        <v>Asian</v>
      </c>
      <c r="R203" t="s">
        <v>9048</v>
      </c>
      <c r="S203" t="str">
        <f t="shared" si="29"/>
        <v>P001174</v>
      </c>
      <c r="T203">
        <f t="shared" ca="1" si="30"/>
        <v>3839</v>
      </c>
      <c r="U203" s="4">
        <v>3211</v>
      </c>
    </row>
    <row r="204" spans="1:21" x14ac:dyDescent="0.45">
      <c r="A204" t="s">
        <v>889</v>
      </c>
      <c r="B204" t="s">
        <v>79</v>
      </c>
      <c r="C204" s="3" t="str">
        <f t="shared" si="25"/>
        <v>5.0 </v>
      </c>
      <c r="D204" t="s">
        <v>890</v>
      </c>
      <c r="F204" t="s">
        <v>835</v>
      </c>
      <c r="G204" t="str">
        <f t="shared" si="26"/>
        <v>$$</v>
      </c>
      <c r="H204" t="s">
        <v>876</v>
      </c>
      <c r="I204" t="s">
        <v>891</v>
      </c>
      <c r="J204" t="str">
        <f t="shared" si="24"/>
        <v>AmericanCafeAsianMalaysian</v>
      </c>
      <c r="K204" t="str" cm="1">
        <f t="array" ref="K204">ExtractCapitals(J204)</f>
        <v>American Cafe Asian Malaysian</v>
      </c>
      <c r="L204" t="str">
        <f t="shared" si="27"/>
        <v>American, Cafe, Asian, Malaysian</v>
      </c>
      <c r="M204" t="str">
        <f t="shared" si="31"/>
        <v>American, Cafe, Asian, Malaysian</v>
      </c>
      <c r="P204" t="str">
        <f t="shared" si="28"/>
        <v>American, Cafe, Asian, Malaysian</v>
      </c>
      <c r="Q204" t="str" cm="1">
        <f t="array" ref="Q204">_xlfn.TEXTJOIN(", ", TRUE, IFERROR(_xlfn.FILTERXML("&lt;t&gt;&lt;s&gt;" &amp; SUBSTITUTE(P204, ", ", "&lt;/s&gt;&lt;s&gt;") &amp; "&lt;/s&gt;&lt;/t&gt;", "//s[not(preceding::*=.)]"), ""))</f>
        <v>American, Cafe, Asian, Malaysian</v>
      </c>
      <c r="R204" t="s">
        <v>9048</v>
      </c>
      <c r="S204" t="str">
        <f t="shared" si="29"/>
        <v>P001175</v>
      </c>
      <c r="T204">
        <f t="shared" ca="1" si="30"/>
        <v>2741</v>
      </c>
      <c r="U204" s="4">
        <v>1581</v>
      </c>
    </row>
    <row r="205" spans="1:21" x14ac:dyDescent="0.45">
      <c r="A205" t="s">
        <v>892</v>
      </c>
      <c r="B205" t="s">
        <v>79</v>
      </c>
      <c r="C205" s="3" t="str">
        <f t="shared" si="25"/>
        <v>5.0 </v>
      </c>
      <c r="D205" t="s">
        <v>893</v>
      </c>
      <c r="E205" t="s">
        <v>894</v>
      </c>
      <c r="F205" t="s">
        <v>6</v>
      </c>
      <c r="G205" t="str">
        <f t="shared" si="26"/>
        <v>$</v>
      </c>
      <c r="H205" t="s">
        <v>895</v>
      </c>
      <c r="I205" t="s">
        <v>896</v>
      </c>
      <c r="J205" t="str">
        <f t="shared" si="24"/>
        <v>ChineseAsianDiner</v>
      </c>
      <c r="K205" t="str" cm="1">
        <f t="array" ref="K205">ExtractCapitals(J205)</f>
        <v>Chinese Asian Diner</v>
      </c>
      <c r="L205" t="str">
        <f t="shared" si="27"/>
        <v>Chinese, Asian, Diner</v>
      </c>
      <c r="M205" t="str">
        <f t="shared" si="31"/>
        <v>Chinese, Asian, Diner</v>
      </c>
      <c r="N205" t="s">
        <v>897</v>
      </c>
      <c r="P205" t="str">
        <f t="shared" si="28"/>
        <v>Chinese, Asian, Diner, Chinese, Asian, Diner, Street Food, Malaysian</v>
      </c>
      <c r="Q205" t="str" cm="1">
        <f t="array" ref="Q205">_xlfn.TEXTJOIN(", ", TRUE, IFERROR(_xlfn.FILTERXML("&lt;t&gt;&lt;s&gt;" &amp; SUBSTITUTE(P205, ", ", "&lt;/s&gt;&lt;s&gt;") &amp; "&lt;/s&gt;&lt;/t&gt;", "//s[not(preceding::*=.)]"), ""))</f>
        <v>Chinese, Asian, Diner, Street Food, Malaysian</v>
      </c>
      <c r="R205" t="s">
        <v>9048</v>
      </c>
      <c r="S205" t="str">
        <f t="shared" si="29"/>
        <v>P001176</v>
      </c>
      <c r="T205">
        <f t="shared" ca="1" si="30"/>
        <v>1482</v>
      </c>
      <c r="U205" s="4">
        <v>1517</v>
      </c>
    </row>
    <row r="206" spans="1:21" x14ac:dyDescent="0.45">
      <c r="A206" t="s">
        <v>898</v>
      </c>
      <c r="B206" t="s">
        <v>18</v>
      </c>
      <c r="C206" s="3" t="str">
        <f t="shared" si="25"/>
        <v>3.5 </v>
      </c>
      <c r="D206" t="s">
        <v>899</v>
      </c>
      <c r="E206" t="s">
        <v>900</v>
      </c>
      <c r="F206" t="s">
        <v>6</v>
      </c>
      <c r="G206" t="str">
        <f t="shared" si="26"/>
        <v>$</v>
      </c>
      <c r="H206" t="s">
        <v>901</v>
      </c>
      <c r="I206" t="s">
        <v>902</v>
      </c>
      <c r="J206" t="str">
        <f t="shared" si="24"/>
        <v>CafeAsianMalaysian</v>
      </c>
      <c r="K206" t="str" cm="1">
        <f t="array" ref="K206">ExtractCapitals(J206)</f>
        <v>Cafe Asian Malaysian</v>
      </c>
      <c r="L206" t="str">
        <f t="shared" si="27"/>
        <v>Cafe, Asian, Malaysian</v>
      </c>
      <c r="M206" t="str">
        <f t="shared" si="31"/>
        <v>Cafe, Asian, Malaysian</v>
      </c>
      <c r="N206" t="s">
        <v>232</v>
      </c>
      <c r="P206" t="str">
        <f t="shared" si="28"/>
        <v>Cafe, Asian, Malaysian, Lunch, Dinner</v>
      </c>
      <c r="Q206" t="str" cm="1">
        <f t="array" ref="Q206">_xlfn.TEXTJOIN(", ", TRUE, IFERROR(_xlfn.FILTERXML("&lt;t&gt;&lt;s&gt;" &amp; SUBSTITUTE(P206, ", ", "&lt;/s&gt;&lt;s&gt;") &amp; "&lt;/s&gt;&lt;/t&gt;", "//s[not(preceding::*=.)]"), ""))</f>
        <v>Cafe, Asian, Malaysian, Lunch, Dinner</v>
      </c>
      <c r="R206" t="s">
        <v>9048</v>
      </c>
      <c r="S206" t="str">
        <f t="shared" si="29"/>
        <v>P001177</v>
      </c>
      <c r="T206">
        <f t="shared" ca="1" si="30"/>
        <v>1883</v>
      </c>
      <c r="U206" s="4">
        <v>283</v>
      </c>
    </row>
    <row r="207" spans="1:21" x14ac:dyDescent="0.45">
      <c r="A207" t="s">
        <v>903</v>
      </c>
      <c r="B207" t="s">
        <v>3</v>
      </c>
      <c r="C207" s="3" t="str">
        <f t="shared" si="25"/>
        <v>4.0 </v>
      </c>
      <c r="D207" t="s">
        <v>904</v>
      </c>
      <c r="F207" t="s">
        <v>6</v>
      </c>
      <c r="G207" t="str">
        <f t="shared" si="26"/>
        <v>$</v>
      </c>
      <c r="H207" t="s">
        <v>75</v>
      </c>
      <c r="I207" t="s">
        <v>905</v>
      </c>
      <c r="J207" t="str">
        <f t="shared" si="24"/>
        <v>IndianAsianMalaysian</v>
      </c>
      <c r="K207" t="str" cm="1">
        <f t="array" ref="K207">ExtractCapitals(J207)</f>
        <v>Indian Asian Malaysian</v>
      </c>
      <c r="L207" t="str">
        <f t="shared" si="27"/>
        <v>Indian, Asian, Malaysian</v>
      </c>
      <c r="M207" t="str">
        <f t="shared" si="31"/>
        <v>Indian, Asian, Malaysian</v>
      </c>
      <c r="N207" t="s">
        <v>77</v>
      </c>
      <c r="P207" t="str">
        <f t="shared" si="28"/>
        <v>Indian, Asian, Malaysian, Halal</v>
      </c>
      <c r="Q207" t="str" cm="1">
        <f t="array" ref="Q207">_xlfn.TEXTJOIN(", ", TRUE, IFERROR(_xlfn.FILTERXML("&lt;t&gt;&lt;s&gt;" &amp; SUBSTITUTE(P207, ", ", "&lt;/s&gt;&lt;s&gt;") &amp; "&lt;/s&gt;&lt;/t&gt;", "//s[not(preceding::*=.)]"), ""))</f>
        <v>Indian, Asian, Malaysian, Halal</v>
      </c>
      <c r="R207" t="s">
        <v>9048</v>
      </c>
      <c r="S207" t="str">
        <f t="shared" si="29"/>
        <v>P001178</v>
      </c>
      <c r="T207">
        <f t="shared" ca="1" si="30"/>
        <v>2589</v>
      </c>
      <c r="U207" s="4">
        <v>182</v>
      </c>
    </row>
    <row r="208" spans="1:21" x14ac:dyDescent="0.45">
      <c r="A208" t="s">
        <v>906</v>
      </c>
      <c r="B208" t="s">
        <v>79</v>
      </c>
      <c r="C208" s="3" t="str">
        <f t="shared" si="25"/>
        <v>5.0 </v>
      </c>
      <c r="D208" t="s">
        <v>907</v>
      </c>
      <c r="E208" t="s">
        <v>908</v>
      </c>
      <c r="F208" t="s">
        <v>6</v>
      </c>
      <c r="G208" t="str">
        <f t="shared" si="26"/>
        <v>$</v>
      </c>
      <c r="H208" t="s">
        <v>909</v>
      </c>
      <c r="I208" t="s">
        <v>910</v>
      </c>
      <c r="J208" t="str">
        <f t="shared" si="24"/>
        <v>Indian</v>
      </c>
      <c r="K208" t="str" cm="1">
        <f t="array" ref="K208">ExtractCapitals(J208)</f>
        <v>Indian</v>
      </c>
      <c r="L208" t="str">
        <f t="shared" si="27"/>
        <v>Indian</v>
      </c>
      <c r="M208" t="str">
        <f t="shared" si="31"/>
        <v>Indian</v>
      </c>
      <c r="N208" t="s">
        <v>811</v>
      </c>
      <c r="P208" t="str">
        <f t="shared" si="28"/>
        <v>Indian</v>
      </c>
      <c r="Q208" t="str" cm="1">
        <f t="array" ref="Q208">_xlfn.TEXTJOIN(", ", TRUE, IFERROR(_xlfn.FILTERXML("&lt;t&gt;&lt;s&gt;" &amp; SUBSTITUTE(P208, ", ", "&lt;/s&gt;&lt;s&gt;") &amp; "&lt;/s&gt;&lt;/t&gt;", "//s[not(preceding::*=.)]"), ""))</f>
        <v>Indian</v>
      </c>
      <c r="R208" t="s">
        <v>9048</v>
      </c>
      <c r="S208" t="str">
        <f t="shared" si="29"/>
        <v>P001179</v>
      </c>
      <c r="T208">
        <f t="shared" ca="1" si="30"/>
        <v>3478</v>
      </c>
      <c r="U208" s="4">
        <v>3453</v>
      </c>
    </row>
    <row r="209" spans="1:21" x14ac:dyDescent="0.45">
      <c r="A209" t="s">
        <v>911</v>
      </c>
      <c r="B209" t="s">
        <v>3</v>
      </c>
      <c r="C209" s="3" t="str">
        <f t="shared" si="25"/>
        <v>4.0 </v>
      </c>
      <c r="D209" t="s">
        <v>912</v>
      </c>
      <c r="F209" t="s">
        <v>13</v>
      </c>
      <c r="G209" t="str">
        <f t="shared" si="26"/>
        <v>$$ - $$$</v>
      </c>
      <c r="H209" t="s">
        <v>505</v>
      </c>
      <c r="I209" t="s">
        <v>913</v>
      </c>
      <c r="J209" t="str">
        <f t="shared" si="24"/>
        <v xml:space="preserve">  ChineseSeafood</v>
      </c>
      <c r="K209" t="str" cm="1">
        <f t="array" ref="K209">ExtractCapitals(J209)</f>
        <v>Chinese Seafood</v>
      </c>
      <c r="L209" t="str">
        <f t="shared" si="27"/>
        <v>Chinese, Seafood</v>
      </c>
      <c r="M209" t="str">
        <f t="shared" si="31"/>
        <v>Chinese, Seafood</v>
      </c>
      <c r="N209" t="s">
        <v>507</v>
      </c>
      <c r="P209" t="str">
        <f t="shared" si="28"/>
        <v>Chinese, Seafood, Reservations</v>
      </c>
      <c r="Q209" t="str" cm="1">
        <f t="array" ref="Q209">_xlfn.TEXTJOIN(", ", TRUE, IFERROR(_xlfn.FILTERXML("&lt;t&gt;&lt;s&gt;" &amp; SUBSTITUTE(P209, ", ", "&lt;/s&gt;&lt;s&gt;") &amp; "&lt;/s&gt;&lt;/t&gt;", "//s[not(preceding::*=.)]"), ""))</f>
        <v>Chinese, Seafood, Reservations</v>
      </c>
      <c r="R209" t="s">
        <v>9048</v>
      </c>
      <c r="S209" t="str">
        <f t="shared" si="29"/>
        <v>P001180</v>
      </c>
      <c r="T209">
        <f t="shared" ca="1" si="30"/>
        <v>1370</v>
      </c>
      <c r="U209" s="4">
        <v>3389</v>
      </c>
    </row>
    <row r="210" spans="1:21" x14ac:dyDescent="0.45">
      <c r="A210" t="s">
        <v>914</v>
      </c>
      <c r="B210" t="s">
        <v>41</v>
      </c>
      <c r="C210" s="3" t="str">
        <f t="shared" si="25"/>
        <v>4.5 </v>
      </c>
      <c r="D210" t="s">
        <v>915</v>
      </c>
      <c r="E210" t="s">
        <v>916</v>
      </c>
      <c r="F210" t="s">
        <v>13</v>
      </c>
      <c r="G210" t="str">
        <f t="shared" si="26"/>
        <v>$$ - $$$</v>
      </c>
      <c r="H210" t="s">
        <v>297</v>
      </c>
      <c r="I210" t="s">
        <v>917</v>
      </c>
      <c r="J210" t="str">
        <f t="shared" si="24"/>
        <v xml:space="preserve">  Cafe</v>
      </c>
      <c r="K210" t="str" cm="1">
        <f t="array" ref="K210">ExtractCapitals(J210)</f>
        <v>Cafe</v>
      </c>
      <c r="L210" t="str">
        <f t="shared" si="27"/>
        <v>Cafe</v>
      </c>
      <c r="M210" t="str">
        <f t="shared" si="31"/>
        <v>Cafe</v>
      </c>
      <c r="P210" t="str">
        <f t="shared" si="28"/>
        <v>Cafe</v>
      </c>
      <c r="Q210" t="str" cm="1">
        <f t="array" ref="Q210">_xlfn.TEXTJOIN(", ", TRUE, IFERROR(_xlfn.FILTERXML("&lt;t&gt;&lt;s&gt;" &amp; SUBSTITUTE(P210, ", ", "&lt;/s&gt;&lt;s&gt;") &amp; "&lt;/s&gt;&lt;/t&gt;", "//s[not(preceding::*=.)]"), ""))</f>
        <v>Cafe</v>
      </c>
      <c r="R210" t="s">
        <v>9048</v>
      </c>
      <c r="S210" t="str">
        <f t="shared" si="29"/>
        <v>P001181</v>
      </c>
      <c r="T210">
        <f t="shared" ca="1" si="30"/>
        <v>906</v>
      </c>
      <c r="U210" s="4">
        <v>396</v>
      </c>
    </row>
    <row r="211" spans="1:21" x14ac:dyDescent="0.45">
      <c r="A211" t="s">
        <v>918</v>
      </c>
      <c r="B211" t="s">
        <v>3</v>
      </c>
      <c r="C211" s="3" t="str">
        <f t="shared" si="25"/>
        <v>4.0 </v>
      </c>
      <c r="D211" t="s">
        <v>919</v>
      </c>
      <c r="F211" t="s">
        <v>546</v>
      </c>
      <c r="G211" t="str">
        <f t="shared" si="26"/>
        <v>$$</v>
      </c>
      <c r="H211" t="s">
        <v>546</v>
      </c>
      <c r="I211" t="s">
        <v>920</v>
      </c>
      <c r="J211" t="str">
        <f t="shared" si="24"/>
        <v>Chinese</v>
      </c>
      <c r="K211" t="str" cm="1">
        <f t="array" ref="K211">ExtractCapitals(J211)</f>
        <v>Chinese</v>
      </c>
      <c r="L211" t="str">
        <f t="shared" si="27"/>
        <v>Chinese</v>
      </c>
      <c r="M211" t="str">
        <f t="shared" si="31"/>
        <v>Chinese</v>
      </c>
      <c r="N211" t="s">
        <v>232</v>
      </c>
      <c r="P211" t="str">
        <f t="shared" si="28"/>
        <v>Chinese, Lunch, Dinner</v>
      </c>
      <c r="Q211" t="str" cm="1">
        <f t="array" ref="Q211">_xlfn.TEXTJOIN(", ", TRUE, IFERROR(_xlfn.FILTERXML("&lt;t&gt;&lt;s&gt;" &amp; SUBSTITUTE(P211, ", ", "&lt;/s&gt;&lt;s&gt;") &amp; "&lt;/s&gt;&lt;/t&gt;", "//s[not(preceding::*=.)]"), ""))</f>
        <v>Chinese, Lunch, Dinner</v>
      </c>
      <c r="R211" t="s">
        <v>9048</v>
      </c>
      <c r="S211" t="str">
        <f t="shared" si="29"/>
        <v>P001182</v>
      </c>
      <c r="T211">
        <f t="shared" ca="1" si="30"/>
        <v>918</v>
      </c>
      <c r="U211" s="4">
        <v>1833</v>
      </c>
    </row>
    <row r="212" spans="1:21" x14ac:dyDescent="0.45">
      <c r="A212" t="s">
        <v>921</v>
      </c>
      <c r="B212" t="s">
        <v>79</v>
      </c>
      <c r="C212" s="3" t="str">
        <f t="shared" si="25"/>
        <v>5.0 </v>
      </c>
      <c r="D212" t="s">
        <v>922</v>
      </c>
      <c r="E212" t="s">
        <v>923</v>
      </c>
      <c r="F212" t="s">
        <v>924</v>
      </c>
      <c r="G212" t="str">
        <f t="shared" si="26"/>
        <v>$$</v>
      </c>
      <c r="H212" t="s">
        <v>924</v>
      </c>
      <c r="I212" t="s">
        <v>925</v>
      </c>
      <c r="J212" t="str">
        <f t="shared" si="24"/>
        <v>International</v>
      </c>
      <c r="K212" t="str" cm="1">
        <f t="array" ref="K212">ExtractCapitals(J212)</f>
        <v>International</v>
      </c>
      <c r="L212" t="str">
        <f t="shared" si="27"/>
        <v>International</v>
      </c>
      <c r="M212" t="str">
        <f t="shared" si="31"/>
        <v>International</v>
      </c>
      <c r="P212" t="str">
        <f t="shared" si="28"/>
        <v>International</v>
      </c>
      <c r="Q212" t="str" cm="1">
        <f t="array" ref="Q212">_xlfn.TEXTJOIN(", ", TRUE, IFERROR(_xlfn.FILTERXML("&lt;t&gt;&lt;s&gt;" &amp; SUBSTITUTE(P212, ", ", "&lt;/s&gt;&lt;s&gt;") &amp; "&lt;/s&gt;&lt;/t&gt;", "//s[not(preceding::*=.)]"), ""))</f>
        <v>International</v>
      </c>
      <c r="R212" t="s">
        <v>9048</v>
      </c>
      <c r="S212" t="str">
        <f t="shared" si="29"/>
        <v>P001183</v>
      </c>
      <c r="T212">
        <f t="shared" ca="1" si="30"/>
        <v>3380</v>
      </c>
      <c r="U212" s="4">
        <v>873</v>
      </c>
    </row>
    <row r="213" spans="1:21" x14ac:dyDescent="0.45">
      <c r="A213" t="s">
        <v>926</v>
      </c>
      <c r="B213" t="s">
        <v>41</v>
      </c>
      <c r="C213" s="3" t="str">
        <f t="shared" si="25"/>
        <v>4.5 </v>
      </c>
      <c r="D213" t="s">
        <v>927</v>
      </c>
      <c r="F213" t="s">
        <v>794</v>
      </c>
      <c r="G213" t="str">
        <f t="shared" si="26"/>
        <v>$$</v>
      </c>
      <c r="H213" t="s">
        <v>928</v>
      </c>
      <c r="I213" t="s">
        <v>929</v>
      </c>
      <c r="J213" t="str">
        <f t="shared" si="24"/>
        <v>AsianSri Lankan</v>
      </c>
      <c r="K213" t="str" cm="1">
        <f t="array" ref="K213">ExtractCapitals(J213)</f>
        <v>Asian Sri  Lankan</v>
      </c>
      <c r="L213" t="str">
        <f t="shared" si="27"/>
        <v>Asian, Sri, , Lankan</v>
      </c>
      <c r="M213" t="str">
        <f t="shared" si="31"/>
        <v>Asian, Sri Lankan</v>
      </c>
      <c r="P213" t="str">
        <f t="shared" si="28"/>
        <v>Asian, Sri Lankan</v>
      </c>
      <c r="Q213" t="str" cm="1">
        <f t="array" ref="Q213">_xlfn.TEXTJOIN(", ", TRUE, IFERROR(_xlfn.FILTERXML("&lt;t&gt;&lt;s&gt;" &amp; SUBSTITUTE(P213, ", ", "&lt;/s&gt;&lt;s&gt;") &amp; "&lt;/s&gt;&lt;/t&gt;", "//s[not(preceding::*=.)]"), ""))</f>
        <v>Asian, Sri Lankan</v>
      </c>
      <c r="R213" t="s">
        <v>9048</v>
      </c>
      <c r="S213" t="str">
        <f t="shared" si="29"/>
        <v>P001184</v>
      </c>
      <c r="T213">
        <f t="shared" ca="1" si="30"/>
        <v>4368</v>
      </c>
      <c r="U213" s="4">
        <v>408</v>
      </c>
    </row>
    <row r="214" spans="1:21" x14ac:dyDescent="0.45">
      <c r="A214" t="s">
        <v>930</v>
      </c>
      <c r="B214" t="s">
        <v>79</v>
      </c>
      <c r="C214" s="3" t="str">
        <f t="shared" si="25"/>
        <v>5.0 </v>
      </c>
      <c r="D214" t="s">
        <v>931</v>
      </c>
      <c r="E214" t="s">
        <v>932</v>
      </c>
      <c r="F214" t="s">
        <v>6</v>
      </c>
      <c r="G214" t="str">
        <f t="shared" si="26"/>
        <v>$</v>
      </c>
      <c r="H214" t="s">
        <v>933</v>
      </c>
      <c r="I214" t="s">
        <v>934</v>
      </c>
      <c r="J214" t="str">
        <f t="shared" si="24"/>
        <v>CafeInternationalFusion</v>
      </c>
      <c r="K214" t="str" cm="1">
        <f t="array" ref="K214">ExtractCapitals(J214)</f>
        <v>Cafe International Fusion</v>
      </c>
      <c r="L214" t="str">
        <f t="shared" si="27"/>
        <v>Cafe, International, Fusion</v>
      </c>
      <c r="M214" t="str">
        <f t="shared" si="31"/>
        <v>Cafe, International, Fusion</v>
      </c>
      <c r="N214" t="s">
        <v>935</v>
      </c>
      <c r="P214" t="str">
        <f t="shared" si="28"/>
        <v>Cafe, International, Fusion, Cafe, International, Fusion, Beer restaurants</v>
      </c>
      <c r="Q214" t="str" cm="1">
        <f t="array" ref="Q214">_xlfn.TEXTJOIN(", ", TRUE, IFERROR(_xlfn.FILTERXML("&lt;t&gt;&lt;s&gt;" &amp; SUBSTITUTE(P214, ", ", "&lt;/s&gt;&lt;s&gt;") &amp; "&lt;/s&gt;&lt;/t&gt;", "//s[not(preceding::*=.)]"), ""))</f>
        <v>Cafe, International, Fusion, Beer restaurants</v>
      </c>
      <c r="R214" t="s">
        <v>9048</v>
      </c>
      <c r="S214" t="str">
        <f t="shared" si="29"/>
        <v>P001185</v>
      </c>
      <c r="T214">
        <f t="shared" ca="1" si="30"/>
        <v>841</v>
      </c>
      <c r="U214" s="4">
        <v>1855</v>
      </c>
    </row>
    <row r="215" spans="1:21" x14ac:dyDescent="0.45">
      <c r="A215" t="s">
        <v>936</v>
      </c>
      <c r="B215" t="s">
        <v>41</v>
      </c>
      <c r="C215" s="3" t="str">
        <f t="shared" si="25"/>
        <v>4.5 </v>
      </c>
      <c r="D215" t="s">
        <v>937</v>
      </c>
      <c r="E215" t="s">
        <v>938</v>
      </c>
      <c r="F215" t="s">
        <v>6</v>
      </c>
      <c r="G215" t="str">
        <f t="shared" si="26"/>
        <v>$</v>
      </c>
      <c r="H215" t="s">
        <v>7</v>
      </c>
      <c r="I215" t="s">
        <v>939</v>
      </c>
      <c r="J215" t="str">
        <f t="shared" si="24"/>
        <v>ChineseAsianMalaysian</v>
      </c>
      <c r="K215" t="str" cm="1">
        <f t="array" ref="K215">ExtractCapitals(J215)</f>
        <v>Chinese Asian Malaysian</v>
      </c>
      <c r="L215" t="str">
        <f t="shared" si="27"/>
        <v>Chinese, Asian, Malaysian</v>
      </c>
      <c r="M215" t="str">
        <f t="shared" si="31"/>
        <v>Chinese, Asian, Malaysian</v>
      </c>
      <c r="N215" t="s">
        <v>46</v>
      </c>
      <c r="P215" t="str">
        <f t="shared" si="28"/>
        <v>Chinese, Asian, Malaysian</v>
      </c>
      <c r="Q215" t="str" cm="1">
        <f t="array" ref="Q215">_xlfn.TEXTJOIN(", ", TRUE, IFERROR(_xlfn.FILTERXML("&lt;t&gt;&lt;s&gt;" &amp; SUBSTITUTE(P215, ", ", "&lt;/s&gt;&lt;s&gt;") &amp; "&lt;/s&gt;&lt;/t&gt;", "//s[not(preceding::*=.)]"), ""))</f>
        <v>Chinese, Asian, Malaysian</v>
      </c>
      <c r="R215" t="s">
        <v>9048</v>
      </c>
      <c r="S215" t="str">
        <f t="shared" si="29"/>
        <v>P001186</v>
      </c>
      <c r="T215">
        <f t="shared" ca="1" si="30"/>
        <v>472</v>
      </c>
      <c r="U215" s="4">
        <v>266</v>
      </c>
    </row>
    <row r="216" spans="1:21" x14ac:dyDescent="0.45">
      <c r="A216" t="s">
        <v>940</v>
      </c>
      <c r="B216" t="s">
        <v>18</v>
      </c>
      <c r="C216" s="3" t="str">
        <f t="shared" si="25"/>
        <v>3.5 </v>
      </c>
      <c r="D216" t="s">
        <v>941</v>
      </c>
      <c r="F216" t="s">
        <v>13</v>
      </c>
      <c r="G216" t="str">
        <f t="shared" si="26"/>
        <v>$$ - $$$</v>
      </c>
      <c r="H216" t="s">
        <v>297</v>
      </c>
      <c r="J216" t="str">
        <f t="shared" si="24"/>
        <v xml:space="preserve">  Cafe</v>
      </c>
      <c r="K216" t="str" cm="1">
        <f t="array" ref="K216">ExtractCapitals(J216)</f>
        <v>Cafe</v>
      </c>
      <c r="L216" t="str">
        <f t="shared" si="27"/>
        <v>Cafe</v>
      </c>
      <c r="M216" t="str">
        <f t="shared" si="31"/>
        <v>Cafe</v>
      </c>
      <c r="P216" t="str">
        <f t="shared" si="28"/>
        <v>Cafe</v>
      </c>
      <c r="Q216" t="str" cm="1">
        <f t="array" ref="Q216">_xlfn.TEXTJOIN(", ", TRUE, IFERROR(_xlfn.FILTERXML("&lt;t&gt;&lt;s&gt;" &amp; SUBSTITUTE(P216, ", ", "&lt;/s&gt;&lt;s&gt;") &amp; "&lt;/s&gt;&lt;/t&gt;", "//s[not(preceding::*=.)]"), ""))</f>
        <v>Cafe</v>
      </c>
      <c r="R216" t="s">
        <v>9048</v>
      </c>
      <c r="S216" t="str">
        <f t="shared" si="29"/>
        <v>P001187</v>
      </c>
      <c r="T216">
        <f t="shared" ca="1" si="30"/>
        <v>76</v>
      </c>
      <c r="U216" s="4">
        <v>1739</v>
      </c>
    </row>
    <row r="217" spans="1:21" x14ac:dyDescent="0.45">
      <c r="A217" t="s">
        <v>942</v>
      </c>
      <c r="B217" t="s">
        <v>3</v>
      </c>
      <c r="C217" s="3" t="str">
        <f t="shared" si="25"/>
        <v>4.0 </v>
      </c>
      <c r="D217" t="s">
        <v>943</v>
      </c>
      <c r="F217" t="s">
        <v>6</v>
      </c>
      <c r="G217" t="str">
        <f t="shared" si="26"/>
        <v>$</v>
      </c>
      <c r="H217" t="s">
        <v>7</v>
      </c>
      <c r="J217" t="str">
        <f t="shared" si="24"/>
        <v>ChineseAsianMalaysian</v>
      </c>
      <c r="K217" t="str" cm="1">
        <f t="array" ref="K217">ExtractCapitals(J217)</f>
        <v>Chinese Asian Malaysian</v>
      </c>
      <c r="L217" t="str">
        <f t="shared" si="27"/>
        <v>Chinese, Asian, Malaysian</v>
      </c>
      <c r="M217" t="str">
        <f t="shared" si="31"/>
        <v>Chinese, Asian, Malaysian</v>
      </c>
      <c r="N217" t="s">
        <v>610</v>
      </c>
      <c r="P217" t="str">
        <f t="shared" si="28"/>
        <v>Chinese, Asian, Malaysian, Breakfast, Lunch, Dinner</v>
      </c>
      <c r="Q217" t="str" cm="1">
        <f t="array" ref="Q217">_xlfn.TEXTJOIN(", ", TRUE, IFERROR(_xlfn.FILTERXML("&lt;t&gt;&lt;s&gt;" &amp; SUBSTITUTE(P217, ", ", "&lt;/s&gt;&lt;s&gt;") &amp; "&lt;/s&gt;&lt;/t&gt;", "//s[not(preceding::*=.)]"), ""))</f>
        <v>Chinese, Asian, Malaysian, Breakfast, Lunch, Dinner</v>
      </c>
      <c r="R217" t="s">
        <v>9048</v>
      </c>
      <c r="S217" t="str">
        <f t="shared" si="29"/>
        <v>P001188</v>
      </c>
      <c r="T217">
        <f t="shared" ca="1" si="30"/>
        <v>478</v>
      </c>
      <c r="U217" s="4">
        <v>2766</v>
      </c>
    </row>
    <row r="218" spans="1:21" x14ac:dyDescent="0.45">
      <c r="A218" t="s">
        <v>944</v>
      </c>
      <c r="B218" t="s">
        <v>3</v>
      </c>
      <c r="C218" s="3" t="str">
        <f t="shared" si="25"/>
        <v>4.0 </v>
      </c>
      <c r="D218" t="s">
        <v>945</v>
      </c>
      <c r="E218" t="s">
        <v>946</v>
      </c>
      <c r="F218" t="s">
        <v>13</v>
      </c>
      <c r="G218" t="str">
        <f t="shared" si="26"/>
        <v>$$ - $$$</v>
      </c>
      <c r="H218" t="s">
        <v>947</v>
      </c>
      <c r="I218" t="s">
        <v>948</v>
      </c>
      <c r="J218" t="str">
        <f t="shared" si="24"/>
        <v xml:space="preserve">  Asian</v>
      </c>
      <c r="K218" t="str" cm="1">
        <f t="array" ref="K218">ExtractCapitals(J218)</f>
        <v>Asian</v>
      </c>
      <c r="L218" t="str">
        <f t="shared" si="27"/>
        <v>Asian</v>
      </c>
      <c r="M218" t="str">
        <f t="shared" si="31"/>
        <v>Asian</v>
      </c>
      <c r="N218" t="s">
        <v>163</v>
      </c>
      <c r="P218" t="str">
        <f t="shared" si="28"/>
        <v>Asian, Breakfast, Lunch</v>
      </c>
      <c r="Q218" t="str" cm="1">
        <f t="array" ref="Q218">_xlfn.TEXTJOIN(", ", TRUE, IFERROR(_xlfn.FILTERXML("&lt;t&gt;&lt;s&gt;" &amp; SUBSTITUTE(P218, ", ", "&lt;/s&gt;&lt;s&gt;") &amp; "&lt;/s&gt;&lt;/t&gt;", "//s[not(preceding::*=.)]"), ""))</f>
        <v>Asian, Breakfast, Lunch</v>
      </c>
      <c r="R218" t="s">
        <v>9048</v>
      </c>
      <c r="S218" t="str">
        <f t="shared" si="29"/>
        <v>P001189</v>
      </c>
      <c r="T218">
        <f t="shared" ca="1" si="30"/>
        <v>3429</v>
      </c>
      <c r="U218" s="4">
        <v>1197</v>
      </c>
    </row>
    <row r="219" spans="1:21" x14ac:dyDescent="0.45">
      <c r="A219" t="s">
        <v>949</v>
      </c>
      <c r="B219" t="s">
        <v>41</v>
      </c>
      <c r="C219" s="3" t="str">
        <f t="shared" si="25"/>
        <v>4.5 </v>
      </c>
      <c r="D219" t="s">
        <v>950</v>
      </c>
      <c r="F219" t="s">
        <v>546</v>
      </c>
      <c r="G219" t="str">
        <f t="shared" si="26"/>
        <v>$$</v>
      </c>
      <c r="H219" t="s">
        <v>546</v>
      </c>
      <c r="I219" t="s">
        <v>951</v>
      </c>
      <c r="J219" t="str">
        <f t="shared" si="24"/>
        <v>Chinese</v>
      </c>
      <c r="K219" t="str" cm="1">
        <f t="array" ref="K219">ExtractCapitals(J219)</f>
        <v>Chinese</v>
      </c>
      <c r="L219" t="str">
        <f t="shared" si="27"/>
        <v>Chinese</v>
      </c>
      <c r="M219" t="str">
        <f t="shared" si="31"/>
        <v>Chinese</v>
      </c>
      <c r="P219" t="str">
        <f t="shared" si="28"/>
        <v>Chinese</v>
      </c>
      <c r="Q219" t="str" cm="1">
        <f t="array" ref="Q219">_xlfn.TEXTJOIN(", ", TRUE, IFERROR(_xlfn.FILTERXML("&lt;t&gt;&lt;s&gt;" &amp; SUBSTITUTE(P219, ", ", "&lt;/s&gt;&lt;s&gt;") &amp; "&lt;/s&gt;&lt;/t&gt;", "//s[not(preceding::*=.)]"), ""))</f>
        <v>Chinese</v>
      </c>
      <c r="R219" t="s">
        <v>9048</v>
      </c>
      <c r="S219" t="str">
        <f t="shared" si="29"/>
        <v>P001190</v>
      </c>
      <c r="T219">
        <f t="shared" ca="1" si="30"/>
        <v>1029</v>
      </c>
      <c r="U219" s="4">
        <v>4067</v>
      </c>
    </row>
    <row r="220" spans="1:21" x14ac:dyDescent="0.45">
      <c r="A220" t="s">
        <v>952</v>
      </c>
      <c r="B220" t="s">
        <v>79</v>
      </c>
      <c r="C220" s="3" t="str">
        <f t="shared" si="25"/>
        <v>5.0 </v>
      </c>
      <c r="D220" t="s">
        <v>953</v>
      </c>
      <c r="F220" t="s">
        <v>546</v>
      </c>
      <c r="G220" t="str">
        <f t="shared" si="26"/>
        <v>$$</v>
      </c>
      <c r="H220" t="s">
        <v>703</v>
      </c>
      <c r="I220" t="s">
        <v>954</v>
      </c>
      <c r="J220" t="str">
        <f t="shared" si="24"/>
        <v>ChineseAsianMalaysian</v>
      </c>
      <c r="K220" t="str" cm="1">
        <f t="array" ref="K220">ExtractCapitals(J220)</f>
        <v>Chinese Asian Malaysian</v>
      </c>
      <c r="L220" t="str">
        <f t="shared" si="27"/>
        <v>Chinese, Asian, Malaysian</v>
      </c>
      <c r="M220" t="str">
        <f t="shared" si="31"/>
        <v>Chinese, Asian, Malaysian</v>
      </c>
      <c r="N220" t="s">
        <v>163</v>
      </c>
      <c r="P220" t="str">
        <f t="shared" si="28"/>
        <v>Chinese, Asian, Malaysian, Breakfast, Lunch</v>
      </c>
      <c r="Q220" t="str" cm="1">
        <f t="array" ref="Q220">_xlfn.TEXTJOIN(", ", TRUE, IFERROR(_xlfn.FILTERXML("&lt;t&gt;&lt;s&gt;" &amp; SUBSTITUTE(P220, ", ", "&lt;/s&gt;&lt;s&gt;") &amp; "&lt;/s&gt;&lt;/t&gt;", "//s[not(preceding::*=.)]"), ""))</f>
        <v>Chinese, Asian, Malaysian, Breakfast, Lunch</v>
      </c>
      <c r="R220" t="s">
        <v>9048</v>
      </c>
      <c r="S220" t="str">
        <f t="shared" si="29"/>
        <v>P001191</v>
      </c>
      <c r="T220">
        <f t="shared" ca="1" si="30"/>
        <v>1721</v>
      </c>
      <c r="U220" s="4">
        <v>2001</v>
      </c>
    </row>
    <row r="221" spans="1:21" x14ac:dyDescent="0.45">
      <c r="A221" t="s">
        <v>955</v>
      </c>
      <c r="B221" t="s">
        <v>41</v>
      </c>
      <c r="C221" s="3" t="str">
        <f t="shared" si="25"/>
        <v>4.5 </v>
      </c>
      <c r="D221" t="s">
        <v>956</v>
      </c>
      <c r="G221" t="str">
        <f t="shared" si="26"/>
        <v>$$</v>
      </c>
      <c r="J221" t="str">
        <f t="shared" si="24"/>
        <v/>
      </c>
      <c r="K221" t="str" cm="1">
        <f t="array" ref="K221">ExtractCapitals(J221)</f>
        <v/>
      </c>
      <c r="L221" t="str">
        <f t="shared" si="27"/>
        <v/>
      </c>
      <c r="M221" t="str">
        <f t="shared" si="31"/>
        <v/>
      </c>
      <c r="P221" t="str">
        <f t="shared" si="28"/>
        <v xml:space="preserve">, , </v>
      </c>
      <c r="Q221" t="str" cm="1">
        <f t="array" ref="Q221">_xlfn.TEXTJOIN(", ", TRUE, IFERROR(_xlfn.FILTERXML("&lt;t&gt;&lt;s&gt;" &amp; SUBSTITUTE(P221, ", ", "&lt;/s&gt;&lt;s&gt;") &amp; "&lt;/s&gt;&lt;/t&gt;", "//s[not(preceding::*=.)]"), ""))</f>
        <v/>
      </c>
      <c r="R221" t="s">
        <v>9048</v>
      </c>
      <c r="S221" t="str">
        <f t="shared" si="29"/>
        <v>P001192</v>
      </c>
      <c r="T221">
        <f t="shared" ca="1" si="30"/>
        <v>1014</v>
      </c>
      <c r="U221" s="4">
        <v>442</v>
      </c>
    </row>
    <row r="222" spans="1:21" x14ac:dyDescent="0.45">
      <c r="B222" t="s">
        <v>41</v>
      </c>
      <c r="C222" s="3" t="str">
        <f t="shared" si="25"/>
        <v>4.5 </v>
      </c>
      <c r="G222" t="str">
        <f t="shared" si="26"/>
        <v>$$</v>
      </c>
      <c r="J222" t="str">
        <f t="shared" si="24"/>
        <v/>
      </c>
      <c r="K222" t="str" cm="1">
        <f t="array" ref="K222">ExtractCapitals(J222)</f>
        <v/>
      </c>
      <c r="L222" t="str">
        <f t="shared" si="27"/>
        <v/>
      </c>
      <c r="M222" t="str">
        <f t="shared" si="31"/>
        <v/>
      </c>
      <c r="P222" t="str">
        <f t="shared" si="28"/>
        <v xml:space="preserve">, , </v>
      </c>
      <c r="Q222" t="str" cm="1">
        <f t="array" ref="Q222">_xlfn.TEXTJOIN(", ", TRUE, IFERROR(_xlfn.FILTERXML("&lt;t&gt;&lt;s&gt;" &amp; SUBSTITUTE(P222, ", ", "&lt;/s&gt;&lt;s&gt;") &amp; "&lt;/s&gt;&lt;/t&gt;", "//s[not(preceding::*=.)]"), ""))</f>
        <v/>
      </c>
      <c r="R222" t="s">
        <v>9048</v>
      </c>
      <c r="S222" t="str">
        <f t="shared" si="29"/>
        <v>P001193</v>
      </c>
      <c r="T222">
        <f t="shared" ca="1" si="30"/>
        <v>3234</v>
      </c>
      <c r="U222" s="4">
        <v>3880</v>
      </c>
    </row>
    <row r="223" spans="1:21" x14ac:dyDescent="0.45">
      <c r="A223" t="s">
        <v>957</v>
      </c>
      <c r="B223" t="s">
        <v>79</v>
      </c>
      <c r="C223" s="3" t="str">
        <f t="shared" si="25"/>
        <v>5.0 </v>
      </c>
      <c r="D223" t="s">
        <v>958</v>
      </c>
      <c r="G223" t="str">
        <f t="shared" si="26"/>
        <v>$$</v>
      </c>
      <c r="I223" t="s">
        <v>959</v>
      </c>
      <c r="J223" t="str">
        <f t="shared" si="24"/>
        <v/>
      </c>
      <c r="K223" t="str" cm="1">
        <f t="array" ref="K223">ExtractCapitals(J223)</f>
        <v/>
      </c>
      <c r="L223" t="str">
        <f t="shared" si="27"/>
        <v/>
      </c>
      <c r="M223" t="str">
        <f t="shared" si="31"/>
        <v/>
      </c>
      <c r="P223" t="str">
        <f t="shared" si="28"/>
        <v xml:space="preserve">, , </v>
      </c>
      <c r="Q223" t="str" cm="1">
        <f t="array" ref="Q223">_xlfn.TEXTJOIN(", ", TRUE, IFERROR(_xlfn.FILTERXML("&lt;t&gt;&lt;s&gt;" &amp; SUBSTITUTE(P223, ", ", "&lt;/s&gt;&lt;s&gt;") &amp; "&lt;/s&gt;&lt;/t&gt;", "//s[not(preceding::*=.)]"), ""))</f>
        <v/>
      </c>
      <c r="R223" t="s">
        <v>9048</v>
      </c>
      <c r="S223" t="str">
        <f t="shared" si="29"/>
        <v>P001194</v>
      </c>
      <c r="T223">
        <f t="shared" ca="1" si="30"/>
        <v>1258</v>
      </c>
      <c r="U223" s="4">
        <v>4137</v>
      </c>
    </row>
    <row r="224" spans="1:21" x14ac:dyDescent="0.45">
      <c r="A224" t="s">
        <v>960</v>
      </c>
      <c r="B224" t="s">
        <v>18</v>
      </c>
      <c r="C224" s="3" t="str">
        <f t="shared" si="25"/>
        <v>3.5 </v>
      </c>
      <c r="D224" t="s">
        <v>961</v>
      </c>
      <c r="E224" t="s">
        <v>962</v>
      </c>
      <c r="F224" t="s">
        <v>13</v>
      </c>
      <c r="G224" t="str">
        <f t="shared" si="26"/>
        <v>$$ - $$$</v>
      </c>
      <c r="H224" t="s">
        <v>963</v>
      </c>
      <c r="I224" t="s">
        <v>964</v>
      </c>
      <c r="J224" t="str">
        <f t="shared" si="24"/>
        <v xml:space="preserve">  GermanBarEuropean</v>
      </c>
      <c r="K224" t="str" cm="1">
        <f t="array" ref="K224">ExtractCapitals(J224)</f>
        <v>German Bar European</v>
      </c>
      <c r="L224" t="str">
        <f t="shared" si="27"/>
        <v>German, Bar, European</v>
      </c>
      <c r="M224" t="str">
        <f t="shared" si="31"/>
        <v>German, Bar, European</v>
      </c>
      <c r="N224" t="s">
        <v>232</v>
      </c>
      <c r="P224" t="str">
        <f t="shared" si="28"/>
        <v>German, Bar, European, Lunch, Dinner</v>
      </c>
      <c r="Q224" t="str" cm="1">
        <f t="array" ref="Q224">_xlfn.TEXTJOIN(", ", TRUE, IFERROR(_xlfn.FILTERXML("&lt;t&gt;&lt;s&gt;" &amp; SUBSTITUTE(P224, ", ", "&lt;/s&gt;&lt;s&gt;") &amp; "&lt;/s&gt;&lt;/t&gt;", "//s[not(preceding::*=.)]"), ""))</f>
        <v>German, Bar, European, Lunch, Dinner</v>
      </c>
      <c r="R224" t="s">
        <v>9048</v>
      </c>
      <c r="S224" t="str">
        <f t="shared" si="29"/>
        <v>P001195</v>
      </c>
      <c r="T224">
        <f t="shared" ca="1" si="30"/>
        <v>3177</v>
      </c>
      <c r="U224" s="4">
        <v>1372</v>
      </c>
    </row>
    <row r="225" spans="1:21" x14ac:dyDescent="0.45">
      <c r="A225" t="s">
        <v>965</v>
      </c>
      <c r="B225" t="s">
        <v>41</v>
      </c>
      <c r="C225" s="3" t="str">
        <f t="shared" si="25"/>
        <v>4.5 </v>
      </c>
      <c r="D225" t="s">
        <v>966</v>
      </c>
      <c r="F225" t="s">
        <v>546</v>
      </c>
      <c r="G225" t="str">
        <f t="shared" si="26"/>
        <v>$$</v>
      </c>
      <c r="H225" t="s">
        <v>967</v>
      </c>
      <c r="I225" t="s">
        <v>968</v>
      </c>
      <c r="J225" t="str">
        <f t="shared" si="24"/>
        <v>ChineseJapaneseAsianKorean</v>
      </c>
      <c r="K225" t="str" cm="1">
        <f t="array" ref="K225">ExtractCapitals(J225)</f>
        <v>Chinese Japanese Asian Korean</v>
      </c>
      <c r="L225" t="str">
        <f t="shared" si="27"/>
        <v>Chinese, Japanese, Asian, Korean</v>
      </c>
      <c r="M225" t="str">
        <f t="shared" si="31"/>
        <v>Chinese, Japanese, Asian, Korean</v>
      </c>
      <c r="N225" t="s">
        <v>62</v>
      </c>
      <c r="P225" t="str">
        <f t="shared" si="28"/>
        <v>Chinese, Japanese, Asian, Korean, Lunch</v>
      </c>
      <c r="Q225" t="str" cm="1">
        <f t="array" ref="Q225">_xlfn.TEXTJOIN(", ", TRUE, IFERROR(_xlfn.FILTERXML("&lt;t&gt;&lt;s&gt;" &amp; SUBSTITUTE(P225, ", ", "&lt;/s&gt;&lt;s&gt;") &amp; "&lt;/s&gt;&lt;/t&gt;", "//s[not(preceding::*=.)]"), ""))</f>
        <v>Chinese, Japanese, Asian, Korean, Lunch</v>
      </c>
      <c r="R225" t="s">
        <v>9048</v>
      </c>
      <c r="S225" t="str">
        <f t="shared" si="29"/>
        <v>P001196</v>
      </c>
      <c r="T225">
        <f t="shared" ca="1" si="30"/>
        <v>2243</v>
      </c>
      <c r="U225" s="4">
        <v>3279</v>
      </c>
    </row>
    <row r="226" spans="1:21" x14ac:dyDescent="0.45">
      <c r="A226" t="s">
        <v>969</v>
      </c>
      <c r="B226" t="s">
        <v>18</v>
      </c>
      <c r="C226" s="3" t="str">
        <f t="shared" si="25"/>
        <v>3.5 </v>
      </c>
      <c r="D226" t="s">
        <v>970</v>
      </c>
      <c r="E226" t="s">
        <v>971</v>
      </c>
      <c r="F226" t="s">
        <v>6</v>
      </c>
      <c r="G226" t="str">
        <f t="shared" si="26"/>
        <v>$</v>
      </c>
      <c r="H226" t="s">
        <v>246</v>
      </c>
      <c r="I226" t="s">
        <v>972</v>
      </c>
      <c r="J226" t="str">
        <f t="shared" si="24"/>
        <v>AsianMalaysian</v>
      </c>
      <c r="K226" t="str" cm="1">
        <f t="array" ref="K226">ExtractCapitals(J226)</f>
        <v>Asian Malaysian</v>
      </c>
      <c r="L226" t="str">
        <f t="shared" si="27"/>
        <v>Asian, Malaysian</v>
      </c>
      <c r="M226" t="str">
        <f t="shared" si="31"/>
        <v>Asian, Malaysian</v>
      </c>
      <c r="N226" t="s">
        <v>973</v>
      </c>
      <c r="P226" t="str">
        <f t="shared" si="28"/>
        <v>Asian, Malaysian, Takeout, Wheelchair Accessible</v>
      </c>
      <c r="Q226" t="str" cm="1">
        <f t="array" ref="Q226">_xlfn.TEXTJOIN(", ", TRUE, IFERROR(_xlfn.FILTERXML("&lt;t&gt;&lt;s&gt;" &amp; SUBSTITUTE(P226, ", ", "&lt;/s&gt;&lt;s&gt;") &amp; "&lt;/s&gt;&lt;/t&gt;", "//s[not(preceding::*=.)]"), ""))</f>
        <v>Asian, Malaysian, Takeout, Wheelchair Accessible</v>
      </c>
      <c r="R226" t="s">
        <v>9048</v>
      </c>
      <c r="S226" t="str">
        <f t="shared" si="29"/>
        <v>P001197</v>
      </c>
      <c r="T226">
        <f t="shared" ca="1" si="30"/>
        <v>3394</v>
      </c>
      <c r="U226" s="4">
        <v>1851</v>
      </c>
    </row>
    <row r="227" spans="1:21" x14ac:dyDescent="0.45">
      <c r="A227" t="s">
        <v>974</v>
      </c>
      <c r="B227" t="s">
        <v>18</v>
      </c>
      <c r="C227" s="3" t="str">
        <f t="shared" si="25"/>
        <v>3.5 </v>
      </c>
      <c r="D227" t="s">
        <v>975</v>
      </c>
      <c r="E227" t="s">
        <v>976</v>
      </c>
      <c r="F227" t="s">
        <v>13</v>
      </c>
      <c r="G227" t="str">
        <f t="shared" si="26"/>
        <v>$$ - $$$</v>
      </c>
      <c r="H227" t="s">
        <v>977</v>
      </c>
      <c r="I227" t="s">
        <v>978</v>
      </c>
      <c r="J227" t="str">
        <f t="shared" si="24"/>
        <v xml:space="preserve">  CafeEuropean</v>
      </c>
      <c r="K227" t="str" cm="1">
        <f t="array" ref="K227">ExtractCapitals(J227)</f>
        <v>Cafe European</v>
      </c>
      <c r="L227" t="str">
        <f t="shared" si="27"/>
        <v>Cafe, European</v>
      </c>
      <c r="M227" t="str">
        <f t="shared" si="31"/>
        <v>Cafe, European</v>
      </c>
      <c r="N227" t="s">
        <v>979</v>
      </c>
      <c r="P227" t="str">
        <f t="shared" si="28"/>
        <v>Cafe, European, Breakfast, Dinner, Brunch</v>
      </c>
      <c r="Q227" t="str" cm="1">
        <f t="array" ref="Q227">_xlfn.TEXTJOIN(", ", TRUE, IFERROR(_xlfn.FILTERXML("&lt;t&gt;&lt;s&gt;" &amp; SUBSTITUTE(P227, ", ", "&lt;/s&gt;&lt;s&gt;") &amp; "&lt;/s&gt;&lt;/t&gt;", "//s[not(preceding::*=.)]"), ""))</f>
        <v>Cafe, European, Breakfast, Dinner, Brunch</v>
      </c>
      <c r="R227" t="s">
        <v>9048</v>
      </c>
      <c r="S227" t="str">
        <f t="shared" si="29"/>
        <v>P001198</v>
      </c>
      <c r="T227">
        <f t="shared" ca="1" si="30"/>
        <v>3826</v>
      </c>
      <c r="U227" s="4">
        <v>2540</v>
      </c>
    </row>
    <row r="228" spans="1:21" x14ac:dyDescent="0.45">
      <c r="A228" t="s">
        <v>980</v>
      </c>
      <c r="B228" t="s">
        <v>41</v>
      </c>
      <c r="C228" s="3" t="str">
        <f t="shared" si="25"/>
        <v>4.5 </v>
      </c>
      <c r="D228" t="s">
        <v>981</v>
      </c>
      <c r="F228" t="s">
        <v>6</v>
      </c>
      <c r="G228" t="str">
        <f t="shared" si="26"/>
        <v>$</v>
      </c>
      <c r="H228" t="s">
        <v>6</v>
      </c>
      <c r="I228">
        <v>605415716</v>
      </c>
      <c r="J228" t="str">
        <f t="shared" si="24"/>
        <v/>
      </c>
      <c r="K228" t="str" cm="1">
        <f t="array" ref="K228">ExtractCapitals(J228)</f>
        <v/>
      </c>
      <c r="L228" t="str">
        <f t="shared" si="27"/>
        <v/>
      </c>
      <c r="M228" t="str">
        <f t="shared" si="31"/>
        <v/>
      </c>
      <c r="P228" t="str">
        <f t="shared" si="28"/>
        <v xml:space="preserve">, , </v>
      </c>
      <c r="Q228" t="str" cm="1">
        <f t="array" ref="Q228">_xlfn.TEXTJOIN(", ", TRUE, IFERROR(_xlfn.FILTERXML("&lt;t&gt;&lt;s&gt;" &amp; SUBSTITUTE(P228, ", ", "&lt;/s&gt;&lt;s&gt;") &amp; "&lt;/s&gt;&lt;/t&gt;", "//s[not(preceding::*=.)]"), ""))</f>
        <v/>
      </c>
      <c r="R228" t="s">
        <v>9048</v>
      </c>
      <c r="S228" t="str">
        <f t="shared" si="29"/>
        <v>P001199</v>
      </c>
      <c r="T228">
        <f t="shared" ca="1" si="30"/>
        <v>370</v>
      </c>
      <c r="U228" s="4">
        <v>656</v>
      </c>
    </row>
    <row r="229" spans="1:21" x14ac:dyDescent="0.45">
      <c r="A229" t="s">
        <v>982</v>
      </c>
      <c r="B229" t="s">
        <v>3</v>
      </c>
      <c r="C229" s="3" t="str">
        <f t="shared" si="25"/>
        <v>4.0 </v>
      </c>
      <c r="D229" t="s">
        <v>983</v>
      </c>
      <c r="E229" t="s">
        <v>984</v>
      </c>
      <c r="F229" t="s">
        <v>794</v>
      </c>
      <c r="G229" t="str">
        <f t="shared" si="26"/>
        <v>$$</v>
      </c>
      <c r="H229" t="s">
        <v>985</v>
      </c>
      <c r="I229" t="s">
        <v>986</v>
      </c>
      <c r="J229" t="str">
        <f t="shared" si="24"/>
        <v>AsianKorean</v>
      </c>
      <c r="K229" t="str" cm="1">
        <f t="array" ref="K229">ExtractCapitals(J229)</f>
        <v>Asian Korean</v>
      </c>
      <c r="L229" t="str">
        <f t="shared" si="27"/>
        <v>Asian, Korean</v>
      </c>
      <c r="M229" t="str">
        <f t="shared" si="31"/>
        <v>Asian, Korean</v>
      </c>
      <c r="P229" t="str">
        <f t="shared" si="28"/>
        <v>Asian, Korean</v>
      </c>
      <c r="Q229" t="str" cm="1">
        <f t="array" ref="Q229">_xlfn.TEXTJOIN(", ", TRUE, IFERROR(_xlfn.FILTERXML("&lt;t&gt;&lt;s&gt;" &amp; SUBSTITUTE(P229, ", ", "&lt;/s&gt;&lt;s&gt;") &amp; "&lt;/s&gt;&lt;/t&gt;", "//s[not(preceding::*=.)]"), ""))</f>
        <v>Asian, Korean</v>
      </c>
      <c r="R229" t="s">
        <v>9048</v>
      </c>
      <c r="S229" t="str">
        <f t="shared" si="29"/>
        <v>P001200</v>
      </c>
      <c r="T229">
        <f t="shared" ca="1" si="30"/>
        <v>1210</v>
      </c>
      <c r="U229" s="4">
        <v>2121</v>
      </c>
    </row>
    <row r="230" spans="1:21" x14ac:dyDescent="0.45">
      <c r="A230" t="s">
        <v>987</v>
      </c>
      <c r="B230" t="s">
        <v>79</v>
      </c>
      <c r="C230" s="3" t="str">
        <f t="shared" si="25"/>
        <v>5.0 </v>
      </c>
      <c r="D230" t="s">
        <v>988</v>
      </c>
      <c r="F230" t="s">
        <v>6</v>
      </c>
      <c r="G230" t="str">
        <f t="shared" si="26"/>
        <v>$</v>
      </c>
      <c r="H230" t="s">
        <v>354</v>
      </c>
      <c r="I230" t="s">
        <v>989</v>
      </c>
      <c r="J230" t="str">
        <f t="shared" si="24"/>
        <v>Chinese</v>
      </c>
      <c r="K230" t="str" cm="1">
        <f t="array" ref="K230">ExtractCapitals(J230)</f>
        <v>Chinese</v>
      </c>
      <c r="L230" t="str">
        <f t="shared" si="27"/>
        <v>Chinese</v>
      </c>
      <c r="M230" t="str">
        <f t="shared" si="31"/>
        <v>Chinese</v>
      </c>
      <c r="N230" t="s">
        <v>546</v>
      </c>
      <c r="P230" t="str">
        <f t="shared" si="28"/>
        <v>Chinese</v>
      </c>
      <c r="Q230" t="str" cm="1">
        <f t="array" ref="Q230">_xlfn.TEXTJOIN(", ", TRUE, IFERROR(_xlfn.FILTERXML("&lt;t&gt;&lt;s&gt;" &amp; SUBSTITUTE(P230, ", ", "&lt;/s&gt;&lt;s&gt;") &amp; "&lt;/s&gt;&lt;/t&gt;", "//s[not(preceding::*=.)]"), ""))</f>
        <v>Chinese</v>
      </c>
      <c r="R230" t="s">
        <v>9048</v>
      </c>
      <c r="S230" t="str">
        <f t="shared" si="29"/>
        <v>P001201</v>
      </c>
      <c r="T230">
        <f t="shared" ca="1" si="30"/>
        <v>697</v>
      </c>
      <c r="U230" s="4">
        <v>3203</v>
      </c>
    </row>
    <row r="231" spans="1:21" x14ac:dyDescent="0.45">
      <c r="A231" t="s">
        <v>990</v>
      </c>
      <c r="B231" t="s">
        <v>18</v>
      </c>
      <c r="C231" s="3" t="str">
        <f t="shared" si="25"/>
        <v>3.5 </v>
      </c>
      <c r="D231" t="s">
        <v>991</v>
      </c>
      <c r="F231" t="s">
        <v>13</v>
      </c>
      <c r="G231" t="str">
        <f t="shared" si="26"/>
        <v>$$ - $$$</v>
      </c>
      <c r="H231" t="s">
        <v>44</v>
      </c>
      <c r="I231" t="s">
        <v>992</v>
      </c>
      <c r="J231" t="str">
        <f t="shared" si="24"/>
        <v xml:space="preserve">  ChineseAsianCantonese</v>
      </c>
      <c r="K231" t="str" cm="1">
        <f t="array" ref="K231">ExtractCapitals(J231)</f>
        <v>Chinese Asian Cantonese</v>
      </c>
      <c r="L231" t="str">
        <f t="shared" si="27"/>
        <v>Chinese, Asian, Cantonese</v>
      </c>
      <c r="M231" t="str">
        <f t="shared" si="31"/>
        <v>Chinese, Asian, Cantonese</v>
      </c>
      <c r="N231" t="s">
        <v>135</v>
      </c>
      <c r="P231" t="str">
        <f t="shared" si="28"/>
        <v>Chinese, Asian, Cantonese, Dinner, Lunch</v>
      </c>
      <c r="Q231" t="str" cm="1">
        <f t="array" ref="Q231">_xlfn.TEXTJOIN(", ", TRUE, IFERROR(_xlfn.FILTERXML("&lt;t&gt;&lt;s&gt;" &amp; SUBSTITUTE(P231, ", ", "&lt;/s&gt;&lt;s&gt;") &amp; "&lt;/s&gt;&lt;/t&gt;", "//s[not(preceding::*=.)]"), ""))</f>
        <v>Chinese, Asian, Cantonese, Dinner, Lunch</v>
      </c>
      <c r="R231" t="s">
        <v>9048</v>
      </c>
      <c r="S231" t="str">
        <f t="shared" si="29"/>
        <v>P001202</v>
      </c>
      <c r="T231">
        <f t="shared" ca="1" si="30"/>
        <v>1911</v>
      </c>
      <c r="U231" s="4">
        <v>622</v>
      </c>
    </row>
    <row r="232" spans="1:21" x14ac:dyDescent="0.45">
      <c r="A232" t="s">
        <v>993</v>
      </c>
      <c r="B232" t="s">
        <v>79</v>
      </c>
      <c r="C232" s="3" t="str">
        <f t="shared" si="25"/>
        <v>5.0 </v>
      </c>
      <c r="D232" t="s">
        <v>994</v>
      </c>
      <c r="F232" t="s">
        <v>546</v>
      </c>
      <c r="G232" t="str">
        <f t="shared" si="26"/>
        <v>$$</v>
      </c>
      <c r="H232" t="s">
        <v>995</v>
      </c>
      <c r="I232" t="s">
        <v>996</v>
      </c>
      <c r="J232" t="str">
        <f t="shared" si="24"/>
        <v>ChineseIndianAsianMiddle Eastern</v>
      </c>
      <c r="K232" t="str" cm="1">
        <f t="array" ref="K232">ExtractCapitals(J232)</f>
        <v>Chinese Indian Asian Middle  Eastern</v>
      </c>
      <c r="L232" t="str">
        <f t="shared" si="27"/>
        <v>Chinese, Indian, Asian, Middle, , Eastern</v>
      </c>
      <c r="M232" t="str">
        <f t="shared" si="31"/>
        <v>Chinese, Indian, Asian, Middle Eastern</v>
      </c>
      <c r="N232" t="s">
        <v>163</v>
      </c>
      <c r="P232" t="str">
        <f t="shared" si="28"/>
        <v>Chinese, Indian, Asian, Middle Eastern, Breakfast, Lunch</v>
      </c>
      <c r="Q232" t="str" cm="1">
        <f t="array" ref="Q232">_xlfn.TEXTJOIN(", ", TRUE, IFERROR(_xlfn.FILTERXML("&lt;t&gt;&lt;s&gt;" &amp; SUBSTITUTE(P232, ", ", "&lt;/s&gt;&lt;s&gt;") &amp; "&lt;/s&gt;&lt;/t&gt;", "//s[not(preceding::*=.)]"), ""))</f>
        <v>Chinese, Indian, Asian, Middle Eastern, Breakfast, Lunch</v>
      </c>
      <c r="R232" t="s">
        <v>9048</v>
      </c>
      <c r="S232" t="str">
        <f t="shared" si="29"/>
        <v>P001203</v>
      </c>
      <c r="T232">
        <f t="shared" ca="1" si="30"/>
        <v>2865</v>
      </c>
      <c r="U232" s="4">
        <v>754</v>
      </c>
    </row>
    <row r="233" spans="1:21" x14ac:dyDescent="0.45">
      <c r="A233" t="s">
        <v>997</v>
      </c>
      <c r="B233" t="s">
        <v>3</v>
      </c>
      <c r="C233" s="3" t="str">
        <f t="shared" si="25"/>
        <v>4.0 </v>
      </c>
      <c r="D233" t="s">
        <v>998</v>
      </c>
      <c r="F233" t="s">
        <v>999</v>
      </c>
      <c r="G233" t="str">
        <f t="shared" si="26"/>
        <v>$$</v>
      </c>
      <c r="H233" t="s">
        <v>1000</v>
      </c>
      <c r="I233" t="s">
        <v>1001</v>
      </c>
      <c r="J233" t="str">
        <f t="shared" si="24"/>
        <v>EuropeanAsian</v>
      </c>
      <c r="K233" t="str" cm="1">
        <f t="array" ref="K233">ExtractCapitals(J233)</f>
        <v>European Asian</v>
      </c>
      <c r="L233" t="str">
        <f t="shared" si="27"/>
        <v>European, Asian</v>
      </c>
      <c r="M233" t="str">
        <f t="shared" si="31"/>
        <v>European, Asian</v>
      </c>
      <c r="N233" t="s">
        <v>163</v>
      </c>
      <c r="P233" t="str">
        <f t="shared" si="28"/>
        <v>European, Asian, Breakfast, Lunch</v>
      </c>
      <c r="Q233" t="str" cm="1">
        <f t="array" ref="Q233">_xlfn.TEXTJOIN(", ", TRUE, IFERROR(_xlfn.FILTERXML("&lt;t&gt;&lt;s&gt;" &amp; SUBSTITUTE(P233, ", ", "&lt;/s&gt;&lt;s&gt;") &amp; "&lt;/s&gt;&lt;/t&gt;", "//s[not(preceding::*=.)]"), ""))</f>
        <v>European, Asian, Breakfast, Lunch</v>
      </c>
      <c r="R233" t="s">
        <v>9048</v>
      </c>
      <c r="S233" t="str">
        <f t="shared" si="29"/>
        <v>P001204</v>
      </c>
      <c r="T233">
        <f t="shared" ca="1" si="30"/>
        <v>487</v>
      </c>
      <c r="U233" s="4">
        <v>2457</v>
      </c>
    </row>
    <row r="234" spans="1:21" x14ac:dyDescent="0.45">
      <c r="A234" t="s">
        <v>1002</v>
      </c>
      <c r="B234" t="s">
        <v>18</v>
      </c>
      <c r="C234" s="3" t="str">
        <f t="shared" si="25"/>
        <v>3.5 </v>
      </c>
      <c r="D234" t="s">
        <v>1003</v>
      </c>
      <c r="F234" t="s">
        <v>6</v>
      </c>
      <c r="G234" t="str">
        <f t="shared" si="26"/>
        <v>$</v>
      </c>
      <c r="H234" t="s">
        <v>354</v>
      </c>
      <c r="J234" t="str">
        <f t="shared" si="24"/>
        <v>Chinese</v>
      </c>
      <c r="K234" t="str" cm="1">
        <f t="array" ref="K234">ExtractCapitals(J234)</f>
        <v>Chinese</v>
      </c>
      <c r="L234" t="str">
        <f t="shared" si="27"/>
        <v>Chinese</v>
      </c>
      <c r="M234" t="str">
        <f t="shared" si="31"/>
        <v>Chinese</v>
      </c>
      <c r="P234" t="str">
        <f t="shared" si="28"/>
        <v>Chinese</v>
      </c>
      <c r="Q234" t="str" cm="1">
        <f t="array" ref="Q234">_xlfn.TEXTJOIN(", ", TRUE, IFERROR(_xlfn.FILTERXML("&lt;t&gt;&lt;s&gt;" &amp; SUBSTITUTE(P234, ", ", "&lt;/s&gt;&lt;s&gt;") &amp; "&lt;/s&gt;&lt;/t&gt;", "//s[not(preceding::*=.)]"), ""))</f>
        <v>Chinese</v>
      </c>
      <c r="R234" t="s">
        <v>9048</v>
      </c>
      <c r="S234" t="str">
        <f t="shared" si="29"/>
        <v>P001205</v>
      </c>
      <c r="T234">
        <f t="shared" ca="1" si="30"/>
        <v>3551</v>
      </c>
      <c r="U234" s="4">
        <v>1924</v>
      </c>
    </row>
    <row r="235" spans="1:21" x14ac:dyDescent="0.45">
      <c r="A235" t="s">
        <v>1004</v>
      </c>
      <c r="B235" t="s">
        <v>41</v>
      </c>
      <c r="C235" s="3" t="str">
        <f t="shared" si="25"/>
        <v>4.5 </v>
      </c>
      <c r="D235" t="s">
        <v>1005</v>
      </c>
      <c r="E235" t="s">
        <v>1006</v>
      </c>
      <c r="F235" t="s">
        <v>546</v>
      </c>
      <c r="G235" t="str">
        <f t="shared" si="26"/>
        <v>$$</v>
      </c>
      <c r="H235" t="s">
        <v>1007</v>
      </c>
      <c r="I235" t="s">
        <v>1008</v>
      </c>
      <c r="J235" t="str">
        <f t="shared" si="24"/>
        <v>ChineseMalaysian</v>
      </c>
      <c r="K235" t="str" cm="1">
        <f t="array" ref="K235">ExtractCapitals(J235)</f>
        <v>Chinese Malaysian</v>
      </c>
      <c r="L235" t="str">
        <f t="shared" si="27"/>
        <v>Chinese, Malaysian</v>
      </c>
      <c r="M235" t="str">
        <f t="shared" si="31"/>
        <v>Chinese, Malaysian</v>
      </c>
      <c r="N235" t="s">
        <v>163</v>
      </c>
      <c r="P235" t="str">
        <f t="shared" si="28"/>
        <v>Chinese, Malaysian, Breakfast, Lunch</v>
      </c>
      <c r="Q235" t="str" cm="1">
        <f t="array" ref="Q235">_xlfn.TEXTJOIN(", ", TRUE, IFERROR(_xlfn.FILTERXML("&lt;t&gt;&lt;s&gt;" &amp; SUBSTITUTE(P235, ", ", "&lt;/s&gt;&lt;s&gt;") &amp; "&lt;/s&gt;&lt;/t&gt;", "//s[not(preceding::*=.)]"), ""))</f>
        <v>Chinese, Malaysian, Breakfast, Lunch</v>
      </c>
      <c r="R235" t="s">
        <v>9048</v>
      </c>
      <c r="S235" t="str">
        <f t="shared" si="29"/>
        <v>P001206</v>
      </c>
      <c r="T235">
        <f t="shared" ca="1" si="30"/>
        <v>2257</v>
      </c>
      <c r="U235" s="4">
        <v>4228</v>
      </c>
    </row>
    <row r="236" spans="1:21" x14ac:dyDescent="0.45">
      <c r="A236" t="s">
        <v>1009</v>
      </c>
      <c r="B236" t="s">
        <v>3</v>
      </c>
      <c r="C236" s="3" t="str">
        <f t="shared" si="25"/>
        <v>4.0 </v>
      </c>
      <c r="D236" t="s">
        <v>1010</v>
      </c>
      <c r="F236" t="s">
        <v>144</v>
      </c>
      <c r="G236" t="str">
        <f t="shared" si="26"/>
        <v>$$$$</v>
      </c>
      <c r="H236" t="s">
        <v>1011</v>
      </c>
      <c r="I236" t="s">
        <v>1012</v>
      </c>
      <c r="J236" t="str">
        <f t="shared" si="24"/>
        <v>ChineseAsianCantonese</v>
      </c>
      <c r="K236" t="str" cm="1">
        <f t="array" ref="K236">ExtractCapitals(J236)</f>
        <v>Chinese Asian Cantonese</v>
      </c>
      <c r="L236" t="str">
        <f t="shared" si="27"/>
        <v>Chinese, Asian, Cantonese</v>
      </c>
      <c r="M236" t="str">
        <f t="shared" si="31"/>
        <v>Chinese, Asian, Cantonese</v>
      </c>
      <c r="N236" t="s">
        <v>801</v>
      </c>
      <c r="P236" t="str">
        <f t="shared" si="28"/>
        <v>Chinese, Asian, Cantonese, Dinner, Brunch</v>
      </c>
      <c r="Q236" t="str" cm="1">
        <f t="array" ref="Q236">_xlfn.TEXTJOIN(", ", TRUE, IFERROR(_xlfn.FILTERXML("&lt;t&gt;&lt;s&gt;" &amp; SUBSTITUTE(P236, ", ", "&lt;/s&gt;&lt;s&gt;") &amp; "&lt;/s&gt;&lt;/t&gt;", "//s[not(preceding::*=.)]"), ""))</f>
        <v>Chinese, Asian, Cantonese, Dinner, Brunch</v>
      </c>
      <c r="R236" t="s">
        <v>9048</v>
      </c>
      <c r="S236" t="str">
        <f t="shared" si="29"/>
        <v>P001207</v>
      </c>
      <c r="T236">
        <f t="shared" ca="1" si="30"/>
        <v>2573</v>
      </c>
      <c r="U236" s="4">
        <v>1785</v>
      </c>
    </row>
    <row r="237" spans="1:21" x14ac:dyDescent="0.45">
      <c r="A237" t="s">
        <v>1013</v>
      </c>
      <c r="B237" t="s">
        <v>41</v>
      </c>
      <c r="C237" s="3" t="str">
        <f t="shared" si="25"/>
        <v>4.5 </v>
      </c>
      <c r="D237" t="s">
        <v>1014</v>
      </c>
      <c r="G237" t="str">
        <f t="shared" si="26"/>
        <v>$$</v>
      </c>
      <c r="I237" t="s">
        <v>1015</v>
      </c>
      <c r="J237" t="str">
        <f t="shared" si="24"/>
        <v/>
      </c>
      <c r="K237" t="str" cm="1">
        <f t="array" ref="K237">ExtractCapitals(J237)</f>
        <v/>
      </c>
      <c r="L237" t="str">
        <f t="shared" si="27"/>
        <v/>
      </c>
      <c r="M237" t="str">
        <f t="shared" si="31"/>
        <v/>
      </c>
      <c r="P237" t="str">
        <f t="shared" si="28"/>
        <v xml:space="preserve">, , </v>
      </c>
      <c r="Q237" t="str" cm="1">
        <f t="array" ref="Q237">_xlfn.TEXTJOIN(", ", TRUE, IFERROR(_xlfn.FILTERXML("&lt;t&gt;&lt;s&gt;" &amp; SUBSTITUTE(P237, ", ", "&lt;/s&gt;&lt;s&gt;") &amp; "&lt;/s&gt;&lt;/t&gt;", "//s[not(preceding::*=.)]"), ""))</f>
        <v/>
      </c>
      <c r="R237" t="s">
        <v>9048</v>
      </c>
      <c r="S237" t="str">
        <f t="shared" si="29"/>
        <v>P001208</v>
      </c>
      <c r="T237">
        <f t="shared" ca="1" si="30"/>
        <v>1295</v>
      </c>
      <c r="U237" s="4">
        <v>2560</v>
      </c>
    </row>
    <row r="238" spans="1:21" x14ac:dyDescent="0.45">
      <c r="A238" t="s">
        <v>1016</v>
      </c>
      <c r="B238" t="s">
        <v>3</v>
      </c>
      <c r="C238" s="3" t="str">
        <f t="shared" si="25"/>
        <v>4.0 </v>
      </c>
      <c r="D238" t="s">
        <v>1017</v>
      </c>
      <c r="F238" t="s">
        <v>13</v>
      </c>
      <c r="G238" t="str">
        <f t="shared" si="26"/>
        <v>$$ - $$$</v>
      </c>
      <c r="H238" t="s">
        <v>1018</v>
      </c>
      <c r="I238" t="s">
        <v>1019</v>
      </c>
      <c r="J238" t="str">
        <f t="shared" si="24"/>
        <v xml:space="preserve">  Fast food</v>
      </c>
      <c r="K238" t="str" cm="1">
        <f t="array" ref="K238">ExtractCapitals(J238)</f>
        <v>Fast food</v>
      </c>
      <c r="L238" t="str">
        <f t="shared" si="27"/>
        <v>Fast, food</v>
      </c>
      <c r="M238" t="str">
        <f t="shared" si="31"/>
        <v>Fast, food</v>
      </c>
      <c r="P238" t="str">
        <f t="shared" si="28"/>
        <v>Fast, food</v>
      </c>
      <c r="Q238" t="str" cm="1">
        <f t="array" ref="Q238">_xlfn.TEXTJOIN(", ", TRUE, IFERROR(_xlfn.FILTERXML("&lt;t&gt;&lt;s&gt;" &amp; SUBSTITUTE(P238, ", ", "&lt;/s&gt;&lt;s&gt;") &amp; "&lt;/s&gt;&lt;/t&gt;", "//s[not(preceding::*=.)]"), ""))</f>
        <v>Fast, food</v>
      </c>
      <c r="R238" t="s">
        <v>9048</v>
      </c>
      <c r="S238" t="str">
        <f t="shared" si="29"/>
        <v>P001209</v>
      </c>
      <c r="T238">
        <f t="shared" ca="1" si="30"/>
        <v>3581</v>
      </c>
      <c r="U238" s="4">
        <v>3956</v>
      </c>
    </row>
    <row r="239" spans="1:21" x14ac:dyDescent="0.45">
      <c r="A239" t="s">
        <v>1020</v>
      </c>
      <c r="B239" t="s">
        <v>3</v>
      </c>
      <c r="C239" s="3" t="str">
        <f t="shared" si="25"/>
        <v>4.0 </v>
      </c>
      <c r="D239" t="s">
        <v>1021</v>
      </c>
      <c r="E239" t="s">
        <v>1022</v>
      </c>
      <c r="F239" t="s">
        <v>13</v>
      </c>
      <c r="G239" t="str">
        <f t="shared" si="26"/>
        <v>$$ - $$$</v>
      </c>
      <c r="H239" t="s">
        <v>1023</v>
      </c>
      <c r="I239" t="s">
        <v>1024</v>
      </c>
      <c r="J239" t="str">
        <f t="shared" si="24"/>
        <v xml:space="preserve">  DessertItalianCafe</v>
      </c>
      <c r="K239" t="str" cm="1">
        <f t="array" ref="K239">ExtractCapitals(J239)</f>
        <v>Dessert Italian Cafe</v>
      </c>
      <c r="L239" t="str">
        <f t="shared" si="27"/>
        <v>Dessert, Italian, Cafe</v>
      </c>
      <c r="M239" t="str">
        <f t="shared" si="31"/>
        <v>Dessert, Italian, Cafe</v>
      </c>
      <c r="N239" t="s">
        <v>1025</v>
      </c>
      <c r="P239" t="str">
        <f t="shared" si="28"/>
        <v>Dessert, Italian, Cafe, Cafe, Italian, International, Asian, Fusion</v>
      </c>
      <c r="Q239" t="str" cm="1">
        <f t="array" ref="Q239">_xlfn.TEXTJOIN(", ", TRUE, IFERROR(_xlfn.FILTERXML("&lt;t&gt;&lt;s&gt;" &amp; SUBSTITUTE(P239, ", ", "&lt;/s&gt;&lt;s&gt;") &amp; "&lt;/s&gt;&lt;/t&gt;", "//s[not(preceding::*=.)]"), ""))</f>
        <v>Dessert, Italian, Cafe, International, Asian, Fusion</v>
      </c>
      <c r="R239" t="s">
        <v>9048</v>
      </c>
      <c r="S239" t="str">
        <f t="shared" si="29"/>
        <v>P001210</v>
      </c>
      <c r="T239">
        <f t="shared" ca="1" si="30"/>
        <v>3146</v>
      </c>
      <c r="U239" s="4">
        <v>1010</v>
      </c>
    </row>
    <row r="240" spans="1:21" x14ac:dyDescent="0.45">
      <c r="A240" t="s">
        <v>1026</v>
      </c>
      <c r="B240" t="s">
        <v>41</v>
      </c>
      <c r="C240" s="3" t="str">
        <f t="shared" si="25"/>
        <v>4.5 </v>
      </c>
      <c r="D240" t="s">
        <v>1027</v>
      </c>
      <c r="F240" t="s">
        <v>546</v>
      </c>
      <c r="G240" t="str">
        <f t="shared" si="26"/>
        <v>$$</v>
      </c>
      <c r="H240" t="s">
        <v>546</v>
      </c>
      <c r="I240">
        <v>6055452268</v>
      </c>
      <c r="J240" t="str">
        <f t="shared" si="24"/>
        <v>Chinese</v>
      </c>
      <c r="K240" t="str" cm="1">
        <f t="array" ref="K240">ExtractCapitals(J240)</f>
        <v>Chinese</v>
      </c>
      <c r="L240" t="str">
        <f t="shared" si="27"/>
        <v>Chinese</v>
      </c>
      <c r="M240" t="str">
        <f t="shared" si="31"/>
        <v>Chinese</v>
      </c>
      <c r="P240" t="str">
        <f t="shared" si="28"/>
        <v>Chinese</v>
      </c>
      <c r="Q240" t="str" cm="1">
        <f t="array" ref="Q240">_xlfn.TEXTJOIN(", ", TRUE, IFERROR(_xlfn.FILTERXML("&lt;t&gt;&lt;s&gt;" &amp; SUBSTITUTE(P240, ", ", "&lt;/s&gt;&lt;s&gt;") &amp; "&lt;/s&gt;&lt;/t&gt;", "//s[not(preceding::*=.)]"), ""))</f>
        <v>Chinese</v>
      </c>
      <c r="R240" t="s">
        <v>9048</v>
      </c>
      <c r="S240" t="str">
        <f t="shared" si="29"/>
        <v>P001211</v>
      </c>
      <c r="T240">
        <f t="shared" ca="1" si="30"/>
        <v>3719</v>
      </c>
      <c r="U240" s="4">
        <v>1288</v>
      </c>
    </row>
    <row r="241" spans="1:21" x14ac:dyDescent="0.45">
      <c r="A241" t="s">
        <v>1028</v>
      </c>
      <c r="B241" t="s">
        <v>79</v>
      </c>
      <c r="C241" s="3" t="str">
        <f t="shared" si="25"/>
        <v>5.0 </v>
      </c>
      <c r="D241" t="s">
        <v>1029</v>
      </c>
      <c r="E241" t="s">
        <v>1030</v>
      </c>
      <c r="F241" t="s">
        <v>13</v>
      </c>
      <c r="G241" t="str">
        <f t="shared" si="26"/>
        <v>$$ - $$$</v>
      </c>
      <c r="H241" t="s">
        <v>1031</v>
      </c>
      <c r="I241" t="s">
        <v>1032</v>
      </c>
      <c r="J241" t="str">
        <f t="shared" si="24"/>
        <v xml:space="preserve">  ChineseJapaneseSouthwestern</v>
      </c>
      <c r="K241" t="str" cm="1">
        <f t="array" ref="K241">ExtractCapitals(J241)</f>
        <v>Chinese Japanese Southwestern</v>
      </c>
      <c r="L241" t="str">
        <f t="shared" si="27"/>
        <v>Chinese, Japanese, Southwestern</v>
      </c>
      <c r="M241" t="str">
        <f t="shared" si="31"/>
        <v>Chinese, Japanese, Southwestern</v>
      </c>
      <c r="P241" t="str">
        <f t="shared" si="28"/>
        <v>Chinese, Japanese, Southwestern</v>
      </c>
      <c r="Q241" t="str" cm="1">
        <f t="array" ref="Q241">_xlfn.TEXTJOIN(", ", TRUE, IFERROR(_xlfn.FILTERXML("&lt;t&gt;&lt;s&gt;" &amp; SUBSTITUTE(P241, ", ", "&lt;/s&gt;&lt;s&gt;") &amp; "&lt;/s&gt;&lt;/t&gt;", "//s[not(preceding::*=.)]"), ""))</f>
        <v>Chinese, Japanese, Southwestern</v>
      </c>
      <c r="R241" t="s">
        <v>9048</v>
      </c>
      <c r="S241" t="str">
        <f t="shared" si="29"/>
        <v>P001212</v>
      </c>
      <c r="T241">
        <f t="shared" ca="1" si="30"/>
        <v>115</v>
      </c>
      <c r="U241" s="4">
        <v>947</v>
      </c>
    </row>
    <row r="242" spans="1:21" x14ac:dyDescent="0.45">
      <c r="A242" t="s">
        <v>1033</v>
      </c>
      <c r="B242" t="s">
        <v>79</v>
      </c>
      <c r="C242" s="3" t="str">
        <f t="shared" si="25"/>
        <v>5.0 </v>
      </c>
      <c r="D242" t="s">
        <v>1034</v>
      </c>
      <c r="E242" t="s">
        <v>1035</v>
      </c>
      <c r="F242" t="s">
        <v>546</v>
      </c>
      <c r="G242" t="str">
        <f t="shared" si="26"/>
        <v>$$</v>
      </c>
      <c r="H242" t="s">
        <v>546</v>
      </c>
      <c r="I242" t="s">
        <v>1036</v>
      </c>
      <c r="J242" t="str">
        <f t="shared" si="24"/>
        <v>Chinese</v>
      </c>
      <c r="K242" t="str" cm="1">
        <f t="array" ref="K242">ExtractCapitals(J242)</f>
        <v>Chinese</v>
      </c>
      <c r="L242" t="str">
        <f t="shared" si="27"/>
        <v>Chinese</v>
      </c>
      <c r="M242" t="str">
        <f t="shared" si="31"/>
        <v>Chinese</v>
      </c>
      <c r="P242" t="str">
        <f t="shared" si="28"/>
        <v>Chinese</v>
      </c>
      <c r="Q242" t="str" cm="1">
        <f t="array" ref="Q242">_xlfn.TEXTJOIN(", ", TRUE, IFERROR(_xlfn.FILTERXML("&lt;t&gt;&lt;s&gt;" &amp; SUBSTITUTE(P242, ", ", "&lt;/s&gt;&lt;s&gt;") &amp; "&lt;/s&gt;&lt;/t&gt;", "//s[not(preceding::*=.)]"), ""))</f>
        <v>Chinese</v>
      </c>
      <c r="R242" t="s">
        <v>9048</v>
      </c>
      <c r="S242" t="str">
        <f t="shared" si="29"/>
        <v>P001213</v>
      </c>
      <c r="T242">
        <f t="shared" ca="1" si="30"/>
        <v>2311</v>
      </c>
      <c r="U242" s="4">
        <v>4371</v>
      </c>
    </row>
    <row r="243" spans="1:21" x14ac:dyDescent="0.45">
      <c r="A243" t="s">
        <v>1037</v>
      </c>
      <c r="B243" t="s">
        <v>79</v>
      </c>
      <c r="C243" s="3" t="str">
        <f t="shared" si="25"/>
        <v>5.0 </v>
      </c>
      <c r="D243" t="s">
        <v>1038</v>
      </c>
      <c r="F243" t="s">
        <v>811</v>
      </c>
      <c r="G243" t="str">
        <f t="shared" si="26"/>
        <v>$$</v>
      </c>
      <c r="H243" t="s">
        <v>811</v>
      </c>
      <c r="I243" t="s">
        <v>1039</v>
      </c>
      <c r="J243" t="str">
        <f t="shared" si="24"/>
        <v>Indian</v>
      </c>
      <c r="K243" t="str" cm="1">
        <f t="array" ref="K243">ExtractCapitals(J243)</f>
        <v>Indian</v>
      </c>
      <c r="L243" t="str">
        <f t="shared" si="27"/>
        <v>Indian</v>
      </c>
      <c r="M243" t="str">
        <f t="shared" si="31"/>
        <v>Indian</v>
      </c>
      <c r="P243" t="str">
        <f t="shared" si="28"/>
        <v>Indian</v>
      </c>
      <c r="Q243" t="str" cm="1">
        <f t="array" ref="Q243">_xlfn.TEXTJOIN(", ", TRUE, IFERROR(_xlfn.FILTERXML("&lt;t&gt;&lt;s&gt;" &amp; SUBSTITUTE(P243, ", ", "&lt;/s&gt;&lt;s&gt;") &amp; "&lt;/s&gt;&lt;/t&gt;", "//s[not(preceding::*=.)]"), ""))</f>
        <v>Indian</v>
      </c>
      <c r="R243" t="s">
        <v>9048</v>
      </c>
      <c r="S243" t="str">
        <f t="shared" si="29"/>
        <v>P001214</v>
      </c>
      <c r="T243">
        <f t="shared" ca="1" si="30"/>
        <v>572</v>
      </c>
      <c r="U243" s="4">
        <v>1800</v>
      </c>
    </row>
    <row r="244" spans="1:21" x14ac:dyDescent="0.45">
      <c r="A244" t="s">
        <v>1040</v>
      </c>
      <c r="B244" t="s">
        <v>18</v>
      </c>
      <c r="C244" s="3" t="str">
        <f t="shared" si="25"/>
        <v>3.5 </v>
      </c>
      <c r="D244" t="s">
        <v>1041</v>
      </c>
      <c r="E244" t="s">
        <v>1042</v>
      </c>
      <c r="F244" t="s">
        <v>13</v>
      </c>
      <c r="G244" t="str">
        <f t="shared" si="26"/>
        <v>$$ - $$$</v>
      </c>
      <c r="H244" t="s">
        <v>1043</v>
      </c>
      <c r="I244" t="s">
        <v>1044</v>
      </c>
      <c r="J244" t="str">
        <f t="shared" si="24"/>
        <v xml:space="preserve">  Thai</v>
      </c>
      <c r="K244" t="str" cm="1">
        <f t="array" ref="K244">ExtractCapitals(J244)</f>
        <v>Thai</v>
      </c>
      <c r="L244" t="str">
        <f t="shared" si="27"/>
        <v>Thai</v>
      </c>
      <c r="M244" t="str">
        <f t="shared" si="31"/>
        <v>Thai</v>
      </c>
      <c r="P244" t="str">
        <f t="shared" si="28"/>
        <v>Thai</v>
      </c>
      <c r="Q244" t="str" cm="1">
        <f t="array" ref="Q244">_xlfn.TEXTJOIN(", ", TRUE, IFERROR(_xlfn.FILTERXML("&lt;t&gt;&lt;s&gt;" &amp; SUBSTITUTE(P244, ", ", "&lt;/s&gt;&lt;s&gt;") &amp; "&lt;/s&gt;&lt;/t&gt;", "//s[not(preceding::*=.)]"), ""))</f>
        <v>Thai</v>
      </c>
      <c r="R244" t="s">
        <v>9048</v>
      </c>
      <c r="S244" t="str">
        <f t="shared" si="29"/>
        <v>P001215</v>
      </c>
      <c r="T244">
        <f t="shared" ca="1" si="30"/>
        <v>292</v>
      </c>
      <c r="U244" s="4">
        <v>2292</v>
      </c>
    </row>
    <row r="245" spans="1:21" x14ac:dyDescent="0.45">
      <c r="A245" t="s">
        <v>1045</v>
      </c>
      <c r="B245" t="s">
        <v>41</v>
      </c>
      <c r="C245" s="3" t="str">
        <f t="shared" si="25"/>
        <v>4.5 </v>
      </c>
      <c r="D245" t="s">
        <v>1046</v>
      </c>
      <c r="E245" t="s">
        <v>1047</v>
      </c>
      <c r="F245" t="s">
        <v>573</v>
      </c>
      <c r="G245" t="str">
        <f t="shared" si="26"/>
        <v>$$</v>
      </c>
      <c r="H245" t="s">
        <v>573</v>
      </c>
      <c r="I245" t="s">
        <v>1048</v>
      </c>
      <c r="J245" t="str">
        <f t="shared" si="24"/>
        <v>Thai</v>
      </c>
      <c r="K245" t="str" cm="1">
        <f t="array" ref="K245">ExtractCapitals(J245)</f>
        <v>Thai</v>
      </c>
      <c r="L245" t="str">
        <f t="shared" si="27"/>
        <v>Thai</v>
      </c>
      <c r="M245" t="str">
        <f t="shared" si="31"/>
        <v>Thai</v>
      </c>
      <c r="N245" t="s">
        <v>39</v>
      </c>
      <c r="P245" t="str">
        <f t="shared" si="28"/>
        <v>Thai, Dinner</v>
      </c>
      <c r="Q245" t="str" cm="1">
        <f t="array" ref="Q245">_xlfn.TEXTJOIN(", ", TRUE, IFERROR(_xlfn.FILTERXML("&lt;t&gt;&lt;s&gt;" &amp; SUBSTITUTE(P245, ", ", "&lt;/s&gt;&lt;s&gt;") &amp; "&lt;/s&gt;&lt;/t&gt;", "//s[not(preceding::*=.)]"), ""))</f>
        <v>Thai, Dinner</v>
      </c>
      <c r="R245" t="s">
        <v>9048</v>
      </c>
      <c r="S245" t="str">
        <f t="shared" si="29"/>
        <v>P001216</v>
      </c>
      <c r="T245">
        <f t="shared" ca="1" si="30"/>
        <v>344</v>
      </c>
      <c r="U245" s="4">
        <v>3334</v>
      </c>
    </row>
    <row r="246" spans="1:21" x14ac:dyDescent="0.45">
      <c r="A246" t="s">
        <v>1049</v>
      </c>
      <c r="B246" t="s">
        <v>18</v>
      </c>
      <c r="C246" s="3" t="str">
        <f t="shared" si="25"/>
        <v>3.5 </v>
      </c>
      <c r="D246" t="s">
        <v>1050</v>
      </c>
      <c r="F246" t="s">
        <v>13</v>
      </c>
      <c r="G246" t="str">
        <f t="shared" si="26"/>
        <v>$$ - $$$</v>
      </c>
      <c r="H246" t="s">
        <v>1051</v>
      </c>
      <c r="I246" t="s">
        <v>1052</v>
      </c>
      <c r="J246" t="str">
        <f t="shared" si="24"/>
        <v xml:space="preserve">  ItalianChineseAmerican</v>
      </c>
      <c r="K246" t="str" cm="1">
        <f t="array" ref="K246">ExtractCapitals(J246)</f>
        <v>Italian Chinese American</v>
      </c>
      <c r="L246" t="str">
        <f t="shared" si="27"/>
        <v>Italian, Chinese, American</v>
      </c>
      <c r="M246" t="str">
        <f t="shared" si="31"/>
        <v>Italian, Chinese, American</v>
      </c>
      <c r="N246" t="s">
        <v>507</v>
      </c>
      <c r="P246" t="str">
        <f t="shared" si="28"/>
        <v>Italian, Chinese, American, Reservations</v>
      </c>
      <c r="Q246" t="str" cm="1">
        <f t="array" ref="Q246">_xlfn.TEXTJOIN(", ", TRUE, IFERROR(_xlfn.FILTERXML("&lt;t&gt;&lt;s&gt;" &amp; SUBSTITUTE(P246, ", ", "&lt;/s&gt;&lt;s&gt;") &amp; "&lt;/s&gt;&lt;/t&gt;", "//s[not(preceding::*=.)]"), ""))</f>
        <v>Italian, Chinese, American, Reservations</v>
      </c>
      <c r="R246" t="s">
        <v>9048</v>
      </c>
      <c r="S246" t="str">
        <f t="shared" si="29"/>
        <v>P001217</v>
      </c>
      <c r="T246">
        <f t="shared" ca="1" si="30"/>
        <v>1798</v>
      </c>
      <c r="U246" s="4">
        <v>2279</v>
      </c>
    </row>
    <row r="247" spans="1:21" x14ac:dyDescent="0.45">
      <c r="A247" t="s">
        <v>1053</v>
      </c>
      <c r="B247" t="s">
        <v>41</v>
      </c>
      <c r="C247" s="3" t="str">
        <f t="shared" si="25"/>
        <v>4.5 </v>
      </c>
      <c r="D247" t="s">
        <v>1054</v>
      </c>
      <c r="F247" t="s">
        <v>794</v>
      </c>
      <c r="G247" t="str">
        <f t="shared" si="26"/>
        <v>$$</v>
      </c>
      <c r="H247" t="s">
        <v>795</v>
      </c>
      <c r="I247" t="s">
        <v>1055</v>
      </c>
      <c r="J247" t="str">
        <f t="shared" si="24"/>
        <v>AsianMalaysian</v>
      </c>
      <c r="K247" t="str" cm="1">
        <f t="array" ref="K247">ExtractCapitals(J247)</f>
        <v>Asian Malaysian</v>
      </c>
      <c r="L247" t="str">
        <f t="shared" si="27"/>
        <v>Asian, Malaysian</v>
      </c>
      <c r="M247" t="str">
        <f t="shared" si="31"/>
        <v>Asian, Malaysian</v>
      </c>
      <c r="P247" t="str">
        <f t="shared" si="28"/>
        <v>Asian, Malaysian</v>
      </c>
      <c r="Q247" t="str" cm="1">
        <f t="array" ref="Q247">_xlfn.TEXTJOIN(", ", TRUE, IFERROR(_xlfn.FILTERXML("&lt;t&gt;&lt;s&gt;" &amp; SUBSTITUTE(P247, ", ", "&lt;/s&gt;&lt;s&gt;") &amp; "&lt;/s&gt;&lt;/t&gt;", "//s[not(preceding::*=.)]"), ""))</f>
        <v>Asian, Malaysian</v>
      </c>
      <c r="R247" t="s">
        <v>9048</v>
      </c>
      <c r="S247" t="str">
        <f t="shared" si="29"/>
        <v>P001218</v>
      </c>
      <c r="T247">
        <f t="shared" ca="1" si="30"/>
        <v>408</v>
      </c>
      <c r="U247" s="4">
        <v>3429</v>
      </c>
    </row>
    <row r="248" spans="1:21" x14ac:dyDescent="0.45">
      <c r="A248" t="s">
        <v>1056</v>
      </c>
      <c r="B248" t="s">
        <v>3</v>
      </c>
      <c r="C248" s="3" t="str">
        <f t="shared" si="25"/>
        <v>4.0 </v>
      </c>
      <c r="D248" t="s">
        <v>1057</v>
      </c>
      <c r="E248" t="s">
        <v>1058</v>
      </c>
      <c r="G248" t="str">
        <f t="shared" si="26"/>
        <v>$$</v>
      </c>
      <c r="I248" t="s">
        <v>1059</v>
      </c>
      <c r="J248" t="str">
        <f t="shared" si="24"/>
        <v/>
      </c>
      <c r="K248" t="str" cm="1">
        <f t="array" ref="K248">ExtractCapitals(J248)</f>
        <v/>
      </c>
      <c r="L248" t="str">
        <f t="shared" si="27"/>
        <v/>
      </c>
      <c r="M248" t="str">
        <f t="shared" si="31"/>
        <v/>
      </c>
      <c r="P248" t="str">
        <f t="shared" si="28"/>
        <v xml:space="preserve">, , </v>
      </c>
      <c r="Q248" t="str" cm="1">
        <f t="array" ref="Q248">_xlfn.TEXTJOIN(", ", TRUE, IFERROR(_xlfn.FILTERXML("&lt;t&gt;&lt;s&gt;" &amp; SUBSTITUTE(P248, ", ", "&lt;/s&gt;&lt;s&gt;") &amp; "&lt;/s&gt;&lt;/t&gt;", "//s[not(preceding::*=.)]"), ""))</f>
        <v/>
      </c>
      <c r="R248" t="s">
        <v>9048</v>
      </c>
      <c r="S248" t="str">
        <f t="shared" si="29"/>
        <v>P001219</v>
      </c>
      <c r="T248">
        <f t="shared" ca="1" si="30"/>
        <v>1670</v>
      </c>
      <c r="U248" s="4">
        <v>1910</v>
      </c>
    </row>
    <row r="249" spans="1:21" x14ac:dyDescent="0.45">
      <c r="A249" t="s">
        <v>1060</v>
      </c>
      <c r="B249" t="s">
        <v>18</v>
      </c>
      <c r="C249" s="3" t="str">
        <f t="shared" si="25"/>
        <v>3.5 </v>
      </c>
      <c r="D249" t="s">
        <v>1061</v>
      </c>
      <c r="E249" t="s">
        <v>1062</v>
      </c>
      <c r="F249" t="s">
        <v>13</v>
      </c>
      <c r="G249" t="str">
        <f t="shared" si="26"/>
        <v>$$ - $$$</v>
      </c>
      <c r="H249" t="s">
        <v>1063</v>
      </c>
      <c r="I249" t="s">
        <v>1064</v>
      </c>
      <c r="J249" t="str">
        <f t="shared" si="24"/>
        <v xml:space="preserve">  SeafoodAsianHalal</v>
      </c>
      <c r="K249" t="str" cm="1">
        <f t="array" ref="K249">ExtractCapitals(J249)</f>
        <v>Seafood Asian Halal</v>
      </c>
      <c r="L249" t="str">
        <f t="shared" si="27"/>
        <v>Seafood, Asian, Halal</v>
      </c>
      <c r="M249" t="str">
        <f t="shared" si="31"/>
        <v>Seafood, Asian, Halal</v>
      </c>
      <c r="N249" t="s">
        <v>77</v>
      </c>
      <c r="P249" t="str">
        <f t="shared" si="28"/>
        <v>Seafood, Asian, Halal</v>
      </c>
      <c r="Q249" t="str" cm="1">
        <f t="array" ref="Q249">_xlfn.TEXTJOIN(", ", TRUE, IFERROR(_xlfn.FILTERXML("&lt;t&gt;&lt;s&gt;" &amp; SUBSTITUTE(P249, ", ", "&lt;/s&gt;&lt;s&gt;") &amp; "&lt;/s&gt;&lt;/t&gt;", "//s[not(preceding::*=.)]"), ""))</f>
        <v>Seafood, Asian, Halal</v>
      </c>
      <c r="R249" t="s">
        <v>9048</v>
      </c>
      <c r="S249" t="str">
        <f t="shared" si="29"/>
        <v>P001220</v>
      </c>
      <c r="T249">
        <f t="shared" ca="1" si="30"/>
        <v>1850</v>
      </c>
      <c r="U249" s="4">
        <v>2324</v>
      </c>
    </row>
    <row r="250" spans="1:21" x14ac:dyDescent="0.45">
      <c r="A250" t="s">
        <v>1065</v>
      </c>
      <c r="B250" t="s">
        <v>41</v>
      </c>
      <c r="C250" s="3" t="str">
        <f t="shared" si="25"/>
        <v>4.5 </v>
      </c>
      <c r="D250" t="s">
        <v>1066</v>
      </c>
      <c r="G250" t="str">
        <f t="shared" si="26"/>
        <v>$$</v>
      </c>
      <c r="I250" t="s">
        <v>1067</v>
      </c>
      <c r="J250" t="str">
        <f t="shared" si="24"/>
        <v/>
      </c>
      <c r="K250" t="str" cm="1">
        <f t="array" ref="K250">ExtractCapitals(J250)</f>
        <v/>
      </c>
      <c r="L250" t="str">
        <f t="shared" si="27"/>
        <v/>
      </c>
      <c r="M250" t="str">
        <f t="shared" si="31"/>
        <v/>
      </c>
      <c r="P250" t="str">
        <f t="shared" si="28"/>
        <v xml:space="preserve">, , </v>
      </c>
      <c r="Q250" t="str" cm="1">
        <f t="array" ref="Q250">_xlfn.TEXTJOIN(", ", TRUE, IFERROR(_xlfn.FILTERXML("&lt;t&gt;&lt;s&gt;" &amp; SUBSTITUTE(P250, ", ", "&lt;/s&gt;&lt;s&gt;") &amp; "&lt;/s&gt;&lt;/t&gt;", "//s[not(preceding::*=.)]"), ""))</f>
        <v/>
      </c>
      <c r="R250" t="s">
        <v>9048</v>
      </c>
      <c r="S250" t="str">
        <f t="shared" si="29"/>
        <v>P001221</v>
      </c>
      <c r="T250">
        <f t="shared" ca="1" si="30"/>
        <v>3047</v>
      </c>
      <c r="U250" s="4">
        <v>1951</v>
      </c>
    </row>
    <row r="251" spans="1:21" x14ac:dyDescent="0.45">
      <c r="A251" t="s">
        <v>1068</v>
      </c>
      <c r="B251" t="s">
        <v>41</v>
      </c>
      <c r="C251" s="3" t="str">
        <f t="shared" si="25"/>
        <v>4.5 </v>
      </c>
      <c r="D251" t="s">
        <v>1069</v>
      </c>
      <c r="E251" t="s">
        <v>1070</v>
      </c>
      <c r="F251" t="s">
        <v>546</v>
      </c>
      <c r="G251" t="str">
        <f t="shared" si="26"/>
        <v>$$</v>
      </c>
      <c r="H251" t="s">
        <v>1071</v>
      </c>
      <c r="I251" t="s">
        <v>1072</v>
      </c>
      <c r="J251" t="str">
        <f t="shared" si="24"/>
        <v>ChineseHalal</v>
      </c>
      <c r="K251" t="str" cm="1">
        <f t="array" ref="K251">ExtractCapitals(J251)</f>
        <v>Chinese Halal</v>
      </c>
      <c r="L251" t="str">
        <f t="shared" si="27"/>
        <v>Chinese, Halal</v>
      </c>
      <c r="M251" t="str">
        <f t="shared" si="31"/>
        <v>Chinese, Halal</v>
      </c>
      <c r="N251" t="s">
        <v>77</v>
      </c>
      <c r="P251" t="str">
        <f t="shared" si="28"/>
        <v>Chinese, Halal</v>
      </c>
      <c r="Q251" t="str" cm="1">
        <f t="array" ref="Q251">_xlfn.TEXTJOIN(", ", TRUE, IFERROR(_xlfn.FILTERXML("&lt;t&gt;&lt;s&gt;" &amp; SUBSTITUTE(P251, ", ", "&lt;/s&gt;&lt;s&gt;") &amp; "&lt;/s&gt;&lt;/t&gt;", "//s[not(preceding::*=.)]"), ""))</f>
        <v>Chinese, Halal</v>
      </c>
      <c r="R251" t="s">
        <v>9048</v>
      </c>
      <c r="S251" t="str">
        <f t="shared" si="29"/>
        <v>P001222</v>
      </c>
      <c r="T251">
        <f t="shared" ca="1" si="30"/>
        <v>7</v>
      </c>
      <c r="U251" s="4">
        <v>4179</v>
      </c>
    </row>
    <row r="252" spans="1:21" x14ac:dyDescent="0.45">
      <c r="A252" t="s">
        <v>1073</v>
      </c>
      <c r="B252" t="s">
        <v>41</v>
      </c>
      <c r="C252" s="3" t="str">
        <f t="shared" si="25"/>
        <v>4.5 </v>
      </c>
      <c r="D252" t="s">
        <v>1074</v>
      </c>
      <c r="F252" t="s">
        <v>6</v>
      </c>
      <c r="G252" t="str">
        <f t="shared" si="26"/>
        <v>$</v>
      </c>
      <c r="H252" t="s">
        <v>246</v>
      </c>
      <c r="I252" t="s">
        <v>1075</v>
      </c>
      <c r="J252" t="str">
        <f t="shared" si="24"/>
        <v>AsianMalaysian</v>
      </c>
      <c r="K252" t="str" cm="1">
        <f t="array" ref="K252">ExtractCapitals(J252)</f>
        <v>Asian Malaysian</v>
      </c>
      <c r="L252" t="str">
        <f t="shared" si="27"/>
        <v>Asian, Malaysian</v>
      </c>
      <c r="M252" t="str">
        <f t="shared" si="31"/>
        <v>Asian, Malaysian</v>
      </c>
      <c r="P252" t="str">
        <f t="shared" si="28"/>
        <v>Asian, Malaysian</v>
      </c>
      <c r="Q252" t="str" cm="1">
        <f t="array" ref="Q252">_xlfn.TEXTJOIN(", ", TRUE, IFERROR(_xlfn.FILTERXML("&lt;t&gt;&lt;s&gt;" &amp; SUBSTITUTE(P252, ", ", "&lt;/s&gt;&lt;s&gt;") &amp; "&lt;/s&gt;&lt;/t&gt;", "//s[not(preceding::*=.)]"), ""))</f>
        <v>Asian, Malaysian</v>
      </c>
      <c r="R252" t="s">
        <v>9048</v>
      </c>
      <c r="S252" t="str">
        <f t="shared" si="29"/>
        <v>P001223</v>
      </c>
      <c r="T252">
        <f t="shared" ca="1" si="30"/>
        <v>122</v>
      </c>
      <c r="U252" s="4">
        <v>604</v>
      </c>
    </row>
    <row r="253" spans="1:21" x14ac:dyDescent="0.45">
      <c r="A253" t="s">
        <v>1076</v>
      </c>
      <c r="B253" t="s">
        <v>18</v>
      </c>
      <c r="C253" s="3" t="str">
        <f t="shared" si="25"/>
        <v>3.5 </v>
      </c>
      <c r="D253" t="s">
        <v>1077</v>
      </c>
      <c r="F253" t="s">
        <v>13</v>
      </c>
      <c r="G253" t="str">
        <f t="shared" si="26"/>
        <v>$$ - $$$</v>
      </c>
      <c r="H253" t="s">
        <v>947</v>
      </c>
      <c r="I253" t="s">
        <v>1078</v>
      </c>
      <c r="J253" t="str">
        <f t="shared" si="24"/>
        <v xml:space="preserve">  Asian</v>
      </c>
      <c r="K253" t="str" cm="1">
        <f t="array" ref="K253">ExtractCapitals(J253)</f>
        <v>Asian</v>
      </c>
      <c r="L253" t="str">
        <f t="shared" si="27"/>
        <v>Asian</v>
      </c>
      <c r="M253" t="str">
        <f t="shared" si="31"/>
        <v>Asian</v>
      </c>
      <c r="N253" t="s">
        <v>39</v>
      </c>
      <c r="P253" t="str">
        <f t="shared" si="28"/>
        <v>Asian, Dinner</v>
      </c>
      <c r="Q253" t="str" cm="1">
        <f t="array" ref="Q253">_xlfn.TEXTJOIN(", ", TRUE, IFERROR(_xlfn.FILTERXML("&lt;t&gt;&lt;s&gt;" &amp; SUBSTITUTE(P253, ", ", "&lt;/s&gt;&lt;s&gt;") &amp; "&lt;/s&gt;&lt;/t&gt;", "//s[not(preceding::*=.)]"), ""))</f>
        <v>Asian, Dinner</v>
      </c>
      <c r="R253" t="s">
        <v>9048</v>
      </c>
      <c r="S253" t="str">
        <f t="shared" si="29"/>
        <v>P001224</v>
      </c>
      <c r="T253">
        <f t="shared" ca="1" si="30"/>
        <v>238</v>
      </c>
      <c r="U253" s="4">
        <v>4175</v>
      </c>
    </row>
    <row r="254" spans="1:21" x14ac:dyDescent="0.45">
      <c r="A254" t="s">
        <v>1079</v>
      </c>
      <c r="B254" t="s">
        <v>18</v>
      </c>
      <c r="C254" s="3" t="str">
        <f t="shared" si="25"/>
        <v>3.5 </v>
      </c>
      <c r="D254" t="s">
        <v>1080</v>
      </c>
      <c r="F254" t="s">
        <v>13</v>
      </c>
      <c r="G254" t="str">
        <f t="shared" si="26"/>
        <v>$$ - $$$</v>
      </c>
      <c r="H254" t="s">
        <v>1081</v>
      </c>
      <c r="I254" t="s">
        <v>1082</v>
      </c>
      <c r="J254" t="str">
        <f t="shared" si="24"/>
        <v xml:space="preserve">  ChineseInternationalBarbecue</v>
      </c>
      <c r="K254" t="str" cm="1">
        <f t="array" ref="K254">ExtractCapitals(J254)</f>
        <v>Chinese International Barbecue</v>
      </c>
      <c r="L254" t="str">
        <f t="shared" si="27"/>
        <v>Chinese, International, Barbecue</v>
      </c>
      <c r="M254" t="str">
        <f t="shared" si="31"/>
        <v>Chinese, International, Barbecue</v>
      </c>
      <c r="N254" t="s">
        <v>1083</v>
      </c>
      <c r="P254" t="str">
        <f t="shared" si="28"/>
        <v>Chinese, International, Barbecue, Chinese, International, Barbecue, Asian, Malaysian</v>
      </c>
      <c r="Q254" t="str" cm="1">
        <f t="array" ref="Q254">_xlfn.TEXTJOIN(", ", TRUE, IFERROR(_xlfn.FILTERXML("&lt;t&gt;&lt;s&gt;" &amp; SUBSTITUTE(P254, ", ", "&lt;/s&gt;&lt;s&gt;") &amp; "&lt;/s&gt;&lt;/t&gt;", "//s[not(preceding::*=.)]"), ""))</f>
        <v>Chinese, International, Barbecue, Asian, Malaysian</v>
      </c>
      <c r="R254" t="s">
        <v>9048</v>
      </c>
      <c r="S254" t="str">
        <f t="shared" si="29"/>
        <v>P001225</v>
      </c>
      <c r="T254">
        <f t="shared" ca="1" si="30"/>
        <v>653</v>
      </c>
      <c r="U254" s="4">
        <v>573</v>
      </c>
    </row>
    <row r="255" spans="1:21" x14ac:dyDescent="0.45">
      <c r="A255" t="s">
        <v>1084</v>
      </c>
      <c r="B255" t="s">
        <v>18</v>
      </c>
      <c r="C255" s="3" t="str">
        <f t="shared" si="25"/>
        <v>3.5 </v>
      </c>
      <c r="D255" t="s">
        <v>1085</v>
      </c>
      <c r="E255" t="s">
        <v>1086</v>
      </c>
      <c r="F255" t="s">
        <v>13</v>
      </c>
      <c r="G255" t="str">
        <f t="shared" si="26"/>
        <v>$$ - $$$</v>
      </c>
      <c r="H255" t="s">
        <v>21</v>
      </c>
      <c r="I255" t="s">
        <v>1087</v>
      </c>
      <c r="J255" t="str">
        <f t="shared" si="24"/>
        <v xml:space="preserve">  ChineseAsianMalaysian</v>
      </c>
      <c r="K255" t="str" cm="1">
        <f t="array" ref="K255">ExtractCapitals(J255)</f>
        <v>Chinese Asian Malaysian</v>
      </c>
      <c r="L255" t="str">
        <f t="shared" si="27"/>
        <v>Chinese, Asian, Malaysian</v>
      </c>
      <c r="M255" t="str">
        <f t="shared" si="31"/>
        <v>Chinese, Asian, Malaysian</v>
      </c>
      <c r="N255" t="s">
        <v>1088</v>
      </c>
      <c r="P255" t="str">
        <f t="shared" si="28"/>
        <v>Chinese, Asian, Malaysian, Breakfast, Lunch, Dinner, Brunch, After-hours, Drinks</v>
      </c>
      <c r="Q255" t="str" cm="1">
        <f t="array" ref="Q255">_xlfn.TEXTJOIN(", ", TRUE, IFERROR(_xlfn.FILTERXML("&lt;t&gt;&lt;s&gt;" &amp; SUBSTITUTE(P255, ", ", "&lt;/s&gt;&lt;s&gt;") &amp; "&lt;/s&gt;&lt;/t&gt;", "//s[not(preceding::*=.)]"), ""))</f>
        <v>Chinese, Asian, Malaysian, Breakfast, Lunch, Dinner, Brunch, After-hours, Drinks</v>
      </c>
      <c r="R255" t="s">
        <v>9048</v>
      </c>
      <c r="S255" t="str">
        <f t="shared" si="29"/>
        <v>P001226</v>
      </c>
      <c r="T255">
        <f t="shared" ca="1" si="30"/>
        <v>3412</v>
      </c>
      <c r="U255" s="4">
        <v>2315</v>
      </c>
    </row>
    <row r="256" spans="1:21" x14ac:dyDescent="0.45">
      <c r="A256" t="s">
        <v>1089</v>
      </c>
      <c r="B256" t="s">
        <v>79</v>
      </c>
      <c r="C256" s="3" t="str">
        <f t="shared" si="25"/>
        <v>5.0 </v>
      </c>
      <c r="D256" t="s">
        <v>1090</v>
      </c>
      <c r="E256" t="s">
        <v>1091</v>
      </c>
      <c r="F256" t="s">
        <v>13</v>
      </c>
      <c r="G256" t="str">
        <f t="shared" si="26"/>
        <v>$$ - $$$</v>
      </c>
      <c r="H256" t="s">
        <v>1092</v>
      </c>
      <c r="I256" t="s">
        <v>1093</v>
      </c>
      <c r="J256" t="str">
        <f t="shared" si="24"/>
        <v xml:space="preserve">  Pizza</v>
      </c>
      <c r="K256" t="str" cm="1">
        <f t="array" ref="K256">ExtractCapitals(J256)</f>
        <v>Pizza</v>
      </c>
      <c r="L256" t="str">
        <f t="shared" si="27"/>
        <v>Pizza</v>
      </c>
      <c r="M256" t="str">
        <f t="shared" si="31"/>
        <v>Pizza</v>
      </c>
      <c r="N256" t="s">
        <v>752</v>
      </c>
      <c r="P256" t="str">
        <f t="shared" si="28"/>
        <v>Pizza</v>
      </c>
      <c r="Q256" t="str" cm="1">
        <f t="array" ref="Q256">_xlfn.TEXTJOIN(", ", TRUE, IFERROR(_xlfn.FILTERXML("&lt;t&gt;&lt;s&gt;" &amp; SUBSTITUTE(P256, ", ", "&lt;/s&gt;&lt;s&gt;") &amp; "&lt;/s&gt;&lt;/t&gt;", "//s[not(preceding::*=.)]"), ""))</f>
        <v>Pizza</v>
      </c>
      <c r="R256" t="s">
        <v>9048</v>
      </c>
      <c r="S256" t="str">
        <f t="shared" si="29"/>
        <v>P001227</v>
      </c>
      <c r="T256">
        <f t="shared" ca="1" si="30"/>
        <v>4180</v>
      </c>
      <c r="U256" s="4">
        <v>541</v>
      </c>
    </row>
    <row r="257" spans="1:21" x14ac:dyDescent="0.45">
      <c r="A257" t="s">
        <v>1094</v>
      </c>
      <c r="B257" t="s">
        <v>18</v>
      </c>
      <c r="C257" s="3" t="str">
        <f t="shared" si="25"/>
        <v>3.5 </v>
      </c>
      <c r="D257" t="s">
        <v>1095</v>
      </c>
      <c r="F257" t="s">
        <v>13</v>
      </c>
      <c r="G257" t="str">
        <f t="shared" si="26"/>
        <v>$$ - $$$</v>
      </c>
      <c r="H257" t="s">
        <v>13</v>
      </c>
      <c r="I257" t="s">
        <v>1096</v>
      </c>
      <c r="J257" t="str">
        <f t="shared" si="24"/>
        <v xml:space="preserve">  </v>
      </c>
      <c r="K257" t="str" cm="1">
        <f t="array" ref="K257">ExtractCapitals(J257)</f>
        <v/>
      </c>
      <c r="L257" t="str">
        <f t="shared" si="27"/>
        <v/>
      </c>
      <c r="M257" t="str">
        <f t="shared" si="31"/>
        <v/>
      </c>
      <c r="P257" t="str">
        <f t="shared" si="28"/>
        <v xml:space="preserve">, , </v>
      </c>
      <c r="Q257" t="str" cm="1">
        <f t="array" ref="Q257">_xlfn.TEXTJOIN(", ", TRUE, IFERROR(_xlfn.FILTERXML("&lt;t&gt;&lt;s&gt;" &amp; SUBSTITUTE(P257, ", ", "&lt;/s&gt;&lt;s&gt;") &amp; "&lt;/s&gt;&lt;/t&gt;", "//s[not(preceding::*=.)]"), ""))</f>
        <v/>
      </c>
      <c r="R257" t="s">
        <v>9048</v>
      </c>
      <c r="S257" t="str">
        <f t="shared" si="29"/>
        <v>P001228</v>
      </c>
      <c r="T257">
        <f t="shared" ca="1" si="30"/>
        <v>1417</v>
      </c>
      <c r="U257" s="4">
        <v>1340</v>
      </c>
    </row>
    <row r="258" spans="1:21" x14ac:dyDescent="0.45">
      <c r="A258" t="s">
        <v>1097</v>
      </c>
      <c r="B258" t="s">
        <v>3</v>
      </c>
      <c r="C258" s="3" t="str">
        <f t="shared" si="25"/>
        <v>4.0 </v>
      </c>
      <c r="D258" t="s">
        <v>1098</v>
      </c>
      <c r="E258" t="s">
        <v>1099</v>
      </c>
      <c r="G258" t="str">
        <f t="shared" si="26"/>
        <v>$$</v>
      </c>
      <c r="I258" t="s">
        <v>1100</v>
      </c>
      <c r="J258" t="str">
        <f t="shared" ref="J258:J321" si="32">SUBSTITUTE(SUBSTITUTE(H258, "$", ""), "-", "")</f>
        <v/>
      </c>
      <c r="K258" t="str" cm="1">
        <f t="array" ref="K258">ExtractCapitals(J258)</f>
        <v/>
      </c>
      <c r="L258" t="str">
        <f t="shared" si="27"/>
        <v/>
      </c>
      <c r="M258" t="str">
        <f t="shared" si="31"/>
        <v/>
      </c>
      <c r="P258" t="str">
        <f t="shared" si="28"/>
        <v xml:space="preserve">, , </v>
      </c>
      <c r="Q258" t="str" cm="1">
        <f t="array" ref="Q258">_xlfn.TEXTJOIN(", ", TRUE, IFERROR(_xlfn.FILTERXML("&lt;t&gt;&lt;s&gt;" &amp; SUBSTITUTE(P258, ", ", "&lt;/s&gt;&lt;s&gt;") &amp; "&lt;/s&gt;&lt;/t&gt;", "//s[not(preceding::*=.)]"), ""))</f>
        <v/>
      </c>
      <c r="R258" t="s">
        <v>9048</v>
      </c>
      <c r="S258" t="str">
        <f t="shared" si="29"/>
        <v>P001229</v>
      </c>
      <c r="T258">
        <f t="shared" ca="1" si="30"/>
        <v>3372</v>
      </c>
      <c r="U258" s="4">
        <v>1068</v>
      </c>
    </row>
    <row r="259" spans="1:21" x14ac:dyDescent="0.45">
      <c r="A259" t="s">
        <v>1101</v>
      </c>
      <c r="B259" t="s">
        <v>3</v>
      </c>
      <c r="C259" s="3" t="str">
        <f t="shared" ref="C259:C322" si="33">SUBSTITUTE(B259, "Â", "")</f>
        <v>4.0 </v>
      </c>
      <c r="D259" t="s">
        <v>1102</v>
      </c>
      <c r="E259" t="s">
        <v>1103</v>
      </c>
      <c r="F259" t="s">
        <v>811</v>
      </c>
      <c r="G259" t="str">
        <f t="shared" ref="G259:G322" si="34">IF(OR(ISBLANK(F259), ISERROR(SEARCH("$", F259))), "$$", F259)</f>
        <v>$$</v>
      </c>
      <c r="H259" t="s">
        <v>811</v>
      </c>
      <c r="I259" t="s">
        <v>1104</v>
      </c>
      <c r="J259" t="str">
        <f t="shared" si="32"/>
        <v>Indian</v>
      </c>
      <c r="K259" t="str" cm="1">
        <f t="array" ref="K259">ExtractCapitals(J259)</f>
        <v>Indian</v>
      </c>
      <c r="L259" t="str">
        <f t="shared" ref="L259:L322" si="35">SUBSTITUTE(K259, " ", ", ")</f>
        <v>Indian</v>
      </c>
      <c r="M259" t="str">
        <f t="shared" si="31"/>
        <v>Indian</v>
      </c>
      <c r="P259" t="str">
        <f t="shared" ref="P259:P322" si="36">M259 &amp; IF(ISNUMBER(SEARCH(N259, M259)), "", ", " &amp; N259) &amp; IF(AND(ISNUMBER(SEARCH(N259, M259 &amp; N259)), ISNUMBER(SEARCH(O259, M259 &amp; N259))), "", ", " &amp; O259)</f>
        <v>Indian</v>
      </c>
      <c r="Q259" t="str" cm="1">
        <f t="array" ref="Q259">_xlfn.TEXTJOIN(", ", TRUE, IFERROR(_xlfn.FILTERXML("&lt;t&gt;&lt;s&gt;" &amp; SUBSTITUTE(P259, ", ", "&lt;/s&gt;&lt;s&gt;") &amp; "&lt;/s&gt;&lt;/t&gt;", "//s[not(preceding::*=.)]"), ""))</f>
        <v>Indian</v>
      </c>
      <c r="R259" t="s">
        <v>9048</v>
      </c>
      <c r="S259" t="str">
        <f t="shared" ref="S259:S322" si="37">"P" &amp; TEXT(ROW(S259)-1+972,"000000")</f>
        <v>P001230</v>
      </c>
      <c r="T259">
        <f t="shared" ref="T259:T322" ca="1" si="38">RANDBETWEEN(1, 4500)</f>
        <v>1386</v>
      </c>
      <c r="U259" s="4">
        <v>2095</v>
      </c>
    </row>
    <row r="260" spans="1:21" x14ac:dyDescent="0.45">
      <c r="A260" t="s">
        <v>1105</v>
      </c>
      <c r="B260" t="s">
        <v>3</v>
      </c>
      <c r="C260" s="3" t="str">
        <f t="shared" si="33"/>
        <v>4.0 </v>
      </c>
      <c r="D260" t="s">
        <v>1106</v>
      </c>
      <c r="F260" t="s">
        <v>811</v>
      </c>
      <c r="G260" t="str">
        <f t="shared" si="34"/>
        <v>$$</v>
      </c>
      <c r="H260" t="s">
        <v>1107</v>
      </c>
      <c r="I260" t="s">
        <v>1108</v>
      </c>
      <c r="J260" t="str">
        <f t="shared" si="32"/>
        <v>IndianVegetarian Friendly</v>
      </c>
      <c r="K260" t="str" cm="1">
        <f t="array" ref="K260">ExtractCapitals(J260)</f>
        <v>Indian Vegetarian  Friendly</v>
      </c>
      <c r="L260" t="str">
        <f t="shared" si="35"/>
        <v>Indian, Vegetarian, , Friendly</v>
      </c>
      <c r="M260" t="str">
        <f t="shared" ref="M260:M323" si="39">SUBSTITUTE(SUBSTITUTE(L260, ", ,", ""), ",,", ",")</f>
        <v>Indian, Vegetarian Friendly</v>
      </c>
      <c r="N260" t="s">
        <v>34</v>
      </c>
      <c r="P260" t="str">
        <f t="shared" si="36"/>
        <v>Indian, Vegetarian Friendly</v>
      </c>
      <c r="Q260" t="str" cm="1">
        <f t="array" ref="Q260">_xlfn.TEXTJOIN(", ", TRUE, IFERROR(_xlfn.FILTERXML("&lt;t&gt;&lt;s&gt;" &amp; SUBSTITUTE(P260, ", ", "&lt;/s&gt;&lt;s&gt;") &amp; "&lt;/s&gt;&lt;/t&gt;", "//s[not(preceding::*=.)]"), ""))</f>
        <v>Indian, Vegetarian Friendly</v>
      </c>
      <c r="R260" t="s">
        <v>9048</v>
      </c>
      <c r="S260" t="str">
        <f t="shared" si="37"/>
        <v>P001231</v>
      </c>
      <c r="T260">
        <f t="shared" ca="1" si="38"/>
        <v>2437</v>
      </c>
      <c r="U260" s="4">
        <v>3025</v>
      </c>
    </row>
    <row r="261" spans="1:21" x14ac:dyDescent="0.45">
      <c r="A261" t="s">
        <v>1109</v>
      </c>
      <c r="B261" t="s">
        <v>3</v>
      </c>
      <c r="C261" s="3" t="str">
        <f t="shared" si="33"/>
        <v>4.0 </v>
      </c>
      <c r="D261" t="s">
        <v>1110</v>
      </c>
      <c r="F261" t="s">
        <v>1111</v>
      </c>
      <c r="G261" t="str">
        <f t="shared" si="34"/>
        <v>$$</v>
      </c>
      <c r="H261" t="s">
        <v>1112</v>
      </c>
      <c r="I261">
        <v>6052112233</v>
      </c>
      <c r="J261" t="str">
        <f t="shared" si="32"/>
        <v>Brew PubAsianPubFusion</v>
      </c>
      <c r="K261" t="str" cm="1">
        <f t="array" ref="K261">ExtractCapitals(J261)</f>
        <v>Brew  Pub Asian Pub Fusion</v>
      </c>
      <c r="L261" t="str">
        <f t="shared" si="35"/>
        <v>Brew, , Pub, Asian, Pub, Fusion</v>
      </c>
      <c r="M261" t="str">
        <f t="shared" si="39"/>
        <v>Brew Pub, Asian, Pub, Fusion</v>
      </c>
      <c r="P261" t="str">
        <f t="shared" si="36"/>
        <v>Brew Pub, Asian, Pub, Fusion</v>
      </c>
      <c r="Q261" t="str" cm="1">
        <f t="array" ref="Q261">_xlfn.TEXTJOIN(", ", TRUE, IFERROR(_xlfn.FILTERXML("&lt;t&gt;&lt;s&gt;" &amp; SUBSTITUTE(P261, ", ", "&lt;/s&gt;&lt;s&gt;") &amp; "&lt;/s&gt;&lt;/t&gt;", "//s[not(preceding::*=.)]"), ""))</f>
        <v>Brew Pub, Asian, Pub, Fusion</v>
      </c>
      <c r="R261" t="s">
        <v>9048</v>
      </c>
      <c r="S261" t="str">
        <f t="shared" si="37"/>
        <v>P001232</v>
      </c>
      <c r="T261">
        <f t="shared" ca="1" si="38"/>
        <v>2639</v>
      </c>
      <c r="U261" s="4">
        <v>4335</v>
      </c>
    </row>
    <row r="262" spans="1:21" x14ac:dyDescent="0.45">
      <c r="A262" t="s">
        <v>1113</v>
      </c>
      <c r="B262" t="s">
        <v>79</v>
      </c>
      <c r="C262" s="3" t="str">
        <f t="shared" si="33"/>
        <v>5.0 </v>
      </c>
      <c r="D262" t="s">
        <v>1114</v>
      </c>
      <c r="F262" t="s">
        <v>208</v>
      </c>
      <c r="G262" t="str">
        <f t="shared" si="34"/>
        <v>$$</v>
      </c>
      <c r="H262" t="s">
        <v>208</v>
      </c>
      <c r="I262" t="s">
        <v>1115</v>
      </c>
      <c r="J262" t="str">
        <f t="shared" si="32"/>
        <v>Cafe</v>
      </c>
      <c r="K262" t="str" cm="1">
        <f t="array" ref="K262">ExtractCapitals(J262)</f>
        <v>Cafe</v>
      </c>
      <c r="L262" t="str">
        <f t="shared" si="35"/>
        <v>Cafe</v>
      </c>
      <c r="M262" t="str">
        <f t="shared" si="39"/>
        <v>Cafe</v>
      </c>
      <c r="N262" t="s">
        <v>610</v>
      </c>
      <c r="P262" t="str">
        <f t="shared" si="36"/>
        <v>Cafe, Breakfast, Lunch, Dinner</v>
      </c>
      <c r="Q262" t="str" cm="1">
        <f t="array" ref="Q262">_xlfn.TEXTJOIN(", ", TRUE, IFERROR(_xlfn.FILTERXML("&lt;t&gt;&lt;s&gt;" &amp; SUBSTITUTE(P262, ", ", "&lt;/s&gt;&lt;s&gt;") &amp; "&lt;/s&gt;&lt;/t&gt;", "//s[not(preceding::*=.)]"), ""))</f>
        <v>Cafe, Breakfast, Lunch, Dinner</v>
      </c>
      <c r="R262" t="s">
        <v>9048</v>
      </c>
      <c r="S262" t="str">
        <f t="shared" si="37"/>
        <v>P001233</v>
      </c>
      <c r="T262">
        <f t="shared" ca="1" si="38"/>
        <v>1033</v>
      </c>
      <c r="U262" s="4">
        <v>1204</v>
      </c>
    </row>
    <row r="263" spans="1:21" x14ac:dyDescent="0.45">
      <c r="A263" t="s">
        <v>1116</v>
      </c>
      <c r="B263" t="s">
        <v>79</v>
      </c>
      <c r="C263" s="3" t="str">
        <f t="shared" si="33"/>
        <v>5.0 </v>
      </c>
      <c r="D263" t="s">
        <v>1117</v>
      </c>
      <c r="F263" t="s">
        <v>6</v>
      </c>
      <c r="G263" t="str">
        <f t="shared" si="34"/>
        <v>$</v>
      </c>
      <c r="H263" t="s">
        <v>1118</v>
      </c>
      <c r="J263" t="str">
        <f t="shared" si="32"/>
        <v>IndianAsianThai</v>
      </c>
      <c r="K263" t="str" cm="1">
        <f t="array" ref="K263">ExtractCapitals(J263)</f>
        <v>Indian Asian Thai</v>
      </c>
      <c r="L263" t="str">
        <f t="shared" si="35"/>
        <v>Indian, Asian, Thai</v>
      </c>
      <c r="M263" t="str">
        <f t="shared" si="39"/>
        <v>Indian, Asian, Thai</v>
      </c>
      <c r="N263" t="s">
        <v>1119</v>
      </c>
      <c r="P263" t="str">
        <f t="shared" si="36"/>
        <v>Indian, Asian, Thai, Indian, Asian, Thai, Malaysian</v>
      </c>
      <c r="Q263" t="str" cm="1">
        <f t="array" ref="Q263">_xlfn.TEXTJOIN(", ", TRUE, IFERROR(_xlfn.FILTERXML("&lt;t&gt;&lt;s&gt;" &amp; SUBSTITUTE(P263, ", ", "&lt;/s&gt;&lt;s&gt;") &amp; "&lt;/s&gt;&lt;/t&gt;", "//s[not(preceding::*=.)]"), ""))</f>
        <v>Indian, Asian, Thai, Malaysian</v>
      </c>
      <c r="R263" t="s">
        <v>9048</v>
      </c>
      <c r="S263" t="str">
        <f t="shared" si="37"/>
        <v>P001234</v>
      </c>
      <c r="T263">
        <f t="shared" ca="1" si="38"/>
        <v>3053</v>
      </c>
      <c r="U263" s="4">
        <v>122</v>
      </c>
    </row>
    <row r="264" spans="1:21" x14ac:dyDescent="0.45">
      <c r="A264" t="s">
        <v>1120</v>
      </c>
      <c r="B264" t="s">
        <v>3</v>
      </c>
      <c r="C264" s="3" t="str">
        <f t="shared" si="33"/>
        <v>4.0 </v>
      </c>
      <c r="D264" t="s">
        <v>1121</v>
      </c>
      <c r="E264" t="s">
        <v>1122</v>
      </c>
      <c r="F264" t="s">
        <v>208</v>
      </c>
      <c r="G264" t="str">
        <f t="shared" si="34"/>
        <v>$$</v>
      </c>
      <c r="H264" t="s">
        <v>1123</v>
      </c>
      <c r="I264" t="s">
        <v>1124</v>
      </c>
      <c r="J264" t="str">
        <f t="shared" si="32"/>
        <v>CafeAsianMalaysian</v>
      </c>
      <c r="K264" t="str" cm="1">
        <f t="array" ref="K264">ExtractCapitals(J264)</f>
        <v>Cafe Asian Malaysian</v>
      </c>
      <c r="L264" t="str">
        <f t="shared" si="35"/>
        <v>Cafe, Asian, Malaysian</v>
      </c>
      <c r="M264" t="str">
        <f t="shared" si="39"/>
        <v>Cafe, Asian, Malaysian</v>
      </c>
      <c r="P264" t="str">
        <f t="shared" si="36"/>
        <v>Cafe, Asian, Malaysian</v>
      </c>
      <c r="Q264" t="str" cm="1">
        <f t="array" ref="Q264">_xlfn.TEXTJOIN(", ", TRUE, IFERROR(_xlfn.FILTERXML("&lt;t&gt;&lt;s&gt;" &amp; SUBSTITUTE(P264, ", ", "&lt;/s&gt;&lt;s&gt;") &amp; "&lt;/s&gt;&lt;/t&gt;", "//s[not(preceding::*=.)]"), ""))</f>
        <v>Cafe, Asian, Malaysian</v>
      </c>
      <c r="R264" t="s">
        <v>9048</v>
      </c>
      <c r="S264" t="str">
        <f t="shared" si="37"/>
        <v>P001235</v>
      </c>
      <c r="T264">
        <f t="shared" ca="1" si="38"/>
        <v>786</v>
      </c>
      <c r="U264" s="4">
        <v>4013</v>
      </c>
    </row>
    <row r="265" spans="1:21" x14ac:dyDescent="0.45">
      <c r="A265" t="s">
        <v>1125</v>
      </c>
      <c r="B265" t="s">
        <v>3</v>
      </c>
      <c r="C265" s="3" t="str">
        <f t="shared" si="33"/>
        <v>4.0 </v>
      </c>
      <c r="D265" t="s">
        <v>1126</v>
      </c>
      <c r="E265" t="s">
        <v>1127</v>
      </c>
      <c r="F265" t="s">
        <v>413</v>
      </c>
      <c r="G265" t="str">
        <f t="shared" si="34"/>
        <v>$$</v>
      </c>
      <c r="H265" t="s">
        <v>1128</v>
      </c>
      <c r="I265" t="s">
        <v>1129</v>
      </c>
      <c r="J265" t="str">
        <f t="shared" si="32"/>
        <v>BakeriesCafeAsianMalaysian</v>
      </c>
      <c r="K265" t="str" cm="1">
        <f t="array" ref="K265">ExtractCapitals(J265)</f>
        <v>Bakeries Cafe Asian Malaysian</v>
      </c>
      <c r="L265" t="str">
        <f t="shared" si="35"/>
        <v>Bakeries, Cafe, Asian, Malaysian</v>
      </c>
      <c r="M265" t="str">
        <f t="shared" si="39"/>
        <v>Bakeries, Cafe, Asian, Malaysian</v>
      </c>
      <c r="P265" t="str">
        <f t="shared" si="36"/>
        <v>Bakeries, Cafe, Asian, Malaysian</v>
      </c>
      <c r="Q265" t="str" cm="1">
        <f t="array" ref="Q265">_xlfn.TEXTJOIN(", ", TRUE, IFERROR(_xlfn.FILTERXML("&lt;t&gt;&lt;s&gt;" &amp; SUBSTITUTE(P265, ", ", "&lt;/s&gt;&lt;s&gt;") &amp; "&lt;/s&gt;&lt;/t&gt;", "//s[not(preceding::*=.)]"), ""))</f>
        <v>Bakeries, Cafe, Asian, Malaysian</v>
      </c>
      <c r="R265" t="s">
        <v>9048</v>
      </c>
      <c r="S265" t="str">
        <f t="shared" si="37"/>
        <v>P001236</v>
      </c>
      <c r="T265">
        <f t="shared" ca="1" si="38"/>
        <v>458</v>
      </c>
      <c r="U265" s="4">
        <v>1348</v>
      </c>
    </row>
    <row r="266" spans="1:21" x14ac:dyDescent="0.45">
      <c r="A266" t="s">
        <v>1130</v>
      </c>
      <c r="B266" t="s">
        <v>79</v>
      </c>
      <c r="C266" s="3" t="str">
        <f t="shared" si="33"/>
        <v>5.0 </v>
      </c>
      <c r="D266" t="s">
        <v>1131</v>
      </c>
      <c r="E266" t="s">
        <v>1132</v>
      </c>
      <c r="F266" t="s">
        <v>6</v>
      </c>
      <c r="G266" t="str">
        <f t="shared" si="34"/>
        <v>$</v>
      </c>
      <c r="H266" t="s">
        <v>1133</v>
      </c>
      <c r="I266" t="s">
        <v>1134</v>
      </c>
      <c r="J266" t="str">
        <f t="shared" si="32"/>
        <v>AsianVietnameseAustralian</v>
      </c>
      <c r="K266" t="str" cm="1">
        <f t="array" ref="K266">ExtractCapitals(J266)</f>
        <v>Asian Vietnamese Australian</v>
      </c>
      <c r="L266" t="str">
        <f t="shared" si="35"/>
        <v>Asian, Vietnamese, Australian</v>
      </c>
      <c r="M266" t="str">
        <f t="shared" si="39"/>
        <v>Asian, Vietnamese, Australian</v>
      </c>
      <c r="N266" t="s">
        <v>1135</v>
      </c>
      <c r="P266" t="str">
        <f t="shared" si="36"/>
        <v>Asian, Vietnamese, Australian, Asian, Vietnamese, Australian, Singaporean, Malaysian</v>
      </c>
      <c r="Q266" t="str" cm="1">
        <f t="array" ref="Q266">_xlfn.TEXTJOIN(", ", TRUE, IFERROR(_xlfn.FILTERXML("&lt;t&gt;&lt;s&gt;" &amp; SUBSTITUTE(P266, ", ", "&lt;/s&gt;&lt;s&gt;") &amp; "&lt;/s&gt;&lt;/t&gt;", "//s[not(preceding::*=.)]"), ""))</f>
        <v>Asian, Vietnamese, Australian, Singaporean, Malaysian</v>
      </c>
      <c r="R266" t="s">
        <v>9048</v>
      </c>
      <c r="S266" t="str">
        <f t="shared" si="37"/>
        <v>P001237</v>
      </c>
      <c r="T266">
        <f t="shared" ca="1" si="38"/>
        <v>1130</v>
      </c>
      <c r="U266" s="4">
        <v>2341</v>
      </c>
    </row>
    <row r="267" spans="1:21" x14ac:dyDescent="0.45">
      <c r="A267" t="s">
        <v>1136</v>
      </c>
      <c r="B267" t="s">
        <v>41</v>
      </c>
      <c r="C267" s="3" t="str">
        <f t="shared" si="33"/>
        <v>4.5 </v>
      </c>
      <c r="D267" t="s">
        <v>1137</v>
      </c>
      <c r="E267" t="s">
        <v>1138</v>
      </c>
      <c r="G267" t="str">
        <f t="shared" si="34"/>
        <v>$$</v>
      </c>
      <c r="I267" t="s">
        <v>1139</v>
      </c>
      <c r="J267" t="str">
        <f t="shared" si="32"/>
        <v/>
      </c>
      <c r="K267" t="str" cm="1">
        <f t="array" ref="K267">ExtractCapitals(J267)</f>
        <v/>
      </c>
      <c r="L267" t="str">
        <f t="shared" si="35"/>
        <v/>
      </c>
      <c r="M267" t="str">
        <f t="shared" si="39"/>
        <v/>
      </c>
      <c r="P267" t="str">
        <f t="shared" si="36"/>
        <v xml:space="preserve">, , </v>
      </c>
      <c r="Q267" t="str" cm="1">
        <f t="array" ref="Q267">_xlfn.TEXTJOIN(", ", TRUE, IFERROR(_xlfn.FILTERXML("&lt;t&gt;&lt;s&gt;" &amp; SUBSTITUTE(P267, ", ", "&lt;/s&gt;&lt;s&gt;") &amp; "&lt;/s&gt;&lt;/t&gt;", "//s[not(preceding::*=.)]"), ""))</f>
        <v/>
      </c>
      <c r="R267" t="s">
        <v>9048</v>
      </c>
      <c r="S267" t="str">
        <f t="shared" si="37"/>
        <v>P001238</v>
      </c>
      <c r="T267">
        <f t="shared" ca="1" si="38"/>
        <v>2208</v>
      </c>
      <c r="U267" s="4">
        <v>1183</v>
      </c>
    </row>
    <row r="268" spans="1:21" x14ac:dyDescent="0.45">
      <c r="A268" t="s">
        <v>1140</v>
      </c>
      <c r="B268" t="s">
        <v>41</v>
      </c>
      <c r="C268" s="3" t="str">
        <f t="shared" si="33"/>
        <v>4.5 </v>
      </c>
      <c r="D268" t="s">
        <v>1141</v>
      </c>
      <c r="E268" t="s">
        <v>1142</v>
      </c>
      <c r="G268" t="str">
        <f t="shared" si="34"/>
        <v>$$</v>
      </c>
      <c r="I268" t="s">
        <v>1143</v>
      </c>
      <c r="J268" t="str">
        <f t="shared" si="32"/>
        <v/>
      </c>
      <c r="K268" t="str" cm="1">
        <f t="array" ref="K268">ExtractCapitals(J268)</f>
        <v/>
      </c>
      <c r="L268" t="str">
        <f t="shared" si="35"/>
        <v/>
      </c>
      <c r="M268" t="str">
        <f t="shared" si="39"/>
        <v/>
      </c>
      <c r="P268" t="str">
        <f t="shared" si="36"/>
        <v xml:space="preserve">, , </v>
      </c>
      <c r="Q268" t="str" cm="1">
        <f t="array" ref="Q268">_xlfn.TEXTJOIN(", ", TRUE, IFERROR(_xlfn.FILTERXML("&lt;t&gt;&lt;s&gt;" &amp; SUBSTITUTE(P268, ", ", "&lt;/s&gt;&lt;s&gt;") &amp; "&lt;/s&gt;&lt;/t&gt;", "//s[not(preceding::*=.)]"), ""))</f>
        <v/>
      </c>
      <c r="R268" t="s">
        <v>9048</v>
      </c>
      <c r="S268" t="str">
        <f t="shared" si="37"/>
        <v>P001239</v>
      </c>
      <c r="T268">
        <f t="shared" ca="1" si="38"/>
        <v>774</v>
      </c>
      <c r="U268" s="4">
        <v>1331</v>
      </c>
    </row>
    <row r="269" spans="1:21" x14ac:dyDescent="0.45">
      <c r="A269" t="s">
        <v>1144</v>
      </c>
      <c r="B269" t="s">
        <v>79</v>
      </c>
      <c r="C269" s="3" t="str">
        <f t="shared" si="33"/>
        <v>5.0 </v>
      </c>
      <c r="D269" t="s">
        <v>1145</v>
      </c>
      <c r="G269" t="str">
        <f t="shared" si="34"/>
        <v>$$</v>
      </c>
      <c r="I269" t="s">
        <v>1146</v>
      </c>
      <c r="J269" t="str">
        <f t="shared" si="32"/>
        <v/>
      </c>
      <c r="K269" t="str" cm="1">
        <f t="array" ref="K269">ExtractCapitals(J269)</f>
        <v/>
      </c>
      <c r="L269" t="str">
        <f t="shared" si="35"/>
        <v/>
      </c>
      <c r="M269" t="str">
        <f t="shared" si="39"/>
        <v/>
      </c>
      <c r="P269" t="str">
        <f t="shared" si="36"/>
        <v xml:space="preserve">, , </v>
      </c>
      <c r="Q269" t="str" cm="1">
        <f t="array" ref="Q269">_xlfn.TEXTJOIN(", ", TRUE, IFERROR(_xlfn.FILTERXML("&lt;t&gt;&lt;s&gt;" &amp; SUBSTITUTE(P269, ", ", "&lt;/s&gt;&lt;s&gt;") &amp; "&lt;/s&gt;&lt;/t&gt;", "//s[not(preceding::*=.)]"), ""))</f>
        <v/>
      </c>
      <c r="R269" t="s">
        <v>9048</v>
      </c>
      <c r="S269" t="str">
        <f t="shared" si="37"/>
        <v>P001240</v>
      </c>
      <c r="T269">
        <f t="shared" ca="1" si="38"/>
        <v>2572</v>
      </c>
      <c r="U269" s="4">
        <v>2309</v>
      </c>
    </row>
    <row r="270" spans="1:21" x14ac:dyDescent="0.45">
      <c r="A270" t="s">
        <v>1147</v>
      </c>
      <c r="B270" t="s">
        <v>41</v>
      </c>
      <c r="C270" s="3" t="str">
        <f t="shared" si="33"/>
        <v>4.5 </v>
      </c>
      <c r="D270" t="s">
        <v>1148</v>
      </c>
      <c r="F270" t="s">
        <v>123</v>
      </c>
      <c r="G270" t="str">
        <f t="shared" si="34"/>
        <v>$$</v>
      </c>
      <c r="H270" t="s">
        <v>1149</v>
      </c>
      <c r="J270" t="str">
        <f t="shared" si="32"/>
        <v>ItalianAmericanAsianMalaysian</v>
      </c>
      <c r="K270" t="str" cm="1">
        <f t="array" ref="K270">ExtractCapitals(J270)</f>
        <v>Italian American Asian Malaysian</v>
      </c>
      <c r="L270" t="str">
        <f t="shared" si="35"/>
        <v>Italian, American, Asian, Malaysian</v>
      </c>
      <c r="M270" t="str">
        <f t="shared" si="39"/>
        <v>Italian, American, Asian, Malaysian</v>
      </c>
      <c r="P270" t="str">
        <f t="shared" si="36"/>
        <v>Italian, American, Asian, Malaysian</v>
      </c>
      <c r="Q270" t="str" cm="1">
        <f t="array" ref="Q270">_xlfn.TEXTJOIN(", ", TRUE, IFERROR(_xlfn.FILTERXML("&lt;t&gt;&lt;s&gt;" &amp; SUBSTITUTE(P270, ", ", "&lt;/s&gt;&lt;s&gt;") &amp; "&lt;/s&gt;&lt;/t&gt;", "//s[not(preceding::*=.)]"), ""))</f>
        <v>Italian, American, Asian, Malaysian</v>
      </c>
      <c r="R270" t="s">
        <v>9048</v>
      </c>
      <c r="S270" t="str">
        <f t="shared" si="37"/>
        <v>P001241</v>
      </c>
      <c r="T270">
        <f t="shared" ca="1" si="38"/>
        <v>3459</v>
      </c>
      <c r="U270" s="4">
        <v>3632</v>
      </c>
    </row>
    <row r="271" spans="1:21" x14ac:dyDescent="0.45">
      <c r="A271" t="s">
        <v>1150</v>
      </c>
      <c r="B271" t="s">
        <v>41</v>
      </c>
      <c r="C271" s="3" t="str">
        <f t="shared" si="33"/>
        <v>4.5 </v>
      </c>
      <c r="D271" t="s">
        <v>1151</v>
      </c>
      <c r="G271" t="str">
        <f t="shared" si="34"/>
        <v>$$</v>
      </c>
      <c r="I271" t="s">
        <v>1152</v>
      </c>
      <c r="J271" t="str">
        <f t="shared" si="32"/>
        <v/>
      </c>
      <c r="K271" t="str" cm="1">
        <f t="array" ref="K271">ExtractCapitals(J271)</f>
        <v/>
      </c>
      <c r="L271" t="str">
        <f t="shared" si="35"/>
        <v/>
      </c>
      <c r="M271" t="str">
        <f t="shared" si="39"/>
        <v/>
      </c>
      <c r="P271" t="str">
        <f t="shared" si="36"/>
        <v xml:space="preserve">, , </v>
      </c>
      <c r="Q271" t="str" cm="1">
        <f t="array" ref="Q271">_xlfn.TEXTJOIN(", ", TRUE, IFERROR(_xlfn.FILTERXML("&lt;t&gt;&lt;s&gt;" &amp; SUBSTITUTE(P271, ", ", "&lt;/s&gt;&lt;s&gt;") &amp; "&lt;/s&gt;&lt;/t&gt;", "//s[not(preceding::*=.)]"), ""))</f>
        <v/>
      </c>
      <c r="R271" t="s">
        <v>9048</v>
      </c>
      <c r="S271" t="str">
        <f t="shared" si="37"/>
        <v>P001242</v>
      </c>
      <c r="T271">
        <f t="shared" ca="1" si="38"/>
        <v>4166</v>
      </c>
      <c r="U271" s="4">
        <v>1352</v>
      </c>
    </row>
    <row r="272" spans="1:21" x14ac:dyDescent="0.45">
      <c r="A272" t="s">
        <v>1153</v>
      </c>
      <c r="B272" t="s">
        <v>18</v>
      </c>
      <c r="C272" s="3" t="str">
        <f t="shared" si="33"/>
        <v>3.5 </v>
      </c>
      <c r="D272" t="s">
        <v>1154</v>
      </c>
      <c r="F272" t="s">
        <v>546</v>
      </c>
      <c r="G272" t="str">
        <f t="shared" si="34"/>
        <v>$$</v>
      </c>
      <c r="H272" t="s">
        <v>546</v>
      </c>
      <c r="I272" t="s">
        <v>1155</v>
      </c>
      <c r="J272" t="str">
        <f t="shared" si="32"/>
        <v>Chinese</v>
      </c>
      <c r="K272" t="str" cm="1">
        <f t="array" ref="K272">ExtractCapitals(J272)</f>
        <v>Chinese</v>
      </c>
      <c r="L272" t="str">
        <f t="shared" si="35"/>
        <v>Chinese</v>
      </c>
      <c r="M272" t="str">
        <f t="shared" si="39"/>
        <v>Chinese</v>
      </c>
      <c r="P272" t="str">
        <f t="shared" si="36"/>
        <v>Chinese</v>
      </c>
      <c r="Q272" t="str" cm="1">
        <f t="array" ref="Q272">_xlfn.TEXTJOIN(", ", TRUE, IFERROR(_xlfn.FILTERXML("&lt;t&gt;&lt;s&gt;" &amp; SUBSTITUTE(P272, ", ", "&lt;/s&gt;&lt;s&gt;") &amp; "&lt;/s&gt;&lt;/t&gt;", "//s[not(preceding::*=.)]"), ""))</f>
        <v>Chinese</v>
      </c>
      <c r="R272" t="s">
        <v>9048</v>
      </c>
      <c r="S272" t="str">
        <f t="shared" si="37"/>
        <v>P001243</v>
      </c>
      <c r="T272">
        <f t="shared" ca="1" si="38"/>
        <v>3406</v>
      </c>
      <c r="U272" s="4">
        <v>4345</v>
      </c>
    </row>
    <row r="273" spans="1:21" x14ac:dyDescent="0.45">
      <c r="A273" t="s">
        <v>1156</v>
      </c>
      <c r="B273" t="s">
        <v>3</v>
      </c>
      <c r="C273" s="3" t="str">
        <f t="shared" si="33"/>
        <v>4.0 </v>
      </c>
      <c r="D273" t="s">
        <v>1157</v>
      </c>
      <c r="F273" t="s">
        <v>811</v>
      </c>
      <c r="G273" t="str">
        <f t="shared" si="34"/>
        <v>$$</v>
      </c>
      <c r="H273" t="s">
        <v>811</v>
      </c>
      <c r="J273" t="str">
        <f t="shared" si="32"/>
        <v>Indian</v>
      </c>
      <c r="K273" t="str" cm="1">
        <f t="array" ref="K273">ExtractCapitals(J273)</f>
        <v>Indian</v>
      </c>
      <c r="L273" t="str">
        <f t="shared" si="35"/>
        <v>Indian</v>
      </c>
      <c r="M273" t="str">
        <f t="shared" si="39"/>
        <v>Indian</v>
      </c>
      <c r="P273" t="str">
        <f t="shared" si="36"/>
        <v>Indian</v>
      </c>
      <c r="Q273" t="str" cm="1">
        <f t="array" ref="Q273">_xlfn.TEXTJOIN(", ", TRUE, IFERROR(_xlfn.FILTERXML("&lt;t&gt;&lt;s&gt;" &amp; SUBSTITUTE(P273, ", ", "&lt;/s&gt;&lt;s&gt;") &amp; "&lt;/s&gt;&lt;/t&gt;", "//s[not(preceding::*=.)]"), ""))</f>
        <v>Indian</v>
      </c>
      <c r="R273" t="s">
        <v>9048</v>
      </c>
      <c r="S273" t="str">
        <f t="shared" si="37"/>
        <v>P001244</v>
      </c>
      <c r="T273">
        <f t="shared" ca="1" si="38"/>
        <v>3719</v>
      </c>
      <c r="U273" s="4">
        <v>3602</v>
      </c>
    </row>
    <row r="274" spans="1:21" x14ac:dyDescent="0.45">
      <c r="A274" t="s">
        <v>1158</v>
      </c>
      <c r="C274" s="3" t="str">
        <f t="shared" si="33"/>
        <v/>
      </c>
      <c r="D274" t="s">
        <v>1159</v>
      </c>
      <c r="E274" t="s">
        <v>1160</v>
      </c>
      <c r="F274" t="s">
        <v>6</v>
      </c>
      <c r="G274" t="str">
        <f t="shared" si="34"/>
        <v>$</v>
      </c>
      <c r="H274" t="s">
        <v>246</v>
      </c>
      <c r="I274" t="s">
        <v>1161</v>
      </c>
      <c r="J274" t="str">
        <f t="shared" si="32"/>
        <v>AsianMalaysian</v>
      </c>
      <c r="K274" t="str" cm="1">
        <f t="array" ref="K274">ExtractCapitals(J274)</f>
        <v>Asian Malaysian</v>
      </c>
      <c r="L274" t="str">
        <f t="shared" si="35"/>
        <v>Asian, Malaysian</v>
      </c>
      <c r="M274" t="str">
        <f t="shared" si="39"/>
        <v>Asian, Malaysian</v>
      </c>
      <c r="N274" t="s">
        <v>1162</v>
      </c>
      <c r="P274" t="str">
        <f t="shared" si="36"/>
        <v>Asian, Malaysian</v>
      </c>
      <c r="Q274" t="str" cm="1">
        <f t="array" ref="Q274">_xlfn.TEXTJOIN(", ", TRUE, IFERROR(_xlfn.FILTERXML("&lt;t&gt;&lt;s&gt;" &amp; SUBSTITUTE(P274, ", ", "&lt;/s&gt;&lt;s&gt;") &amp; "&lt;/s&gt;&lt;/t&gt;", "//s[not(preceding::*=.)]"), ""))</f>
        <v>Asian, Malaysian</v>
      </c>
      <c r="R274" t="s">
        <v>9048</v>
      </c>
      <c r="S274" t="str">
        <f t="shared" si="37"/>
        <v>P001245</v>
      </c>
      <c r="T274">
        <f t="shared" ca="1" si="38"/>
        <v>3040</v>
      </c>
      <c r="U274" s="4">
        <v>1728</v>
      </c>
    </row>
    <row r="275" spans="1:21" x14ac:dyDescent="0.45">
      <c r="A275" t="s">
        <v>1163</v>
      </c>
      <c r="B275" t="s">
        <v>79</v>
      </c>
      <c r="C275" s="3" t="str">
        <f t="shared" si="33"/>
        <v>5.0 </v>
      </c>
      <c r="D275" t="s">
        <v>1164</v>
      </c>
      <c r="F275" t="s">
        <v>546</v>
      </c>
      <c r="G275" t="str">
        <f t="shared" si="34"/>
        <v>$$</v>
      </c>
      <c r="H275" t="s">
        <v>703</v>
      </c>
      <c r="I275" t="s">
        <v>1165</v>
      </c>
      <c r="J275" t="str">
        <f t="shared" si="32"/>
        <v>ChineseAsianMalaysian</v>
      </c>
      <c r="K275" t="str" cm="1">
        <f t="array" ref="K275">ExtractCapitals(J275)</f>
        <v>Chinese Asian Malaysian</v>
      </c>
      <c r="L275" t="str">
        <f t="shared" si="35"/>
        <v>Chinese, Asian, Malaysian</v>
      </c>
      <c r="M275" t="str">
        <f t="shared" si="39"/>
        <v>Chinese, Asian, Malaysian</v>
      </c>
      <c r="N275" t="s">
        <v>1166</v>
      </c>
      <c r="P275" t="str">
        <f t="shared" si="36"/>
        <v>Chinese, Asian, Malaysian, Brunch, Lunch, Dinner</v>
      </c>
      <c r="Q275" t="str" cm="1">
        <f t="array" ref="Q275">_xlfn.TEXTJOIN(", ", TRUE, IFERROR(_xlfn.FILTERXML("&lt;t&gt;&lt;s&gt;" &amp; SUBSTITUTE(P275, ", ", "&lt;/s&gt;&lt;s&gt;") &amp; "&lt;/s&gt;&lt;/t&gt;", "//s[not(preceding::*=.)]"), ""))</f>
        <v>Chinese, Asian, Malaysian, Brunch, Lunch, Dinner</v>
      </c>
      <c r="R275" t="s">
        <v>9048</v>
      </c>
      <c r="S275" t="str">
        <f t="shared" si="37"/>
        <v>P001246</v>
      </c>
      <c r="T275">
        <f t="shared" ca="1" si="38"/>
        <v>2529</v>
      </c>
      <c r="U275" s="4">
        <v>3284</v>
      </c>
    </row>
    <row r="276" spans="1:21" x14ac:dyDescent="0.45">
      <c r="A276" t="s">
        <v>1167</v>
      </c>
      <c r="B276" t="s">
        <v>3</v>
      </c>
      <c r="C276" s="3" t="str">
        <f t="shared" si="33"/>
        <v>4.0 </v>
      </c>
      <c r="D276" t="s">
        <v>1168</v>
      </c>
      <c r="E276" t="s">
        <v>1169</v>
      </c>
      <c r="G276" t="str">
        <f t="shared" si="34"/>
        <v>$$</v>
      </c>
      <c r="I276" t="s">
        <v>1170</v>
      </c>
      <c r="J276" t="str">
        <f t="shared" si="32"/>
        <v/>
      </c>
      <c r="K276" t="str" cm="1">
        <f t="array" ref="K276">ExtractCapitals(J276)</f>
        <v/>
      </c>
      <c r="L276" t="str">
        <f t="shared" si="35"/>
        <v/>
      </c>
      <c r="M276" t="str">
        <f t="shared" si="39"/>
        <v/>
      </c>
      <c r="P276" t="str">
        <f t="shared" si="36"/>
        <v xml:space="preserve">, , </v>
      </c>
      <c r="Q276" t="str" cm="1">
        <f t="array" ref="Q276">_xlfn.TEXTJOIN(", ", TRUE, IFERROR(_xlfn.FILTERXML("&lt;t&gt;&lt;s&gt;" &amp; SUBSTITUTE(P276, ", ", "&lt;/s&gt;&lt;s&gt;") &amp; "&lt;/s&gt;&lt;/t&gt;", "//s[not(preceding::*=.)]"), ""))</f>
        <v/>
      </c>
      <c r="R276" t="s">
        <v>9048</v>
      </c>
      <c r="S276" t="str">
        <f t="shared" si="37"/>
        <v>P001247</v>
      </c>
      <c r="T276">
        <f t="shared" ca="1" si="38"/>
        <v>4472</v>
      </c>
      <c r="U276" s="4">
        <v>3131</v>
      </c>
    </row>
    <row r="277" spans="1:21" x14ac:dyDescent="0.45">
      <c r="A277" t="s">
        <v>1171</v>
      </c>
      <c r="B277" t="s">
        <v>18</v>
      </c>
      <c r="C277" s="3" t="str">
        <f t="shared" si="33"/>
        <v>3.5 </v>
      </c>
      <c r="D277" t="s">
        <v>1172</v>
      </c>
      <c r="F277" t="s">
        <v>6</v>
      </c>
      <c r="G277" t="str">
        <f t="shared" si="34"/>
        <v>$</v>
      </c>
      <c r="H277" t="s">
        <v>246</v>
      </c>
      <c r="I277" t="s">
        <v>1173</v>
      </c>
      <c r="J277" t="str">
        <f t="shared" si="32"/>
        <v>AsianMalaysian</v>
      </c>
      <c r="K277" t="str" cm="1">
        <f t="array" ref="K277">ExtractCapitals(J277)</f>
        <v>Asian Malaysian</v>
      </c>
      <c r="L277" t="str">
        <f t="shared" si="35"/>
        <v>Asian, Malaysian</v>
      </c>
      <c r="M277" t="str">
        <f t="shared" si="39"/>
        <v>Asian, Malaysian</v>
      </c>
      <c r="N277" t="s">
        <v>62</v>
      </c>
      <c r="P277" t="str">
        <f t="shared" si="36"/>
        <v>Asian, Malaysian, Lunch</v>
      </c>
      <c r="Q277" t="str" cm="1">
        <f t="array" ref="Q277">_xlfn.TEXTJOIN(", ", TRUE, IFERROR(_xlfn.FILTERXML("&lt;t&gt;&lt;s&gt;" &amp; SUBSTITUTE(P277, ", ", "&lt;/s&gt;&lt;s&gt;") &amp; "&lt;/s&gt;&lt;/t&gt;", "//s[not(preceding::*=.)]"), ""))</f>
        <v>Asian, Malaysian, Lunch</v>
      </c>
      <c r="R277" t="s">
        <v>9048</v>
      </c>
      <c r="S277" t="str">
        <f t="shared" si="37"/>
        <v>P001248</v>
      </c>
      <c r="T277">
        <f t="shared" ca="1" si="38"/>
        <v>2959</v>
      </c>
      <c r="U277" s="4">
        <v>1320</v>
      </c>
    </row>
    <row r="278" spans="1:21" x14ac:dyDescent="0.45">
      <c r="A278" t="s">
        <v>1174</v>
      </c>
      <c r="B278" t="s">
        <v>18</v>
      </c>
      <c r="C278" s="3" t="str">
        <f t="shared" si="33"/>
        <v>3.5 </v>
      </c>
      <c r="D278" t="s">
        <v>1175</v>
      </c>
      <c r="F278" t="s">
        <v>6</v>
      </c>
      <c r="G278" t="str">
        <f t="shared" si="34"/>
        <v>$</v>
      </c>
      <c r="H278" t="s">
        <v>246</v>
      </c>
      <c r="J278" t="str">
        <f t="shared" si="32"/>
        <v>AsianMalaysian</v>
      </c>
      <c r="K278" t="str" cm="1">
        <f t="array" ref="K278">ExtractCapitals(J278)</f>
        <v>Asian Malaysian</v>
      </c>
      <c r="L278" t="str">
        <f t="shared" si="35"/>
        <v>Asian, Malaysian</v>
      </c>
      <c r="M278" t="str">
        <f t="shared" si="39"/>
        <v>Asian, Malaysian</v>
      </c>
      <c r="N278" t="s">
        <v>1176</v>
      </c>
      <c r="P278" t="str">
        <f t="shared" si="36"/>
        <v>Asian, Malaysian, Malaysian, Asian</v>
      </c>
      <c r="Q278" t="str" cm="1">
        <f t="array" ref="Q278">_xlfn.TEXTJOIN(", ", TRUE, IFERROR(_xlfn.FILTERXML("&lt;t&gt;&lt;s&gt;" &amp; SUBSTITUTE(P278, ", ", "&lt;/s&gt;&lt;s&gt;") &amp; "&lt;/s&gt;&lt;/t&gt;", "//s[not(preceding::*=.)]"), ""))</f>
        <v>Asian, Malaysian</v>
      </c>
      <c r="R278" t="s">
        <v>9048</v>
      </c>
      <c r="S278" t="str">
        <f t="shared" si="37"/>
        <v>P001249</v>
      </c>
      <c r="T278">
        <f t="shared" ca="1" si="38"/>
        <v>3482</v>
      </c>
      <c r="U278" s="4">
        <v>2424</v>
      </c>
    </row>
    <row r="279" spans="1:21" x14ac:dyDescent="0.45">
      <c r="A279" t="s">
        <v>1177</v>
      </c>
      <c r="B279" t="s">
        <v>79</v>
      </c>
      <c r="C279" s="3" t="str">
        <f t="shared" si="33"/>
        <v>5.0 </v>
      </c>
      <c r="D279" t="s">
        <v>1178</v>
      </c>
      <c r="F279" t="s">
        <v>1179</v>
      </c>
      <c r="G279" t="str">
        <f t="shared" si="34"/>
        <v>$$</v>
      </c>
      <c r="H279" t="s">
        <v>1179</v>
      </c>
      <c r="I279" t="s">
        <v>1180</v>
      </c>
      <c r="J279" t="str">
        <f t="shared" si="32"/>
        <v>Barbecue</v>
      </c>
      <c r="K279" t="str" cm="1">
        <f t="array" ref="K279">ExtractCapitals(J279)</f>
        <v>Barbecue</v>
      </c>
      <c r="L279" t="str">
        <f t="shared" si="35"/>
        <v>Barbecue</v>
      </c>
      <c r="M279" t="str">
        <f t="shared" si="39"/>
        <v>Barbecue</v>
      </c>
      <c r="N279" t="s">
        <v>39</v>
      </c>
      <c r="P279" t="str">
        <f t="shared" si="36"/>
        <v>Barbecue, Dinner</v>
      </c>
      <c r="Q279" t="str" cm="1">
        <f t="array" ref="Q279">_xlfn.TEXTJOIN(", ", TRUE, IFERROR(_xlfn.FILTERXML("&lt;t&gt;&lt;s&gt;" &amp; SUBSTITUTE(P279, ", ", "&lt;/s&gt;&lt;s&gt;") &amp; "&lt;/s&gt;&lt;/t&gt;", "//s[not(preceding::*=.)]"), ""))</f>
        <v>Barbecue, Dinner</v>
      </c>
      <c r="R279" t="s">
        <v>9048</v>
      </c>
      <c r="S279" t="str">
        <f t="shared" si="37"/>
        <v>P001250</v>
      </c>
      <c r="T279">
        <f t="shared" ca="1" si="38"/>
        <v>452</v>
      </c>
      <c r="U279" s="4">
        <v>427</v>
      </c>
    </row>
    <row r="280" spans="1:21" x14ac:dyDescent="0.45">
      <c r="A280" t="s">
        <v>1181</v>
      </c>
      <c r="B280" t="s">
        <v>3</v>
      </c>
      <c r="C280" s="3" t="str">
        <f t="shared" si="33"/>
        <v>4.0 </v>
      </c>
      <c r="D280" t="s">
        <v>1182</v>
      </c>
      <c r="F280" t="s">
        <v>373</v>
      </c>
      <c r="G280" t="str">
        <f t="shared" si="34"/>
        <v>$$</v>
      </c>
      <c r="H280" t="s">
        <v>1183</v>
      </c>
      <c r="I280" t="s">
        <v>1184</v>
      </c>
      <c r="J280" t="str">
        <f t="shared" si="32"/>
        <v>JapaneseSushi</v>
      </c>
      <c r="K280" t="str" cm="1">
        <f t="array" ref="K280">ExtractCapitals(J280)</f>
        <v>Japanese Sushi</v>
      </c>
      <c r="L280" t="str">
        <f t="shared" si="35"/>
        <v>Japanese, Sushi</v>
      </c>
      <c r="M280" t="str">
        <f t="shared" si="39"/>
        <v>Japanese, Sushi</v>
      </c>
      <c r="N280" t="s">
        <v>791</v>
      </c>
      <c r="P280" t="str">
        <f t="shared" si="36"/>
        <v>Japanese, Sushi, Lunch, Dinner, Brunch, Drinks</v>
      </c>
      <c r="Q280" t="str" cm="1">
        <f t="array" ref="Q280">_xlfn.TEXTJOIN(", ", TRUE, IFERROR(_xlfn.FILTERXML("&lt;t&gt;&lt;s&gt;" &amp; SUBSTITUTE(P280, ", ", "&lt;/s&gt;&lt;s&gt;") &amp; "&lt;/s&gt;&lt;/t&gt;", "//s[not(preceding::*=.)]"), ""))</f>
        <v>Japanese, Sushi, Lunch, Dinner, Brunch, Drinks</v>
      </c>
      <c r="R280" t="s">
        <v>9048</v>
      </c>
      <c r="S280" t="str">
        <f t="shared" si="37"/>
        <v>P001251</v>
      </c>
      <c r="T280">
        <f t="shared" ca="1" si="38"/>
        <v>1480</v>
      </c>
      <c r="U280" s="4">
        <v>1192</v>
      </c>
    </row>
    <row r="281" spans="1:21" x14ac:dyDescent="0.45">
      <c r="A281" t="s">
        <v>1185</v>
      </c>
      <c r="B281" t="s">
        <v>3</v>
      </c>
      <c r="C281" s="3" t="str">
        <f t="shared" si="33"/>
        <v>4.0 </v>
      </c>
      <c r="D281" t="s">
        <v>1186</v>
      </c>
      <c r="G281" t="str">
        <f t="shared" si="34"/>
        <v>$$</v>
      </c>
      <c r="I281" t="s">
        <v>1187</v>
      </c>
      <c r="J281" t="str">
        <f t="shared" si="32"/>
        <v/>
      </c>
      <c r="K281" t="str" cm="1">
        <f t="array" ref="K281">ExtractCapitals(J281)</f>
        <v/>
      </c>
      <c r="L281" t="str">
        <f t="shared" si="35"/>
        <v/>
      </c>
      <c r="M281" t="str">
        <f t="shared" si="39"/>
        <v/>
      </c>
      <c r="P281" t="str">
        <f t="shared" si="36"/>
        <v xml:space="preserve">, , </v>
      </c>
      <c r="Q281" t="str" cm="1">
        <f t="array" ref="Q281">_xlfn.TEXTJOIN(", ", TRUE, IFERROR(_xlfn.FILTERXML("&lt;t&gt;&lt;s&gt;" &amp; SUBSTITUTE(P281, ", ", "&lt;/s&gt;&lt;s&gt;") &amp; "&lt;/s&gt;&lt;/t&gt;", "//s[not(preceding::*=.)]"), ""))</f>
        <v/>
      </c>
      <c r="R281" t="s">
        <v>9048</v>
      </c>
      <c r="S281" t="str">
        <f t="shared" si="37"/>
        <v>P001252</v>
      </c>
      <c r="T281">
        <f t="shared" ca="1" si="38"/>
        <v>2645</v>
      </c>
      <c r="U281" s="4">
        <v>1212</v>
      </c>
    </row>
    <row r="282" spans="1:21" x14ac:dyDescent="0.45">
      <c r="A282" t="s">
        <v>1188</v>
      </c>
      <c r="B282" t="s">
        <v>41</v>
      </c>
      <c r="C282" s="3" t="str">
        <f t="shared" si="33"/>
        <v>4.5 </v>
      </c>
      <c r="D282" t="s">
        <v>1189</v>
      </c>
      <c r="E282" t="s">
        <v>1190</v>
      </c>
      <c r="G282" t="str">
        <f t="shared" si="34"/>
        <v>$$</v>
      </c>
      <c r="I282" t="s">
        <v>1191</v>
      </c>
      <c r="J282" t="str">
        <f t="shared" si="32"/>
        <v/>
      </c>
      <c r="K282" t="str" cm="1">
        <f t="array" ref="K282">ExtractCapitals(J282)</f>
        <v/>
      </c>
      <c r="L282" t="str">
        <f t="shared" si="35"/>
        <v/>
      </c>
      <c r="M282" t="str">
        <f t="shared" si="39"/>
        <v/>
      </c>
      <c r="P282" t="str">
        <f t="shared" si="36"/>
        <v xml:space="preserve">, , </v>
      </c>
      <c r="Q282" t="str" cm="1">
        <f t="array" ref="Q282">_xlfn.TEXTJOIN(", ", TRUE, IFERROR(_xlfn.FILTERXML("&lt;t&gt;&lt;s&gt;" &amp; SUBSTITUTE(P282, ", ", "&lt;/s&gt;&lt;s&gt;") &amp; "&lt;/s&gt;&lt;/t&gt;", "//s[not(preceding::*=.)]"), ""))</f>
        <v/>
      </c>
      <c r="R282" t="s">
        <v>9048</v>
      </c>
      <c r="S282" t="str">
        <f t="shared" si="37"/>
        <v>P001253</v>
      </c>
      <c r="T282">
        <f t="shared" ca="1" si="38"/>
        <v>3410</v>
      </c>
      <c r="U282" s="4">
        <v>288</v>
      </c>
    </row>
    <row r="283" spans="1:21" x14ac:dyDescent="0.45">
      <c r="A283" t="s">
        <v>1192</v>
      </c>
      <c r="B283" t="s">
        <v>3</v>
      </c>
      <c r="C283" s="3" t="str">
        <f t="shared" si="33"/>
        <v>4.0 </v>
      </c>
      <c r="D283" t="s">
        <v>1193</v>
      </c>
      <c r="F283" t="s">
        <v>13</v>
      </c>
      <c r="G283" t="str">
        <f t="shared" si="34"/>
        <v>$$ - $$$</v>
      </c>
      <c r="H283" t="s">
        <v>1194</v>
      </c>
      <c r="J283" t="str">
        <f t="shared" si="32"/>
        <v xml:space="preserve">  AsianMalaysian</v>
      </c>
      <c r="K283" t="str" cm="1">
        <f t="array" ref="K283">ExtractCapitals(J283)</f>
        <v>Asian Malaysian</v>
      </c>
      <c r="L283" t="str">
        <f t="shared" si="35"/>
        <v>Asian, Malaysian</v>
      </c>
      <c r="M283" t="str">
        <f t="shared" si="39"/>
        <v>Asian, Malaysian</v>
      </c>
      <c r="P283" t="str">
        <f t="shared" si="36"/>
        <v>Asian, Malaysian</v>
      </c>
      <c r="Q283" t="str" cm="1">
        <f t="array" ref="Q283">_xlfn.TEXTJOIN(", ", TRUE, IFERROR(_xlfn.FILTERXML("&lt;t&gt;&lt;s&gt;" &amp; SUBSTITUTE(P283, ", ", "&lt;/s&gt;&lt;s&gt;") &amp; "&lt;/s&gt;&lt;/t&gt;", "//s[not(preceding::*=.)]"), ""))</f>
        <v>Asian, Malaysian</v>
      </c>
      <c r="R283" t="s">
        <v>9048</v>
      </c>
      <c r="S283" t="str">
        <f t="shared" si="37"/>
        <v>P001254</v>
      </c>
      <c r="T283">
        <f t="shared" ca="1" si="38"/>
        <v>2857</v>
      </c>
      <c r="U283" s="4">
        <v>1437</v>
      </c>
    </row>
    <row r="284" spans="1:21" x14ac:dyDescent="0.45">
      <c r="A284" t="s">
        <v>1195</v>
      </c>
      <c r="B284" t="s">
        <v>41</v>
      </c>
      <c r="C284" s="3" t="str">
        <f t="shared" si="33"/>
        <v>4.5 </v>
      </c>
      <c r="D284" t="s">
        <v>1196</v>
      </c>
      <c r="G284" t="str">
        <f t="shared" si="34"/>
        <v>$$</v>
      </c>
      <c r="I284" t="s">
        <v>1197</v>
      </c>
      <c r="J284" t="str">
        <f t="shared" si="32"/>
        <v/>
      </c>
      <c r="K284" t="str" cm="1">
        <f t="array" ref="K284">ExtractCapitals(J284)</f>
        <v/>
      </c>
      <c r="L284" t="str">
        <f t="shared" si="35"/>
        <v/>
      </c>
      <c r="M284" t="str">
        <f t="shared" si="39"/>
        <v/>
      </c>
      <c r="P284" t="str">
        <f t="shared" si="36"/>
        <v xml:space="preserve">, , </v>
      </c>
      <c r="Q284" t="str" cm="1">
        <f t="array" ref="Q284">_xlfn.TEXTJOIN(", ", TRUE, IFERROR(_xlfn.FILTERXML("&lt;t&gt;&lt;s&gt;" &amp; SUBSTITUTE(P284, ", ", "&lt;/s&gt;&lt;s&gt;") &amp; "&lt;/s&gt;&lt;/t&gt;", "//s[not(preceding::*=.)]"), ""))</f>
        <v/>
      </c>
      <c r="R284" t="s">
        <v>9048</v>
      </c>
      <c r="S284" t="str">
        <f t="shared" si="37"/>
        <v>P001255</v>
      </c>
      <c r="T284">
        <f t="shared" ca="1" si="38"/>
        <v>1490</v>
      </c>
      <c r="U284" s="4">
        <v>3279</v>
      </c>
    </row>
    <row r="285" spans="1:21" x14ac:dyDescent="0.45">
      <c r="A285" t="s">
        <v>1198</v>
      </c>
      <c r="B285" t="s">
        <v>79</v>
      </c>
      <c r="C285" s="3" t="str">
        <f t="shared" si="33"/>
        <v>5.0 </v>
      </c>
      <c r="D285" t="s">
        <v>1199</v>
      </c>
      <c r="F285" t="s">
        <v>6</v>
      </c>
      <c r="G285" t="str">
        <f t="shared" si="34"/>
        <v>$</v>
      </c>
      <c r="H285" t="s">
        <v>901</v>
      </c>
      <c r="I285" t="s">
        <v>1200</v>
      </c>
      <c r="J285" t="str">
        <f t="shared" si="32"/>
        <v>CafeAsianMalaysian</v>
      </c>
      <c r="K285" t="str" cm="1">
        <f t="array" ref="K285">ExtractCapitals(J285)</f>
        <v>Cafe Asian Malaysian</v>
      </c>
      <c r="L285" t="str">
        <f t="shared" si="35"/>
        <v>Cafe, Asian, Malaysian</v>
      </c>
      <c r="M285" t="str">
        <f t="shared" si="39"/>
        <v>Cafe, Asian, Malaysian</v>
      </c>
      <c r="N285" t="s">
        <v>1201</v>
      </c>
      <c r="P285" t="str">
        <f t="shared" si="36"/>
        <v>Cafe, Asian, Malaysian</v>
      </c>
      <c r="Q285" t="str" cm="1">
        <f t="array" ref="Q285">_xlfn.TEXTJOIN(", ", TRUE, IFERROR(_xlfn.FILTERXML("&lt;t&gt;&lt;s&gt;" &amp; SUBSTITUTE(P285, ", ", "&lt;/s&gt;&lt;s&gt;") &amp; "&lt;/s&gt;&lt;/t&gt;", "//s[not(preceding::*=.)]"), ""))</f>
        <v>Cafe, Asian, Malaysian</v>
      </c>
      <c r="R285" t="s">
        <v>9048</v>
      </c>
      <c r="S285" t="str">
        <f t="shared" si="37"/>
        <v>P001256</v>
      </c>
      <c r="T285">
        <f t="shared" ca="1" si="38"/>
        <v>4109</v>
      </c>
      <c r="U285" s="4">
        <v>796</v>
      </c>
    </row>
    <row r="286" spans="1:21" x14ac:dyDescent="0.45">
      <c r="A286" t="s">
        <v>1202</v>
      </c>
      <c r="B286" t="s">
        <v>41</v>
      </c>
      <c r="C286" s="3" t="str">
        <f t="shared" si="33"/>
        <v>4.5 </v>
      </c>
      <c r="D286" t="s">
        <v>1203</v>
      </c>
      <c r="G286" t="str">
        <f t="shared" si="34"/>
        <v>$$</v>
      </c>
      <c r="I286" t="s">
        <v>1204</v>
      </c>
      <c r="J286" t="str">
        <f t="shared" si="32"/>
        <v/>
      </c>
      <c r="K286" t="str" cm="1">
        <f t="array" ref="K286">ExtractCapitals(J286)</f>
        <v/>
      </c>
      <c r="L286" t="str">
        <f t="shared" si="35"/>
        <v/>
      </c>
      <c r="M286" t="str">
        <f t="shared" si="39"/>
        <v/>
      </c>
      <c r="P286" t="str">
        <f t="shared" si="36"/>
        <v xml:space="preserve">, , </v>
      </c>
      <c r="Q286" t="str" cm="1">
        <f t="array" ref="Q286">_xlfn.TEXTJOIN(", ", TRUE, IFERROR(_xlfn.FILTERXML("&lt;t&gt;&lt;s&gt;" &amp; SUBSTITUTE(P286, ", ", "&lt;/s&gt;&lt;s&gt;") &amp; "&lt;/s&gt;&lt;/t&gt;", "//s[not(preceding::*=.)]"), ""))</f>
        <v/>
      </c>
      <c r="R286" t="s">
        <v>9048</v>
      </c>
      <c r="S286" t="str">
        <f t="shared" si="37"/>
        <v>P001257</v>
      </c>
      <c r="T286">
        <f t="shared" ca="1" si="38"/>
        <v>2065</v>
      </c>
      <c r="U286" s="4">
        <v>1298</v>
      </c>
    </row>
    <row r="287" spans="1:21" x14ac:dyDescent="0.45">
      <c r="A287" t="s">
        <v>1205</v>
      </c>
      <c r="B287" t="s">
        <v>79</v>
      </c>
      <c r="C287" s="3" t="str">
        <f t="shared" si="33"/>
        <v>5.0 </v>
      </c>
      <c r="D287" t="s">
        <v>1206</v>
      </c>
      <c r="F287" t="s">
        <v>546</v>
      </c>
      <c r="G287" t="str">
        <f t="shared" si="34"/>
        <v>$$</v>
      </c>
      <c r="H287" t="s">
        <v>1207</v>
      </c>
      <c r="J287" t="str">
        <f t="shared" si="32"/>
        <v>ChineseSeafood</v>
      </c>
      <c r="K287" t="str" cm="1">
        <f t="array" ref="K287">ExtractCapitals(J287)</f>
        <v>Chinese Seafood</v>
      </c>
      <c r="L287" t="str">
        <f t="shared" si="35"/>
        <v>Chinese, Seafood</v>
      </c>
      <c r="M287" t="str">
        <f t="shared" si="39"/>
        <v>Chinese, Seafood</v>
      </c>
      <c r="N287" t="s">
        <v>232</v>
      </c>
      <c r="P287" t="str">
        <f t="shared" si="36"/>
        <v>Chinese, Seafood, Lunch, Dinner</v>
      </c>
      <c r="Q287" t="str" cm="1">
        <f t="array" ref="Q287">_xlfn.TEXTJOIN(", ", TRUE, IFERROR(_xlfn.FILTERXML("&lt;t&gt;&lt;s&gt;" &amp; SUBSTITUTE(P287, ", ", "&lt;/s&gt;&lt;s&gt;") &amp; "&lt;/s&gt;&lt;/t&gt;", "//s[not(preceding::*=.)]"), ""))</f>
        <v>Chinese, Seafood, Lunch, Dinner</v>
      </c>
      <c r="R287" t="s">
        <v>9048</v>
      </c>
      <c r="S287" t="str">
        <f t="shared" si="37"/>
        <v>P001258</v>
      </c>
      <c r="T287">
        <f t="shared" ca="1" si="38"/>
        <v>2594</v>
      </c>
      <c r="U287" s="4">
        <v>1957</v>
      </c>
    </row>
    <row r="288" spans="1:21" x14ac:dyDescent="0.45">
      <c r="A288" t="s">
        <v>1208</v>
      </c>
      <c r="B288" t="s">
        <v>18</v>
      </c>
      <c r="C288" s="3" t="str">
        <f t="shared" si="33"/>
        <v>3.5 </v>
      </c>
      <c r="D288" t="s">
        <v>1209</v>
      </c>
      <c r="F288" t="s">
        <v>13</v>
      </c>
      <c r="G288" t="str">
        <f t="shared" si="34"/>
        <v>$$ - $$$</v>
      </c>
      <c r="H288" t="s">
        <v>1210</v>
      </c>
      <c r="J288" t="str">
        <f t="shared" si="32"/>
        <v xml:space="preserve">  Quick BitesFast food</v>
      </c>
      <c r="K288" t="str" cm="1">
        <f t="array" ref="K288">ExtractCapitals(J288)</f>
        <v>Quick  Bites Fast food</v>
      </c>
      <c r="L288" t="str">
        <f t="shared" si="35"/>
        <v>Quick, , Bites, Fast, food</v>
      </c>
      <c r="M288" t="str">
        <f t="shared" si="39"/>
        <v>Quick Bites, Fast, food</v>
      </c>
      <c r="N288" t="s">
        <v>183</v>
      </c>
      <c r="P288" t="str">
        <f t="shared" si="36"/>
        <v>Quick Bites, Fast, food, Lunch, Dinner, Brunch</v>
      </c>
      <c r="Q288" t="str" cm="1">
        <f t="array" ref="Q288">_xlfn.TEXTJOIN(", ", TRUE, IFERROR(_xlfn.FILTERXML("&lt;t&gt;&lt;s&gt;" &amp; SUBSTITUTE(P288, ", ", "&lt;/s&gt;&lt;s&gt;") &amp; "&lt;/s&gt;&lt;/t&gt;", "//s[not(preceding::*=.)]"), ""))</f>
        <v>Quick Bites, Fast, food, Lunch, Dinner, Brunch</v>
      </c>
      <c r="R288" t="s">
        <v>9048</v>
      </c>
      <c r="S288" t="str">
        <f t="shared" si="37"/>
        <v>P001259</v>
      </c>
      <c r="T288">
        <f t="shared" ca="1" si="38"/>
        <v>4470</v>
      </c>
      <c r="U288" s="4">
        <v>881</v>
      </c>
    </row>
    <row r="289" spans="1:21" x14ac:dyDescent="0.45">
      <c r="A289" t="s">
        <v>1211</v>
      </c>
      <c r="B289" t="s">
        <v>41</v>
      </c>
      <c r="C289" s="3" t="str">
        <f t="shared" si="33"/>
        <v>4.5 </v>
      </c>
      <c r="D289" t="s">
        <v>1212</v>
      </c>
      <c r="E289" t="s">
        <v>1213</v>
      </c>
      <c r="F289" t="s">
        <v>794</v>
      </c>
      <c r="G289" t="str">
        <f t="shared" si="34"/>
        <v>$$</v>
      </c>
      <c r="H289" t="s">
        <v>795</v>
      </c>
      <c r="I289">
        <v>6052413471</v>
      </c>
      <c r="J289" t="str">
        <f t="shared" si="32"/>
        <v>AsianMalaysian</v>
      </c>
      <c r="K289" t="str" cm="1">
        <f t="array" ref="K289">ExtractCapitals(J289)</f>
        <v>Asian Malaysian</v>
      </c>
      <c r="L289" t="str">
        <f t="shared" si="35"/>
        <v>Asian, Malaysian</v>
      </c>
      <c r="M289" t="str">
        <f t="shared" si="39"/>
        <v>Asian, Malaysian</v>
      </c>
      <c r="P289" t="str">
        <f t="shared" si="36"/>
        <v>Asian, Malaysian</v>
      </c>
      <c r="Q289" t="str" cm="1">
        <f t="array" ref="Q289">_xlfn.TEXTJOIN(", ", TRUE, IFERROR(_xlfn.FILTERXML("&lt;t&gt;&lt;s&gt;" &amp; SUBSTITUTE(P289, ", ", "&lt;/s&gt;&lt;s&gt;") &amp; "&lt;/s&gt;&lt;/t&gt;", "//s[not(preceding::*=.)]"), ""))</f>
        <v>Asian, Malaysian</v>
      </c>
      <c r="R289" t="s">
        <v>9048</v>
      </c>
      <c r="S289" t="str">
        <f t="shared" si="37"/>
        <v>P001260</v>
      </c>
      <c r="T289">
        <f t="shared" ca="1" si="38"/>
        <v>858</v>
      </c>
      <c r="U289" s="4">
        <v>3984</v>
      </c>
    </row>
    <row r="290" spans="1:21" x14ac:dyDescent="0.45">
      <c r="A290" t="s">
        <v>1214</v>
      </c>
      <c r="B290" t="s">
        <v>41</v>
      </c>
      <c r="C290" s="3" t="str">
        <f t="shared" si="33"/>
        <v>4.5 </v>
      </c>
      <c r="D290" t="s">
        <v>1215</v>
      </c>
      <c r="E290" t="s">
        <v>1216</v>
      </c>
      <c r="G290" t="str">
        <f t="shared" si="34"/>
        <v>$$</v>
      </c>
      <c r="I290" t="s">
        <v>1217</v>
      </c>
      <c r="J290" t="str">
        <f t="shared" si="32"/>
        <v/>
      </c>
      <c r="K290" t="str" cm="1">
        <f t="array" ref="K290">ExtractCapitals(J290)</f>
        <v/>
      </c>
      <c r="L290" t="str">
        <f t="shared" si="35"/>
        <v/>
      </c>
      <c r="M290" t="str">
        <f t="shared" si="39"/>
        <v/>
      </c>
      <c r="P290" t="str">
        <f t="shared" si="36"/>
        <v xml:space="preserve">, , </v>
      </c>
      <c r="Q290" t="str" cm="1">
        <f t="array" ref="Q290">_xlfn.TEXTJOIN(", ", TRUE, IFERROR(_xlfn.FILTERXML("&lt;t&gt;&lt;s&gt;" &amp; SUBSTITUTE(P290, ", ", "&lt;/s&gt;&lt;s&gt;") &amp; "&lt;/s&gt;&lt;/t&gt;", "//s[not(preceding::*=.)]"), ""))</f>
        <v/>
      </c>
      <c r="R290" t="s">
        <v>9048</v>
      </c>
      <c r="S290" t="str">
        <f t="shared" si="37"/>
        <v>P001261</v>
      </c>
      <c r="T290">
        <f t="shared" ca="1" si="38"/>
        <v>265</v>
      </c>
      <c r="U290" s="4">
        <v>3072</v>
      </c>
    </row>
    <row r="291" spans="1:21" x14ac:dyDescent="0.45">
      <c r="A291" t="s">
        <v>1218</v>
      </c>
      <c r="B291" t="s">
        <v>79</v>
      </c>
      <c r="C291" s="3" t="str">
        <f t="shared" si="33"/>
        <v>5.0 </v>
      </c>
      <c r="D291" t="s">
        <v>1219</v>
      </c>
      <c r="F291" t="s">
        <v>6</v>
      </c>
      <c r="G291" t="str">
        <f t="shared" si="34"/>
        <v>$</v>
      </c>
      <c r="H291" t="s">
        <v>6</v>
      </c>
      <c r="I291" t="s">
        <v>1220</v>
      </c>
      <c r="J291" t="str">
        <f t="shared" si="32"/>
        <v/>
      </c>
      <c r="K291" t="str" cm="1">
        <f t="array" ref="K291">ExtractCapitals(J291)</f>
        <v/>
      </c>
      <c r="L291" t="str">
        <f t="shared" si="35"/>
        <v/>
      </c>
      <c r="M291" t="str">
        <f t="shared" si="39"/>
        <v/>
      </c>
      <c r="N291" t="s">
        <v>1221</v>
      </c>
      <c r="P291" t="str">
        <f t="shared" si="36"/>
        <v>, After-hours, Drinks</v>
      </c>
      <c r="Q291" t="str" cm="1">
        <f t="array" ref="Q291">_xlfn.TEXTJOIN(", ", TRUE, IFERROR(_xlfn.FILTERXML("&lt;t&gt;&lt;s&gt;" &amp; SUBSTITUTE(P291, ", ", "&lt;/s&gt;&lt;s&gt;") &amp; "&lt;/s&gt;&lt;/t&gt;", "//s[not(preceding::*=.)]"), ""))</f>
        <v>After-hours, Drinks</v>
      </c>
      <c r="R291" t="s">
        <v>9048</v>
      </c>
      <c r="S291" t="str">
        <f t="shared" si="37"/>
        <v>P001262</v>
      </c>
      <c r="T291">
        <f t="shared" ca="1" si="38"/>
        <v>1227</v>
      </c>
      <c r="U291" s="4">
        <v>2784</v>
      </c>
    </row>
    <row r="292" spans="1:21" x14ac:dyDescent="0.45">
      <c r="A292" t="s">
        <v>1222</v>
      </c>
      <c r="B292" t="s">
        <v>41</v>
      </c>
      <c r="C292" s="3" t="str">
        <f t="shared" si="33"/>
        <v>4.5 </v>
      </c>
      <c r="D292" t="s">
        <v>1223</v>
      </c>
      <c r="G292" t="str">
        <f t="shared" si="34"/>
        <v>$$</v>
      </c>
      <c r="I292">
        <v>6052428332</v>
      </c>
      <c r="J292" t="str">
        <f t="shared" si="32"/>
        <v/>
      </c>
      <c r="K292" t="str" cm="1">
        <f t="array" ref="K292">ExtractCapitals(J292)</f>
        <v/>
      </c>
      <c r="L292" t="str">
        <f t="shared" si="35"/>
        <v/>
      </c>
      <c r="M292" t="str">
        <f t="shared" si="39"/>
        <v/>
      </c>
      <c r="P292" t="str">
        <f t="shared" si="36"/>
        <v xml:space="preserve">, , </v>
      </c>
      <c r="Q292" t="str" cm="1">
        <f t="array" ref="Q292">_xlfn.TEXTJOIN(", ", TRUE, IFERROR(_xlfn.FILTERXML("&lt;t&gt;&lt;s&gt;" &amp; SUBSTITUTE(P292, ", ", "&lt;/s&gt;&lt;s&gt;") &amp; "&lt;/s&gt;&lt;/t&gt;", "//s[not(preceding::*=.)]"), ""))</f>
        <v/>
      </c>
      <c r="R292" t="s">
        <v>9048</v>
      </c>
      <c r="S292" t="str">
        <f t="shared" si="37"/>
        <v>P001263</v>
      </c>
      <c r="T292">
        <f t="shared" ca="1" si="38"/>
        <v>2392</v>
      </c>
      <c r="U292" s="4">
        <v>3366</v>
      </c>
    </row>
    <row r="293" spans="1:21" x14ac:dyDescent="0.45">
      <c r="A293" t="s">
        <v>1224</v>
      </c>
      <c r="B293" t="s">
        <v>41</v>
      </c>
      <c r="C293" s="3" t="str">
        <f t="shared" si="33"/>
        <v>4.5 </v>
      </c>
      <c r="D293" t="s">
        <v>1225</v>
      </c>
      <c r="G293" t="str">
        <f t="shared" si="34"/>
        <v>$$</v>
      </c>
      <c r="I293" t="s">
        <v>1226</v>
      </c>
      <c r="J293" t="str">
        <f t="shared" si="32"/>
        <v/>
      </c>
      <c r="K293" t="str" cm="1">
        <f t="array" ref="K293">ExtractCapitals(J293)</f>
        <v/>
      </c>
      <c r="L293" t="str">
        <f t="shared" si="35"/>
        <v/>
      </c>
      <c r="M293" t="str">
        <f t="shared" si="39"/>
        <v/>
      </c>
      <c r="P293" t="str">
        <f t="shared" si="36"/>
        <v xml:space="preserve">, , </v>
      </c>
      <c r="Q293" t="str" cm="1">
        <f t="array" ref="Q293">_xlfn.TEXTJOIN(", ", TRUE, IFERROR(_xlfn.FILTERXML("&lt;t&gt;&lt;s&gt;" &amp; SUBSTITUTE(P293, ", ", "&lt;/s&gt;&lt;s&gt;") &amp; "&lt;/s&gt;&lt;/t&gt;", "//s[not(preceding::*=.)]"), ""))</f>
        <v/>
      </c>
      <c r="R293" t="s">
        <v>9048</v>
      </c>
      <c r="S293" t="str">
        <f t="shared" si="37"/>
        <v>P001264</v>
      </c>
      <c r="T293">
        <f t="shared" ca="1" si="38"/>
        <v>3636</v>
      </c>
      <c r="U293" s="4">
        <v>842</v>
      </c>
    </row>
    <row r="294" spans="1:21" x14ac:dyDescent="0.45">
      <c r="A294" t="s">
        <v>1227</v>
      </c>
      <c r="B294" t="s">
        <v>79</v>
      </c>
      <c r="C294" s="3" t="str">
        <f t="shared" si="33"/>
        <v>5.0 </v>
      </c>
      <c r="D294" t="s">
        <v>1228</v>
      </c>
      <c r="G294" t="str">
        <f t="shared" si="34"/>
        <v>$$</v>
      </c>
      <c r="I294" t="s">
        <v>1229</v>
      </c>
      <c r="J294" t="str">
        <f t="shared" si="32"/>
        <v/>
      </c>
      <c r="K294" t="str" cm="1">
        <f t="array" ref="K294">ExtractCapitals(J294)</f>
        <v/>
      </c>
      <c r="L294" t="str">
        <f t="shared" si="35"/>
        <v/>
      </c>
      <c r="M294" t="str">
        <f t="shared" si="39"/>
        <v/>
      </c>
      <c r="P294" t="str">
        <f t="shared" si="36"/>
        <v xml:space="preserve">, , </v>
      </c>
      <c r="Q294" t="str" cm="1">
        <f t="array" ref="Q294">_xlfn.TEXTJOIN(", ", TRUE, IFERROR(_xlfn.FILTERXML("&lt;t&gt;&lt;s&gt;" &amp; SUBSTITUTE(P294, ", ", "&lt;/s&gt;&lt;s&gt;") &amp; "&lt;/s&gt;&lt;/t&gt;", "//s[not(preceding::*=.)]"), ""))</f>
        <v/>
      </c>
      <c r="R294" t="s">
        <v>9048</v>
      </c>
      <c r="S294" t="str">
        <f t="shared" si="37"/>
        <v>P001265</v>
      </c>
      <c r="T294">
        <f t="shared" ca="1" si="38"/>
        <v>255</v>
      </c>
      <c r="U294" s="4">
        <v>1456</v>
      </c>
    </row>
    <row r="295" spans="1:21" x14ac:dyDescent="0.45">
      <c r="A295" t="s">
        <v>1230</v>
      </c>
      <c r="B295" t="s">
        <v>79</v>
      </c>
      <c r="C295" s="3" t="str">
        <f t="shared" si="33"/>
        <v>5.0 </v>
      </c>
      <c r="D295" t="s">
        <v>1231</v>
      </c>
      <c r="F295" t="s">
        <v>546</v>
      </c>
      <c r="G295" t="str">
        <f t="shared" si="34"/>
        <v>$$</v>
      </c>
      <c r="H295" t="s">
        <v>1232</v>
      </c>
      <c r="I295" t="s">
        <v>1233</v>
      </c>
      <c r="J295" t="str">
        <f t="shared" si="32"/>
        <v>ChineseCafeThai</v>
      </c>
      <c r="K295" t="str" cm="1">
        <f t="array" ref="K295">ExtractCapitals(J295)</f>
        <v>Chinese Cafe Thai</v>
      </c>
      <c r="L295" t="str">
        <f t="shared" si="35"/>
        <v>Chinese, Cafe, Thai</v>
      </c>
      <c r="M295" t="str">
        <f t="shared" si="39"/>
        <v>Chinese, Cafe, Thai</v>
      </c>
      <c r="N295" t="s">
        <v>232</v>
      </c>
      <c r="P295" t="str">
        <f t="shared" si="36"/>
        <v>Chinese, Cafe, Thai, Lunch, Dinner</v>
      </c>
      <c r="Q295" t="str" cm="1">
        <f t="array" ref="Q295">_xlfn.TEXTJOIN(", ", TRUE, IFERROR(_xlfn.FILTERXML("&lt;t&gt;&lt;s&gt;" &amp; SUBSTITUTE(P295, ", ", "&lt;/s&gt;&lt;s&gt;") &amp; "&lt;/s&gt;&lt;/t&gt;", "//s[not(preceding::*=.)]"), ""))</f>
        <v>Chinese, Cafe, Thai, Lunch, Dinner</v>
      </c>
      <c r="R295" t="s">
        <v>9048</v>
      </c>
      <c r="S295" t="str">
        <f t="shared" si="37"/>
        <v>P001266</v>
      </c>
      <c r="T295">
        <f t="shared" ca="1" si="38"/>
        <v>4395</v>
      </c>
      <c r="U295" s="4">
        <v>3928</v>
      </c>
    </row>
    <row r="296" spans="1:21" x14ac:dyDescent="0.45">
      <c r="A296" t="s">
        <v>1234</v>
      </c>
      <c r="B296" t="s">
        <v>3</v>
      </c>
      <c r="C296" s="3" t="str">
        <f t="shared" si="33"/>
        <v>4.0 </v>
      </c>
      <c r="D296" t="s">
        <v>1235</v>
      </c>
      <c r="F296" t="s">
        <v>13</v>
      </c>
      <c r="G296" t="str">
        <f t="shared" si="34"/>
        <v>$$ - $$$</v>
      </c>
      <c r="H296" t="s">
        <v>1194</v>
      </c>
      <c r="I296" t="s">
        <v>1236</v>
      </c>
      <c r="J296" t="str">
        <f t="shared" si="32"/>
        <v xml:space="preserve">  AsianMalaysian</v>
      </c>
      <c r="K296" t="str" cm="1">
        <f t="array" ref="K296">ExtractCapitals(J296)</f>
        <v>Asian Malaysian</v>
      </c>
      <c r="L296" t="str">
        <f t="shared" si="35"/>
        <v>Asian, Malaysian</v>
      </c>
      <c r="M296" t="str">
        <f t="shared" si="39"/>
        <v>Asian, Malaysian</v>
      </c>
      <c r="N296" t="s">
        <v>1162</v>
      </c>
      <c r="P296" t="str">
        <f t="shared" si="36"/>
        <v>Asian, Malaysian</v>
      </c>
      <c r="Q296" t="str" cm="1">
        <f t="array" ref="Q296">_xlfn.TEXTJOIN(", ", TRUE, IFERROR(_xlfn.FILTERXML("&lt;t&gt;&lt;s&gt;" &amp; SUBSTITUTE(P296, ", ", "&lt;/s&gt;&lt;s&gt;") &amp; "&lt;/s&gt;&lt;/t&gt;", "//s[not(preceding::*=.)]"), ""))</f>
        <v>Asian, Malaysian</v>
      </c>
      <c r="R296" t="s">
        <v>9048</v>
      </c>
      <c r="S296" t="str">
        <f t="shared" si="37"/>
        <v>P001267</v>
      </c>
      <c r="T296">
        <f t="shared" ca="1" si="38"/>
        <v>2327</v>
      </c>
      <c r="U296" s="4">
        <v>3736</v>
      </c>
    </row>
    <row r="297" spans="1:21" x14ac:dyDescent="0.45">
      <c r="A297" t="s">
        <v>1237</v>
      </c>
      <c r="B297" t="s">
        <v>18</v>
      </c>
      <c r="C297" s="3" t="str">
        <f t="shared" si="33"/>
        <v>3.5 </v>
      </c>
      <c r="D297" t="s">
        <v>1238</v>
      </c>
      <c r="E297" t="s">
        <v>1239</v>
      </c>
      <c r="F297" t="s">
        <v>13</v>
      </c>
      <c r="G297" t="str">
        <f t="shared" si="34"/>
        <v>$$ - $$$</v>
      </c>
      <c r="H297" t="s">
        <v>13</v>
      </c>
      <c r="I297" t="s">
        <v>1240</v>
      </c>
      <c r="J297" t="str">
        <f t="shared" si="32"/>
        <v xml:space="preserve">  </v>
      </c>
      <c r="K297" t="str" cm="1">
        <f t="array" ref="K297">ExtractCapitals(J297)</f>
        <v/>
      </c>
      <c r="L297" t="str">
        <f t="shared" si="35"/>
        <v/>
      </c>
      <c r="M297" t="str">
        <f t="shared" si="39"/>
        <v/>
      </c>
      <c r="N297" t="s">
        <v>1241</v>
      </c>
      <c r="P297" t="str">
        <f t="shared" si="36"/>
        <v>, Takeout, Seating, Parking Available, Street Parking, Accepts Mastercard, Accepts Visa, Reservations, Digital Payments</v>
      </c>
      <c r="Q297" t="str" cm="1">
        <f t="array" ref="Q297">_xlfn.TEXTJOIN(", ", TRUE, IFERROR(_xlfn.FILTERXML("&lt;t&gt;&lt;s&gt;" &amp; SUBSTITUTE(P297, ", ", "&lt;/s&gt;&lt;s&gt;") &amp; "&lt;/s&gt;&lt;/t&gt;", "//s[not(preceding::*=.)]"), ""))</f>
        <v>Takeout, Seating, Parking Available, Street Parking, Accepts Mastercard, Accepts Visa, Reservations, Digital Payments</v>
      </c>
      <c r="R297" t="s">
        <v>9048</v>
      </c>
      <c r="S297" t="str">
        <f t="shared" si="37"/>
        <v>P001268</v>
      </c>
      <c r="T297">
        <f t="shared" ca="1" si="38"/>
        <v>2172</v>
      </c>
      <c r="U297" s="4">
        <v>2713</v>
      </c>
    </row>
    <row r="298" spans="1:21" x14ac:dyDescent="0.45">
      <c r="A298" t="s">
        <v>1242</v>
      </c>
      <c r="B298" t="s">
        <v>79</v>
      </c>
      <c r="C298" s="3" t="str">
        <f t="shared" si="33"/>
        <v>5.0 </v>
      </c>
      <c r="D298" t="s">
        <v>1243</v>
      </c>
      <c r="E298" t="s">
        <v>1244</v>
      </c>
      <c r="F298" t="s">
        <v>794</v>
      </c>
      <c r="G298" t="str">
        <f t="shared" si="34"/>
        <v>$$</v>
      </c>
      <c r="H298" t="s">
        <v>795</v>
      </c>
      <c r="I298" t="s">
        <v>1245</v>
      </c>
      <c r="J298" t="str">
        <f t="shared" si="32"/>
        <v>AsianMalaysian</v>
      </c>
      <c r="K298" t="str" cm="1">
        <f t="array" ref="K298">ExtractCapitals(J298)</f>
        <v>Asian Malaysian</v>
      </c>
      <c r="L298" t="str">
        <f t="shared" si="35"/>
        <v>Asian, Malaysian</v>
      </c>
      <c r="M298" t="str">
        <f t="shared" si="39"/>
        <v>Asian, Malaysian</v>
      </c>
      <c r="N298" t="s">
        <v>232</v>
      </c>
      <c r="P298" t="str">
        <f t="shared" si="36"/>
        <v>Asian, Malaysian, Lunch, Dinner</v>
      </c>
      <c r="Q298" t="str" cm="1">
        <f t="array" ref="Q298">_xlfn.TEXTJOIN(", ", TRUE, IFERROR(_xlfn.FILTERXML("&lt;t&gt;&lt;s&gt;" &amp; SUBSTITUTE(P298, ", ", "&lt;/s&gt;&lt;s&gt;") &amp; "&lt;/s&gt;&lt;/t&gt;", "//s[not(preceding::*=.)]"), ""))</f>
        <v>Asian, Malaysian, Lunch, Dinner</v>
      </c>
      <c r="R298" t="s">
        <v>9048</v>
      </c>
      <c r="S298" t="str">
        <f t="shared" si="37"/>
        <v>P001269</v>
      </c>
      <c r="T298">
        <f t="shared" ca="1" si="38"/>
        <v>718</v>
      </c>
      <c r="U298" s="4">
        <v>979</v>
      </c>
    </row>
    <row r="299" spans="1:21" x14ac:dyDescent="0.45">
      <c r="A299" t="s">
        <v>1246</v>
      </c>
      <c r="B299" t="s">
        <v>79</v>
      </c>
      <c r="C299" s="3" t="str">
        <f t="shared" si="33"/>
        <v>5.0 </v>
      </c>
      <c r="D299" t="s">
        <v>1247</v>
      </c>
      <c r="F299" t="s">
        <v>546</v>
      </c>
      <c r="G299" t="str">
        <f t="shared" si="34"/>
        <v>$$</v>
      </c>
      <c r="H299" t="s">
        <v>1248</v>
      </c>
      <c r="I299" t="s">
        <v>1249</v>
      </c>
      <c r="J299" t="str">
        <f t="shared" si="32"/>
        <v>ChineseIndianAsianStreet Food</v>
      </c>
      <c r="K299" t="str" cm="1">
        <f t="array" ref="K299">ExtractCapitals(J299)</f>
        <v>Chinese Indian Asian Street  Food</v>
      </c>
      <c r="L299" t="str">
        <f t="shared" si="35"/>
        <v>Chinese, Indian, Asian, Street, , Food</v>
      </c>
      <c r="M299" t="str">
        <f t="shared" si="39"/>
        <v>Chinese, Indian, Asian, Street Food</v>
      </c>
      <c r="N299" t="s">
        <v>610</v>
      </c>
      <c r="P299" t="str">
        <f t="shared" si="36"/>
        <v>Chinese, Indian, Asian, Street Food, Breakfast, Lunch, Dinner</v>
      </c>
      <c r="Q299" t="str" cm="1">
        <f t="array" ref="Q299">_xlfn.TEXTJOIN(", ", TRUE, IFERROR(_xlfn.FILTERXML("&lt;t&gt;&lt;s&gt;" &amp; SUBSTITUTE(P299, ", ", "&lt;/s&gt;&lt;s&gt;") &amp; "&lt;/s&gt;&lt;/t&gt;", "//s[not(preceding::*=.)]"), ""))</f>
        <v>Chinese, Indian, Asian, Street Food, Breakfast, Lunch, Dinner</v>
      </c>
      <c r="R299" t="s">
        <v>9048</v>
      </c>
      <c r="S299" t="str">
        <f t="shared" si="37"/>
        <v>P001270</v>
      </c>
      <c r="T299">
        <f t="shared" ca="1" si="38"/>
        <v>520</v>
      </c>
      <c r="U299" s="4">
        <v>4235</v>
      </c>
    </row>
    <row r="300" spans="1:21" x14ac:dyDescent="0.45">
      <c r="A300" t="s">
        <v>1250</v>
      </c>
      <c r="B300" t="s">
        <v>79</v>
      </c>
      <c r="C300" s="3" t="str">
        <f t="shared" si="33"/>
        <v>5.0 </v>
      </c>
      <c r="D300" t="s">
        <v>1251</v>
      </c>
      <c r="E300" t="s">
        <v>1252</v>
      </c>
      <c r="F300" t="s">
        <v>322</v>
      </c>
      <c r="G300" t="str">
        <f t="shared" si="34"/>
        <v>$$</v>
      </c>
      <c r="H300" t="s">
        <v>1253</v>
      </c>
      <c r="I300" t="s">
        <v>1254</v>
      </c>
      <c r="J300" t="str">
        <f t="shared" si="32"/>
        <v>DessertChineseAsian</v>
      </c>
      <c r="K300" t="str" cm="1">
        <f t="array" ref="K300">ExtractCapitals(J300)</f>
        <v>Dessert Chinese Asian</v>
      </c>
      <c r="L300" t="str">
        <f t="shared" si="35"/>
        <v>Dessert, Chinese, Asian</v>
      </c>
      <c r="M300" t="str">
        <f t="shared" si="39"/>
        <v>Dessert, Chinese, Asian</v>
      </c>
      <c r="P300" t="str">
        <f t="shared" si="36"/>
        <v>Dessert, Chinese, Asian</v>
      </c>
      <c r="Q300" t="str" cm="1">
        <f t="array" ref="Q300">_xlfn.TEXTJOIN(", ", TRUE, IFERROR(_xlfn.FILTERXML("&lt;t&gt;&lt;s&gt;" &amp; SUBSTITUTE(P300, ", ", "&lt;/s&gt;&lt;s&gt;") &amp; "&lt;/s&gt;&lt;/t&gt;", "//s[not(preceding::*=.)]"), ""))</f>
        <v>Dessert, Chinese, Asian</v>
      </c>
      <c r="R300" t="s">
        <v>9048</v>
      </c>
      <c r="S300" t="str">
        <f t="shared" si="37"/>
        <v>P001271</v>
      </c>
      <c r="T300">
        <f t="shared" ca="1" si="38"/>
        <v>4402</v>
      </c>
      <c r="U300" s="4">
        <v>2233</v>
      </c>
    </row>
    <row r="301" spans="1:21" x14ac:dyDescent="0.45">
      <c r="A301" t="s">
        <v>1255</v>
      </c>
      <c r="B301" t="s">
        <v>41</v>
      </c>
      <c r="C301" s="3" t="str">
        <f t="shared" si="33"/>
        <v>4.5 </v>
      </c>
      <c r="D301" t="s">
        <v>1256</v>
      </c>
      <c r="F301" t="s">
        <v>1257</v>
      </c>
      <c r="G301" t="str">
        <f t="shared" si="34"/>
        <v>$$</v>
      </c>
      <c r="H301" t="s">
        <v>1257</v>
      </c>
      <c r="I301" t="s">
        <v>1258</v>
      </c>
      <c r="J301" t="str">
        <f t="shared" si="32"/>
        <v>Fast food</v>
      </c>
      <c r="K301" t="str" cm="1">
        <f t="array" ref="K301">ExtractCapitals(J301)</f>
        <v>Fast food</v>
      </c>
      <c r="L301" t="str">
        <f t="shared" si="35"/>
        <v>Fast, food</v>
      </c>
      <c r="M301" t="str">
        <f t="shared" si="39"/>
        <v>Fast, food</v>
      </c>
      <c r="P301" t="str">
        <f t="shared" si="36"/>
        <v>Fast, food</v>
      </c>
      <c r="Q301" t="str" cm="1">
        <f t="array" ref="Q301">_xlfn.TEXTJOIN(", ", TRUE, IFERROR(_xlfn.FILTERXML("&lt;t&gt;&lt;s&gt;" &amp; SUBSTITUTE(P301, ", ", "&lt;/s&gt;&lt;s&gt;") &amp; "&lt;/s&gt;&lt;/t&gt;", "//s[not(preceding::*=.)]"), ""))</f>
        <v>Fast, food</v>
      </c>
      <c r="R301" t="s">
        <v>9048</v>
      </c>
      <c r="S301" t="str">
        <f t="shared" si="37"/>
        <v>P001272</v>
      </c>
      <c r="T301">
        <f t="shared" ca="1" si="38"/>
        <v>3119</v>
      </c>
      <c r="U301" s="4">
        <v>795</v>
      </c>
    </row>
    <row r="302" spans="1:21" x14ac:dyDescent="0.45">
      <c r="A302" t="s">
        <v>1259</v>
      </c>
      <c r="B302" t="s">
        <v>79</v>
      </c>
      <c r="C302" s="3" t="str">
        <f t="shared" si="33"/>
        <v>5.0 </v>
      </c>
      <c r="D302" t="s">
        <v>1260</v>
      </c>
      <c r="F302" t="s">
        <v>546</v>
      </c>
      <c r="G302" t="str">
        <f t="shared" si="34"/>
        <v>$$</v>
      </c>
      <c r="H302" t="s">
        <v>1261</v>
      </c>
      <c r="I302" t="s">
        <v>1262</v>
      </c>
      <c r="J302" t="str">
        <f t="shared" si="32"/>
        <v>ChineseSeafoodAsianSoups</v>
      </c>
      <c r="K302" t="str" cm="1">
        <f t="array" ref="K302">ExtractCapitals(J302)</f>
        <v>Chinese Seafood Asian Soups</v>
      </c>
      <c r="L302" t="str">
        <f t="shared" si="35"/>
        <v>Chinese, Seafood, Asian, Soups</v>
      </c>
      <c r="M302" t="str">
        <f t="shared" si="39"/>
        <v>Chinese, Seafood, Asian, Soups</v>
      </c>
      <c r="N302" t="s">
        <v>39</v>
      </c>
      <c r="P302" t="str">
        <f t="shared" si="36"/>
        <v>Chinese, Seafood, Asian, Soups, Dinner</v>
      </c>
      <c r="Q302" t="str" cm="1">
        <f t="array" ref="Q302">_xlfn.TEXTJOIN(", ", TRUE, IFERROR(_xlfn.FILTERXML("&lt;t&gt;&lt;s&gt;" &amp; SUBSTITUTE(P302, ", ", "&lt;/s&gt;&lt;s&gt;") &amp; "&lt;/s&gt;&lt;/t&gt;", "//s[not(preceding::*=.)]"), ""))</f>
        <v>Chinese, Seafood, Asian, Soups, Dinner</v>
      </c>
      <c r="R302" t="s">
        <v>9048</v>
      </c>
      <c r="S302" t="str">
        <f t="shared" si="37"/>
        <v>P001273</v>
      </c>
      <c r="T302">
        <f t="shared" ca="1" si="38"/>
        <v>2985</v>
      </c>
      <c r="U302" s="4">
        <v>3427</v>
      </c>
    </row>
    <row r="303" spans="1:21" x14ac:dyDescent="0.45">
      <c r="A303" t="s">
        <v>1263</v>
      </c>
      <c r="B303" t="s">
        <v>79</v>
      </c>
      <c r="C303" s="3" t="str">
        <f t="shared" si="33"/>
        <v>5.0 </v>
      </c>
      <c r="D303" t="s">
        <v>1264</v>
      </c>
      <c r="F303" t="s">
        <v>794</v>
      </c>
      <c r="G303" t="str">
        <f t="shared" si="34"/>
        <v>$$</v>
      </c>
      <c r="H303" t="s">
        <v>795</v>
      </c>
      <c r="I303" t="s">
        <v>1265</v>
      </c>
      <c r="J303" t="str">
        <f t="shared" si="32"/>
        <v>AsianMalaysian</v>
      </c>
      <c r="K303" t="str" cm="1">
        <f t="array" ref="K303">ExtractCapitals(J303)</f>
        <v>Asian Malaysian</v>
      </c>
      <c r="L303" t="str">
        <f t="shared" si="35"/>
        <v>Asian, Malaysian</v>
      </c>
      <c r="M303" t="str">
        <f t="shared" si="39"/>
        <v>Asian, Malaysian</v>
      </c>
      <c r="P303" t="str">
        <f t="shared" si="36"/>
        <v>Asian, Malaysian</v>
      </c>
      <c r="Q303" t="str" cm="1">
        <f t="array" ref="Q303">_xlfn.TEXTJOIN(", ", TRUE, IFERROR(_xlfn.FILTERXML("&lt;t&gt;&lt;s&gt;" &amp; SUBSTITUTE(P303, ", ", "&lt;/s&gt;&lt;s&gt;") &amp; "&lt;/s&gt;&lt;/t&gt;", "//s[not(preceding::*=.)]"), ""))</f>
        <v>Asian, Malaysian</v>
      </c>
      <c r="R303" t="s">
        <v>9048</v>
      </c>
      <c r="S303" t="str">
        <f t="shared" si="37"/>
        <v>P001274</v>
      </c>
      <c r="T303">
        <f t="shared" ca="1" si="38"/>
        <v>2750</v>
      </c>
      <c r="U303" s="4">
        <v>4334</v>
      </c>
    </row>
    <row r="304" spans="1:21" x14ac:dyDescent="0.45">
      <c r="A304" t="s">
        <v>1266</v>
      </c>
      <c r="B304" t="s">
        <v>18</v>
      </c>
      <c r="C304" s="3" t="str">
        <f t="shared" si="33"/>
        <v>3.5 </v>
      </c>
      <c r="D304" t="s">
        <v>1267</v>
      </c>
      <c r="F304" t="s">
        <v>794</v>
      </c>
      <c r="G304" t="str">
        <f t="shared" si="34"/>
        <v>$$</v>
      </c>
      <c r="H304" t="s">
        <v>795</v>
      </c>
      <c r="J304" t="str">
        <f t="shared" si="32"/>
        <v>AsianMalaysian</v>
      </c>
      <c r="K304" t="str" cm="1">
        <f t="array" ref="K304">ExtractCapitals(J304)</f>
        <v>Asian Malaysian</v>
      </c>
      <c r="L304" t="str">
        <f t="shared" si="35"/>
        <v>Asian, Malaysian</v>
      </c>
      <c r="M304" t="str">
        <f t="shared" si="39"/>
        <v>Asian, Malaysian</v>
      </c>
      <c r="P304" t="str">
        <f t="shared" si="36"/>
        <v>Asian, Malaysian</v>
      </c>
      <c r="Q304" t="str" cm="1">
        <f t="array" ref="Q304">_xlfn.TEXTJOIN(", ", TRUE, IFERROR(_xlfn.FILTERXML("&lt;t&gt;&lt;s&gt;" &amp; SUBSTITUTE(P304, ", ", "&lt;/s&gt;&lt;s&gt;") &amp; "&lt;/s&gt;&lt;/t&gt;", "//s[not(preceding::*=.)]"), ""))</f>
        <v>Asian, Malaysian</v>
      </c>
      <c r="R304" t="s">
        <v>9048</v>
      </c>
      <c r="S304" t="str">
        <f t="shared" si="37"/>
        <v>P001275</v>
      </c>
      <c r="T304">
        <f t="shared" ca="1" si="38"/>
        <v>2768</v>
      </c>
      <c r="U304" s="4">
        <v>3921</v>
      </c>
    </row>
    <row r="305" spans="1:21" x14ac:dyDescent="0.45">
      <c r="A305" t="s">
        <v>1268</v>
      </c>
      <c r="B305" t="s">
        <v>79</v>
      </c>
      <c r="C305" s="3" t="str">
        <f t="shared" si="33"/>
        <v>5.0 </v>
      </c>
      <c r="D305" t="s">
        <v>1269</v>
      </c>
      <c r="F305" t="s">
        <v>546</v>
      </c>
      <c r="G305" t="str">
        <f t="shared" si="34"/>
        <v>$$</v>
      </c>
      <c r="H305" t="s">
        <v>703</v>
      </c>
      <c r="I305" t="s">
        <v>1270</v>
      </c>
      <c r="J305" t="str">
        <f t="shared" si="32"/>
        <v>ChineseAsianMalaysian</v>
      </c>
      <c r="K305" t="str" cm="1">
        <f t="array" ref="K305">ExtractCapitals(J305)</f>
        <v>Chinese Asian Malaysian</v>
      </c>
      <c r="L305" t="str">
        <f t="shared" si="35"/>
        <v>Chinese, Asian, Malaysian</v>
      </c>
      <c r="M305" t="str">
        <f t="shared" si="39"/>
        <v>Chinese, Asian, Malaysian</v>
      </c>
      <c r="N305" t="s">
        <v>39</v>
      </c>
      <c r="P305" t="str">
        <f t="shared" si="36"/>
        <v>Chinese, Asian, Malaysian, Dinner</v>
      </c>
      <c r="Q305" t="str" cm="1">
        <f t="array" ref="Q305">_xlfn.TEXTJOIN(", ", TRUE, IFERROR(_xlfn.FILTERXML("&lt;t&gt;&lt;s&gt;" &amp; SUBSTITUTE(P305, ", ", "&lt;/s&gt;&lt;s&gt;") &amp; "&lt;/s&gt;&lt;/t&gt;", "//s[not(preceding::*=.)]"), ""))</f>
        <v>Chinese, Asian, Malaysian, Dinner</v>
      </c>
      <c r="R305" t="s">
        <v>9048</v>
      </c>
      <c r="S305" t="str">
        <f t="shared" si="37"/>
        <v>P001276</v>
      </c>
      <c r="T305">
        <f t="shared" ca="1" si="38"/>
        <v>1972</v>
      </c>
      <c r="U305" s="4">
        <v>1206</v>
      </c>
    </row>
    <row r="306" spans="1:21" x14ac:dyDescent="0.45">
      <c r="A306" t="s">
        <v>1271</v>
      </c>
      <c r="B306" t="s">
        <v>1272</v>
      </c>
      <c r="C306" s="3" t="str">
        <f t="shared" si="33"/>
        <v>3.0 </v>
      </c>
      <c r="D306" t="s">
        <v>1273</v>
      </c>
      <c r="F306" t="s">
        <v>13</v>
      </c>
      <c r="G306" t="str">
        <f t="shared" si="34"/>
        <v>$$ - $$$</v>
      </c>
      <c r="H306" t="s">
        <v>1274</v>
      </c>
      <c r="I306" t="s">
        <v>1275</v>
      </c>
      <c r="J306" t="str">
        <f t="shared" si="32"/>
        <v xml:space="preserve">  BarPubMalaysian</v>
      </c>
      <c r="K306" t="str" cm="1">
        <f t="array" ref="K306">ExtractCapitals(J306)</f>
        <v>Bar Pub Malaysian</v>
      </c>
      <c r="L306" t="str">
        <f t="shared" si="35"/>
        <v>Bar, Pub, Malaysian</v>
      </c>
      <c r="M306" t="str">
        <f t="shared" si="39"/>
        <v>Bar, Pub, Malaysian</v>
      </c>
      <c r="N306" t="s">
        <v>600</v>
      </c>
      <c r="P306" t="str">
        <f t="shared" si="36"/>
        <v>Bar, Pub, Malaysian, Breakfast, Lunch, Dinner, Brunch</v>
      </c>
      <c r="Q306" t="str" cm="1">
        <f t="array" ref="Q306">_xlfn.TEXTJOIN(", ", TRUE, IFERROR(_xlfn.FILTERXML("&lt;t&gt;&lt;s&gt;" &amp; SUBSTITUTE(P306, ", ", "&lt;/s&gt;&lt;s&gt;") &amp; "&lt;/s&gt;&lt;/t&gt;", "//s[not(preceding::*=.)]"), ""))</f>
        <v>Bar, Pub, Malaysian, Breakfast, Lunch, Dinner, Brunch</v>
      </c>
      <c r="R306" t="s">
        <v>9048</v>
      </c>
      <c r="S306" t="str">
        <f t="shared" si="37"/>
        <v>P001277</v>
      </c>
      <c r="T306">
        <f t="shared" ca="1" si="38"/>
        <v>204</v>
      </c>
      <c r="U306" s="4">
        <v>624</v>
      </c>
    </row>
    <row r="307" spans="1:21" x14ac:dyDescent="0.45">
      <c r="A307" t="s">
        <v>1276</v>
      </c>
      <c r="B307" t="s">
        <v>3</v>
      </c>
      <c r="C307" s="3" t="str">
        <f t="shared" si="33"/>
        <v>4.0 </v>
      </c>
      <c r="D307" t="s">
        <v>1277</v>
      </c>
      <c r="F307" t="s">
        <v>794</v>
      </c>
      <c r="G307" t="str">
        <f t="shared" si="34"/>
        <v>$$</v>
      </c>
      <c r="H307" t="s">
        <v>795</v>
      </c>
      <c r="J307" t="str">
        <f t="shared" si="32"/>
        <v>AsianMalaysian</v>
      </c>
      <c r="K307" t="str" cm="1">
        <f t="array" ref="K307">ExtractCapitals(J307)</f>
        <v>Asian Malaysian</v>
      </c>
      <c r="L307" t="str">
        <f t="shared" si="35"/>
        <v>Asian, Malaysian</v>
      </c>
      <c r="M307" t="str">
        <f t="shared" si="39"/>
        <v>Asian, Malaysian</v>
      </c>
      <c r="P307" t="str">
        <f t="shared" si="36"/>
        <v>Asian, Malaysian</v>
      </c>
      <c r="Q307" t="str" cm="1">
        <f t="array" ref="Q307">_xlfn.TEXTJOIN(", ", TRUE, IFERROR(_xlfn.FILTERXML("&lt;t&gt;&lt;s&gt;" &amp; SUBSTITUTE(P307, ", ", "&lt;/s&gt;&lt;s&gt;") &amp; "&lt;/s&gt;&lt;/t&gt;", "//s[not(preceding::*=.)]"), ""))</f>
        <v>Asian, Malaysian</v>
      </c>
      <c r="R307" t="s">
        <v>9048</v>
      </c>
      <c r="S307" t="str">
        <f t="shared" si="37"/>
        <v>P001278</v>
      </c>
      <c r="T307">
        <f t="shared" ca="1" si="38"/>
        <v>2873</v>
      </c>
      <c r="U307" s="4">
        <v>1243</v>
      </c>
    </row>
    <row r="308" spans="1:21" x14ac:dyDescent="0.45">
      <c r="A308" t="s">
        <v>1278</v>
      </c>
      <c r="B308" t="s">
        <v>18</v>
      </c>
      <c r="C308" s="3" t="str">
        <f t="shared" si="33"/>
        <v>3.5 </v>
      </c>
      <c r="D308" t="s">
        <v>1279</v>
      </c>
      <c r="F308" t="s">
        <v>13</v>
      </c>
      <c r="G308" t="str">
        <f t="shared" si="34"/>
        <v>$$ - $$$</v>
      </c>
      <c r="H308" t="s">
        <v>297</v>
      </c>
      <c r="I308" t="s">
        <v>1280</v>
      </c>
      <c r="J308" t="str">
        <f t="shared" si="32"/>
        <v xml:space="preserve">  Cafe</v>
      </c>
      <c r="K308" t="str" cm="1">
        <f t="array" ref="K308">ExtractCapitals(J308)</f>
        <v>Cafe</v>
      </c>
      <c r="L308" t="str">
        <f t="shared" si="35"/>
        <v>Cafe</v>
      </c>
      <c r="M308" t="str">
        <f t="shared" si="39"/>
        <v>Cafe</v>
      </c>
      <c r="N308" t="s">
        <v>208</v>
      </c>
      <c r="P308" t="str">
        <f t="shared" si="36"/>
        <v>Cafe</v>
      </c>
      <c r="Q308" t="str" cm="1">
        <f t="array" ref="Q308">_xlfn.TEXTJOIN(", ", TRUE, IFERROR(_xlfn.FILTERXML("&lt;t&gt;&lt;s&gt;" &amp; SUBSTITUTE(P308, ", ", "&lt;/s&gt;&lt;s&gt;") &amp; "&lt;/s&gt;&lt;/t&gt;", "//s[not(preceding::*=.)]"), ""))</f>
        <v>Cafe</v>
      </c>
      <c r="R308" t="s">
        <v>9048</v>
      </c>
      <c r="S308" t="str">
        <f t="shared" si="37"/>
        <v>P001279</v>
      </c>
      <c r="T308">
        <f t="shared" ca="1" si="38"/>
        <v>470</v>
      </c>
      <c r="U308" s="4">
        <v>1131</v>
      </c>
    </row>
    <row r="309" spans="1:21" x14ac:dyDescent="0.45">
      <c r="A309" t="s">
        <v>1281</v>
      </c>
      <c r="B309" t="s">
        <v>41</v>
      </c>
      <c r="C309" s="3" t="str">
        <f t="shared" si="33"/>
        <v>4.5 </v>
      </c>
      <c r="D309" t="s">
        <v>1282</v>
      </c>
      <c r="G309" t="str">
        <f t="shared" si="34"/>
        <v>$$</v>
      </c>
      <c r="I309" t="s">
        <v>1283</v>
      </c>
      <c r="J309" t="str">
        <f t="shared" si="32"/>
        <v/>
      </c>
      <c r="K309" t="str" cm="1">
        <f t="array" ref="K309">ExtractCapitals(J309)</f>
        <v/>
      </c>
      <c r="L309" t="str">
        <f t="shared" si="35"/>
        <v/>
      </c>
      <c r="M309" t="str">
        <f t="shared" si="39"/>
        <v/>
      </c>
      <c r="P309" t="str">
        <f t="shared" si="36"/>
        <v xml:space="preserve">, , </v>
      </c>
      <c r="Q309" t="str" cm="1">
        <f t="array" ref="Q309">_xlfn.TEXTJOIN(", ", TRUE, IFERROR(_xlfn.FILTERXML("&lt;t&gt;&lt;s&gt;" &amp; SUBSTITUTE(P309, ", ", "&lt;/s&gt;&lt;s&gt;") &amp; "&lt;/s&gt;&lt;/t&gt;", "//s[not(preceding::*=.)]"), ""))</f>
        <v/>
      </c>
      <c r="R309" t="s">
        <v>9048</v>
      </c>
      <c r="S309" t="str">
        <f t="shared" si="37"/>
        <v>P001280</v>
      </c>
      <c r="T309">
        <f t="shared" ca="1" si="38"/>
        <v>2773</v>
      </c>
      <c r="U309" s="4">
        <v>2246</v>
      </c>
    </row>
    <row r="310" spans="1:21" x14ac:dyDescent="0.45">
      <c r="A310" t="s">
        <v>1284</v>
      </c>
      <c r="B310" t="s">
        <v>3</v>
      </c>
      <c r="C310" s="3" t="str">
        <f t="shared" si="33"/>
        <v>4.0 </v>
      </c>
      <c r="D310" t="s">
        <v>1285</v>
      </c>
      <c r="F310" t="s">
        <v>794</v>
      </c>
      <c r="G310" t="str">
        <f t="shared" si="34"/>
        <v>$$</v>
      </c>
      <c r="H310" t="s">
        <v>794</v>
      </c>
      <c r="I310" t="s">
        <v>1286</v>
      </c>
      <c r="J310" t="str">
        <f t="shared" si="32"/>
        <v>Asian</v>
      </c>
      <c r="K310" t="str" cm="1">
        <f t="array" ref="K310">ExtractCapitals(J310)</f>
        <v>Asian</v>
      </c>
      <c r="L310" t="str">
        <f t="shared" si="35"/>
        <v>Asian</v>
      </c>
      <c r="M310" t="str">
        <f t="shared" si="39"/>
        <v>Asian</v>
      </c>
      <c r="N310" t="s">
        <v>163</v>
      </c>
      <c r="P310" t="str">
        <f t="shared" si="36"/>
        <v>Asian, Breakfast, Lunch</v>
      </c>
      <c r="Q310" t="str" cm="1">
        <f t="array" ref="Q310">_xlfn.TEXTJOIN(", ", TRUE, IFERROR(_xlfn.FILTERXML("&lt;t&gt;&lt;s&gt;" &amp; SUBSTITUTE(P310, ", ", "&lt;/s&gt;&lt;s&gt;") &amp; "&lt;/s&gt;&lt;/t&gt;", "//s[not(preceding::*=.)]"), ""))</f>
        <v>Asian, Breakfast, Lunch</v>
      </c>
      <c r="R310" t="s">
        <v>9048</v>
      </c>
      <c r="S310" t="str">
        <f t="shared" si="37"/>
        <v>P001281</v>
      </c>
      <c r="T310">
        <f t="shared" ca="1" si="38"/>
        <v>833</v>
      </c>
      <c r="U310" s="4">
        <v>3284</v>
      </c>
    </row>
    <row r="311" spans="1:21" x14ac:dyDescent="0.45">
      <c r="A311" t="s">
        <v>1287</v>
      </c>
      <c r="B311" t="s">
        <v>79</v>
      </c>
      <c r="C311" s="3" t="str">
        <f t="shared" si="33"/>
        <v>5.0 </v>
      </c>
      <c r="D311" t="s">
        <v>1288</v>
      </c>
      <c r="F311" t="s">
        <v>546</v>
      </c>
      <c r="G311" t="str">
        <f t="shared" si="34"/>
        <v>$$</v>
      </c>
      <c r="H311" t="s">
        <v>546</v>
      </c>
      <c r="I311" t="s">
        <v>1289</v>
      </c>
      <c r="J311" t="str">
        <f t="shared" si="32"/>
        <v>Chinese</v>
      </c>
      <c r="K311" t="str" cm="1">
        <f t="array" ref="K311">ExtractCapitals(J311)</f>
        <v>Chinese</v>
      </c>
      <c r="L311" t="str">
        <f t="shared" si="35"/>
        <v>Chinese</v>
      </c>
      <c r="M311" t="str">
        <f t="shared" si="39"/>
        <v>Chinese</v>
      </c>
      <c r="P311" t="str">
        <f t="shared" si="36"/>
        <v>Chinese</v>
      </c>
      <c r="Q311" t="str" cm="1">
        <f t="array" ref="Q311">_xlfn.TEXTJOIN(", ", TRUE, IFERROR(_xlfn.FILTERXML("&lt;t&gt;&lt;s&gt;" &amp; SUBSTITUTE(P311, ", ", "&lt;/s&gt;&lt;s&gt;") &amp; "&lt;/s&gt;&lt;/t&gt;", "//s[not(preceding::*=.)]"), ""))</f>
        <v>Chinese</v>
      </c>
      <c r="R311" t="s">
        <v>9048</v>
      </c>
      <c r="S311" t="str">
        <f t="shared" si="37"/>
        <v>P001282</v>
      </c>
      <c r="T311">
        <f t="shared" ca="1" si="38"/>
        <v>2772</v>
      </c>
      <c r="U311" s="4">
        <v>1330</v>
      </c>
    </row>
    <row r="312" spans="1:21" x14ac:dyDescent="0.45">
      <c r="A312" t="s">
        <v>1290</v>
      </c>
      <c r="B312" t="s">
        <v>3</v>
      </c>
      <c r="C312" s="3" t="str">
        <f t="shared" si="33"/>
        <v>4.0 </v>
      </c>
      <c r="D312" t="s">
        <v>1291</v>
      </c>
      <c r="G312" t="str">
        <f t="shared" si="34"/>
        <v>$$</v>
      </c>
      <c r="I312" t="s">
        <v>1292</v>
      </c>
      <c r="J312" t="str">
        <f t="shared" si="32"/>
        <v/>
      </c>
      <c r="K312" t="str" cm="1">
        <f t="array" ref="K312">ExtractCapitals(J312)</f>
        <v/>
      </c>
      <c r="L312" t="str">
        <f t="shared" si="35"/>
        <v/>
      </c>
      <c r="M312" t="str">
        <f t="shared" si="39"/>
        <v/>
      </c>
      <c r="P312" t="str">
        <f t="shared" si="36"/>
        <v xml:space="preserve">, , </v>
      </c>
      <c r="Q312" t="str" cm="1">
        <f t="array" ref="Q312">_xlfn.TEXTJOIN(", ", TRUE, IFERROR(_xlfn.FILTERXML("&lt;t&gt;&lt;s&gt;" &amp; SUBSTITUTE(P312, ", ", "&lt;/s&gt;&lt;s&gt;") &amp; "&lt;/s&gt;&lt;/t&gt;", "//s[not(preceding::*=.)]"), ""))</f>
        <v/>
      </c>
      <c r="R312" t="s">
        <v>9048</v>
      </c>
      <c r="S312" t="str">
        <f t="shared" si="37"/>
        <v>P001283</v>
      </c>
      <c r="T312">
        <f t="shared" ca="1" si="38"/>
        <v>3344</v>
      </c>
      <c r="U312" s="4">
        <v>3529</v>
      </c>
    </row>
    <row r="313" spans="1:21" x14ac:dyDescent="0.45">
      <c r="A313" t="s">
        <v>1293</v>
      </c>
      <c r="B313" t="s">
        <v>79</v>
      </c>
      <c r="C313" s="3" t="str">
        <f t="shared" si="33"/>
        <v>5.0 </v>
      </c>
      <c r="D313" t="s">
        <v>1294</v>
      </c>
      <c r="F313" t="s">
        <v>546</v>
      </c>
      <c r="G313" t="str">
        <f t="shared" si="34"/>
        <v>$$</v>
      </c>
      <c r="H313" t="s">
        <v>703</v>
      </c>
      <c r="I313" t="s">
        <v>1295</v>
      </c>
      <c r="J313" t="str">
        <f t="shared" si="32"/>
        <v>ChineseAsianMalaysian</v>
      </c>
      <c r="K313" t="str" cm="1">
        <f t="array" ref="K313">ExtractCapitals(J313)</f>
        <v>Chinese Asian Malaysian</v>
      </c>
      <c r="L313" t="str">
        <f t="shared" si="35"/>
        <v>Chinese, Asian, Malaysian</v>
      </c>
      <c r="M313" t="str">
        <f t="shared" si="39"/>
        <v>Chinese, Asian, Malaysian</v>
      </c>
      <c r="N313" t="s">
        <v>163</v>
      </c>
      <c r="P313" t="str">
        <f t="shared" si="36"/>
        <v>Chinese, Asian, Malaysian, Breakfast, Lunch</v>
      </c>
      <c r="Q313" t="str" cm="1">
        <f t="array" ref="Q313">_xlfn.TEXTJOIN(", ", TRUE, IFERROR(_xlfn.FILTERXML("&lt;t&gt;&lt;s&gt;" &amp; SUBSTITUTE(P313, ", ", "&lt;/s&gt;&lt;s&gt;") &amp; "&lt;/s&gt;&lt;/t&gt;", "//s[not(preceding::*=.)]"), ""))</f>
        <v>Chinese, Asian, Malaysian, Breakfast, Lunch</v>
      </c>
      <c r="R313" t="s">
        <v>9048</v>
      </c>
      <c r="S313" t="str">
        <f t="shared" si="37"/>
        <v>P001284</v>
      </c>
      <c r="T313">
        <f t="shared" ca="1" si="38"/>
        <v>2457</v>
      </c>
      <c r="U313" s="4">
        <v>2596</v>
      </c>
    </row>
    <row r="314" spans="1:21" x14ac:dyDescent="0.45">
      <c r="A314" t="s">
        <v>1296</v>
      </c>
      <c r="B314" t="s">
        <v>41</v>
      </c>
      <c r="C314" s="3" t="str">
        <f t="shared" si="33"/>
        <v>4.5 </v>
      </c>
      <c r="D314" t="s">
        <v>1297</v>
      </c>
      <c r="F314" t="s">
        <v>794</v>
      </c>
      <c r="G314" t="str">
        <f t="shared" si="34"/>
        <v>$$</v>
      </c>
      <c r="H314" t="s">
        <v>795</v>
      </c>
      <c r="I314" t="s">
        <v>1298</v>
      </c>
      <c r="J314" t="str">
        <f t="shared" si="32"/>
        <v>AsianMalaysian</v>
      </c>
      <c r="K314" t="str" cm="1">
        <f t="array" ref="K314">ExtractCapitals(J314)</f>
        <v>Asian Malaysian</v>
      </c>
      <c r="L314" t="str">
        <f t="shared" si="35"/>
        <v>Asian, Malaysian</v>
      </c>
      <c r="M314" t="str">
        <f t="shared" si="39"/>
        <v>Asian, Malaysian</v>
      </c>
      <c r="P314" t="str">
        <f t="shared" si="36"/>
        <v>Asian, Malaysian</v>
      </c>
      <c r="Q314" t="str" cm="1">
        <f t="array" ref="Q314">_xlfn.TEXTJOIN(", ", TRUE, IFERROR(_xlfn.FILTERXML("&lt;t&gt;&lt;s&gt;" &amp; SUBSTITUTE(P314, ", ", "&lt;/s&gt;&lt;s&gt;") &amp; "&lt;/s&gt;&lt;/t&gt;", "//s[not(preceding::*=.)]"), ""))</f>
        <v>Asian, Malaysian</v>
      </c>
      <c r="R314" t="s">
        <v>9048</v>
      </c>
      <c r="S314" t="str">
        <f t="shared" si="37"/>
        <v>P001285</v>
      </c>
      <c r="T314">
        <f t="shared" ca="1" si="38"/>
        <v>1875</v>
      </c>
      <c r="U314" s="4">
        <v>3705</v>
      </c>
    </row>
    <row r="315" spans="1:21" x14ac:dyDescent="0.45">
      <c r="A315" t="s">
        <v>1299</v>
      </c>
      <c r="B315" t="s">
        <v>41</v>
      </c>
      <c r="C315" s="3" t="str">
        <f t="shared" si="33"/>
        <v>4.5 </v>
      </c>
      <c r="D315" t="s">
        <v>1300</v>
      </c>
      <c r="F315" t="s">
        <v>6</v>
      </c>
      <c r="G315" t="str">
        <f t="shared" si="34"/>
        <v>$</v>
      </c>
      <c r="H315" t="s">
        <v>1301</v>
      </c>
      <c r="I315">
        <v>6053235928</v>
      </c>
      <c r="J315" t="str">
        <f t="shared" si="32"/>
        <v>International</v>
      </c>
      <c r="K315" t="str" cm="1">
        <f t="array" ref="K315">ExtractCapitals(J315)</f>
        <v>International</v>
      </c>
      <c r="L315" t="str">
        <f t="shared" si="35"/>
        <v>International</v>
      </c>
      <c r="M315" t="str">
        <f t="shared" si="39"/>
        <v>International</v>
      </c>
      <c r="N315" t="s">
        <v>62</v>
      </c>
      <c r="P315" t="str">
        <f t="shared" si="36"/>
        <v>International, Lunch</v>
      </c>
      <c r="Q315" t="str" cm="1">
        <f t="array" ref="Q315">_xlfn.TEXTJOIN(", ", TRUE, IFERROR(_xlfn.FILTERXML("&lt;t&gt;&lt;s&gt;" &amp; SUBSTITUTE(P315, ", ", "&lt;/s&gt;&lt;s&gt;") &amp; "&lt;/s&gt;&lt;/t&gt;", "//s[not(preceding::*=.)]"), ""))</f>
        <v>International, Lunch</v>
      </c>
      <c r="R315" t="s">
        <v>9048</v>
      </c>
      <c r="S315" t="str">
        <f t="shared" si="37"/>
        <v>P001286</v>
      </c>
      <c r="T315">
        <f t="shared" ca="1" si="38"/>
        <v>3615</v>
      </c>
      <c r="U315" s="4">
        <v>10</v>
      </c>
    </row>
    <row r="316" spans="1:21" x14ac:dyDescent="0.45">
      <c r="A316" t="s">
        <v>1302</v>
      </c>
      <c r="B316" t="s">
        <v>41</v>
      </c>
      <c r="C316" s="3" t="str">
        <f t="shared" si="33"/>
        <v>4.5 </v>
      </c>
      <c r="D316" t="s">
        <v>1303</v>
      </c>
      <c r="F316" t="s">
        <v>6</v>
      </c>
      <c r="G316" t="str">
        <f t="shared" si="34"/>
        <v>$</v>
      </c>
      <c r="H316" t="s">
        <v>354</v>
      </c>
      <c r="I316" t="s">
        <v>1304</v>
      </c>
      <c r="J316" t="str">
        <f t="shared" si="32"/>
        <v>Chinese</v>
      </c>
      <c r="K316" t="str" cm="1">
        <f t="array" ref="K316">ExtractCapitals(J316)</f>
        <v>Chinese</v>
      </c>
      <c r="L316" t="str">
        <f t="shared" si="35"/>
        <v>Chinese</v>
      </c>
      <c r="M316" t="str">
        <f t="shared" si="39"/>
        <v>Chinese</v>
      </c>
      <c r="P316" t="str">
        <f t="shared" si="36"/>
        <v>Chinese</v>
      </c>
      <c r="Q316" t="str" cm="1">
        <f t="array" ref="Q316">_xlfn.TEXTJOIN(", ", TRUE, IFERROR(_xlfn.FILTERXML("&lt;t&gt;&lt;s&gt;" &amp; SUBSTITUTE(P316, ", ", "&lt;/s&gt;&lt;s&gt;") &amp; "&lt;/s&gt;&lt;/t&gt;", "//s[not(preceding::*=.)]"), ""))</f>
        <v>Chinese</v>
      </c>
      <c r="R316" t="s">
        <v>9048</v>
      </c>
      <c r="S316" t="str">
        <f t="shared" si="37"/>
        <v>P001287</v>
      </c>
      <c r="T316">
        <f t="shared" ca="1" si="38"/>
        <v>429</v>
      </c>
      <c r="U316" s="4">
        <v>2053</v>
      </c>
    </row>
    <row r="317" spans="1:21" x14ac:dyDescent="0.45">
      <c r="A317" t="s">
        <v>1305</v>
      </c>
      <c r="B317" t="s">
        <v>3</v>
      </c>
      <c r="C317" s="3" t="str">
        <f t="shared" si="33"/>
        <v>4.0 </v>
      </c>
      <c r="D317" t="s">
        <v>1306</v>
      </c>
      <c r="F317" t="s">
        <v>13</v>
      </c>
      <c r="G317" t="str">
        <f t="shared" si="34"/>
        <v>$$ - $$$</v>
      </c>
      <c r="H317" t="s">
        <v>1043</v>
      </c>
      <c r="I317">
        <v>6055450116</v>
      </c>
      <c r="J317" t="str">
        <f t="shared" si="32"/>
        <v xml:space="preserve">  Thai</v>
      </c>
      <c r="K317" t="str" cm="1">
        <f t="array" ref="K317">ExtractCapitals(J317)</f>
        <v>Thai</v>
      </c>
      <c r="L317" t="str">
        <f t="shared" si="35"/>
        <v>Thai</v>
      </c>
      <c r="M317" t="str">
        <f t="shared" si="39"/>
        <v>Thai</v>
      </c>
      <c r="N317" t="s">
        <v>232</v>
      </c>
      <c r="P317" t="str">
        <f t="shared" si="36"/>
        <v>Thai, Lunch, Dinner</v>
      </c>
      <c r="Q317" t="str" cm="1">
        <f t="array" ref="Q317">_xlfn.TEXTJOIN(", ", TRUE, IFERROR(_xlfn.FILTERXML("&lt;t&gt;&lt;s&gt;" &amp; SUBSTITUTE(P317, ", ", "&lt;/s&gt;&lt;s&gt;") &amp; "&lt;/s&gt;&lt;/t&gt;", "//s[not(preceding::*=.)]"), ""))</f>
        <v>Thai, Lunch, Dinner</v>
      </c>
      <c r="R317" t="s">
        <v>9048</v>
      </c>
      <c r="S317" t="str">
        <f t="shared" si="37"/>
        <v>P001288</v>
      </c>
      <c r="T317">
        <f t="shared" ca="1" si="38"/>
        <v>1225</v>
      </c>
      <c r="U317" s="4">
        <v>2937</v>
      </c>
    </row>
    <row r="318" spans="1:21" x14ac:dyDescent="0.45">
      <c r="A318" t="s">
        <v>1307</v>
      </c>
      <c r="B318" t="s">
        <v>3</v>
      </c>
      <c r="C318" s="3" t="str">
        <f t="shared" si="33"/>
        <v>4.0 </v>
      </c>
      <c r="D318" t="s">
        <v>1308</v>
      </c>
      <c r="F318" t="s">
        <v>546</v>
      </c>
      <c r="G318" t="str">
        <f t="shared" si="34"/>
        <v>$$</v>
      </c>
      <c r="H318" t="s">
        <v>703</v>
      </c>
      <c r="J318" t="str">
        <f t="shared" si="32"/>
        <v>ChineseAsianMalaysian</v>
      </c>
      <c r="K318" t="str" cm="1">
        <f t="array" ref="K318">ExtractCapitals(J318)</f>
        <v>Chinese Asian Malaysian</v>
      </c>
      <c r="L318" t="str">
        <f t="shared" si="35"/>
        <v>Chinese, Asian, Malaysian</v>
      </c>
      <c r="M318" t="str">
        <f t="shared" si="39"/>
        <v>Chinese, Asian, Malaysian</v>
      </c>
      <c r="P318" t="str">
        <f t="shared" si="36"/>
        <v>Chinese, Asian, Malaysian</v>
      </c>
      <c r="Q318" t="str" cm="1">
        <f t="array" ref="Q318">_xlfn.TEXTJOIN(", ", TRUE, IFERROR(_xlfn.FILTERXML("&lt;t&gt;&lt;s&gt;" &amp; SUBSTITUTE(P318, ", ", "&lt;/s&gt;&lt;s&gt;") &amp; "&lt;/s&gt;&lt;/t&gt;", "//s[not(preceding::*=.)]"), ""))</f>
        <v>Chinese, Asian, Malaysian</v>
      </c>
      <c r="R318" t="s">
        <v>9048</v>
      </c>
      <c r="S318" t="str">
        <f t="shared" si="37"/>
        <v>P001289</v>
      </c>
      <c r="T318">
        <f t="shared" ca="1" si="38"/>
        <v>4031</v>
      </c>
      <c r="U318" s="4">
        <v>1752</v>
      </c>
    </row>
    <row r="319" spans="1:21" x14ac:dyDescent="0.45">
      <c r="A319" t="s">
        <v>1309</v>
      </c>
      <c r="B319" t="s">
        <v>3</v>
      </c>
      <c r="C319" s="3" t="str">
        <f t="shared" si="33"/>
        <v>4.0 </v>
      </c>
      <c r="D319" t="s">
        <v>1310</v>
      </c>
      <c r="G319" t="str">
        <f t="shared" si="34"/>
        <v>$$</v>
      </c>
      <c r="I319" t="s">
        <v>1311</v>
      </c>
      <c r="J319" t="str">
        <f t="shared" si="32"/>
        <v/>
      </c>
      <c r="K319" t="str" cm="1">
        <f t="array" ref="K319">ExtractCapitals(J319)</f>
        <v/>
      </c>
      <c r="L319" t="str">
        <f t="shared" si="35"/>
        <v/>
      </c>
      <c r="M319" t="str">
        <f t="shared" si="39"/>
        <v/>
      </c>
      <c r="P319" t="str">
        <f t="shared" si="36"/>
        <v xml:space="preserve">, , </v>
      </c>
      <c r="Q319" t="str" cm="1">
        <f t="array" ref="Q319">_xlfn.TEXTJOIN(", ", TRUE, IFERROR(_xlfn.FILTERXML("&lt;t&gt;&lt;s&gt;" &amp; SUBSTITUTE(P319, ", ", "&lt;/s&gt;&lt;s&gt;") &amp; "&lt;/s&gt;&lt;/t&gt;", "//s[not(preceding::*=.)]"), ""))</f>
        <v/>
      </c>
      <c r="R319" t="s">
        <v>9048</v>
      </c>
      <c r="S319" t="str">
        <f t="shared" si="37"/>
        <v>P001290</v>
      </c>
      <c r="T319">
        <f t="shared" ca="1" si="38"/>
        <v>1417</v>
      </c>
      <c r="U319" s="4">
        <v>1486</v>
      </c>
    </row>
    <row r="320" spans="1:21" x14ac:dyDescent="0.45">
      <c r="A320" t="s">
        <v>1312</v>
      </c>
      <c r="B320" t="s">
        <v>41</v>
      </c>
      <c r="C320" s="3" t="str">
        <f t="shared" si="33"/>
        <v>4.5 </v>
      </c>
      <c r="D320" t="s">
        <v>1313</v>
      </c>
      <c r="F320" t="s">
        <v>6</v>
      </c>
      <c r="G320" t="str">
        <f t="shared" si="34"/>
        <v>$</v>
      </c>
      <c r="H320" t="s">
        <v>354</v>
      </c>
      <c r="I320" t="s">
        <v>1314</v>
      </c>
      <c r="J320" t="str">
        <f t="shared" si="32"/>
        <v>Chinese</v>
      </c>
      <c r="K320" t="str" cm="1">
        <f t="array" ref="K320">ExtractCapitals(J320)</f>
        <v>Chinese</v>
      </c>
      <c r="L320" t="str">
        <f t="shared" si="35"/>
        <v>Chinese</v>
      </c>
      <c r="M320" t="str">
        <f t="shared" si="39"/>
        <v>Chinese</v>
      </c>
      <c r="N320" t="s">
        <v>546</v>
      </c>
      <c r="P320" t="str">
        <f t="shared" si="36"/>
        <v>Chinese</v>
      </c>
      <c r="Q320" t="str" cm="1">
        <f t="array" ref="Q320">_xlfn.TEXTJOIN(", ", TRUE, IFERROR(_xlfn.FILTERXML("&lt;t&gt;&lt;s&gt;" &amp; SUBSTITUTE(P320, ", ", "&lt;/s&gt;&lt;s&gt;") &amp; "&lt;/s&gt;&lt;/t&gt;", "//s[not(preceding::*=.)]"), ""))</f>
        <v>Chinese</v>
      </c>
      <c r="R320" t="s">
        <v>9048</v>
      </c>
      <c r="S320" t="str">
        <f t="shared" si="37"/>
        <v>P001291</v>
      </c>
      <c r="T320">
        <f t="shared" ca="1" si="38"/>
        <v>2014</v>
      </c>
      <c r="U320" s="4">
        <v>1436</v>
      </c>
    </row>
    <row r="321" spans="1:21" x14ac:dyDescent="0.45">
      <c r="A321" t="s">
        <v>1315</v>
      </c>
      <c r="B321" t="s">
        <v>41</v>
      </c>
      <c r="C321" s="3" t="str">
        <f t="shared" si="33"/>
        <v>4.5 </v>
      </c>
      <c r="D321" t="s">
        <v>1316</v>
      </c>
      <c r="F321" t="s">
        <v>794</v>
      </c>
      <c r="G321" t="str">
        <f t="shared" si="34"/>
        <v>$$</v>
      </c>
      <c r="H321" t="s">
        <v>795</v>
      </c>
      <c r="I321" t="s">
        <v>1317</v>
      </c>
      <c r="J321" t="str">
        <f t="shared" si="32"/>
        <v>AsianMalaysian</v>
      </c>
      <c r="K321" t="str" cm="1">
        <f t="array" ref="K321">ExtractCapitals(J321)</f>
        <v>Asian Malaysian</v>
      </c>
      <c r="L321" t="str">
        <f t="shared" si="35"/>
        <v>Asian, Malaysian</v>
      </c>
      <c r="M321" t="str">
        <f t="shared" si="39"/>
        <v>Asian, Malaysian</v>
      </c>
      <c r="P321" t="str">
        <f t="shared" si="36"/>
        <v>Asian, Malaysian</v>
      </c>
      <c r="Q321" t="str" cm="1">
        <f t="array" ref="Q321">_xlfn.TEXTJOIN(", ", TRUE, IFERROR(_xlfn.FILTERXML("&lt;t&gt;&lt;s&gt;" &amp; SUBSTITUTE(P321, ", ", "&lt;/s&gt;&lt;s&gt;") &amp; "&lt;/s&gt;&lt;/t&gt;", "//s[not(preceding::*=.)]"), ""))</f>
        <v>Asian, Malaysian</v>
      </c>
      <c r="R321" t="s">
        <v>9048</v>
      </c>
      <c r="S321" t="str">
        <f t="shared" si="37"/>
        <v>P001292</v>
      </c>
      <c r="T321">
        <f t="shared" ca="1" si="38"/>
        <v>880</v>
      </c>
      <c r="U321" s="4">
        <v>2193</v>
      </c>
    </row>
    <row r="322" spans="1:21" x14ac:dyDescent="0.45">
      <c r="A322" t="s">
        <v>1318</v>
      </c>
      <c r="B322" t="s">
        <v>41</v>
      </c>
      <c r="C322" s="3" t="str">
        <f t="shared" si="33"/>
        <v>4.5 </v>
      </c>
      <c r="D322" t="s">
        <v>1319</v>
      </c>
      <c r="G322" t="str">
        <f t="shared" si="34"/>
        <v>$$</v>
      </c>
      <c r="J322" t="str">
        <f t="shared" ref="J322:J385" si="40">SUBSTITUTE(SUBSTITUTE(H322, "$", ""), "-", "")</f>
        <v/>
      </c>
      <c r="K322" t="str" cm="1">
        <f t="array" ref="K322">ExtractCapitals(J322)</f>
        <v/>
      </c>
      <c r="L322" t="str">
        <f t="shared" si="35"/>
        <v/>
      </c>
      <c r="M322" t="str">
        <f t="shared" si="39"/>
        <v/>
      </c>
      <c r="P322" t="str">
        <f t="shared" si="36"/>
        <v xml:space="preserve">, , </v>
      </c>
      <c r="Q322" t="str" cm="1">
        <f t="array" ref="Q322">_xlfn.TEXTJOIN(", ", TRUE, IFERROR(_xlfn.FILTERXML("&lt;t&gt;&lt;s&gt;" &amp; SUBSTITUTE(P322, ", ", "&lt;/s&gt;&lt;s&gt;") &amp; "&lt;/s&gt;&lt;/t&gt;", "//s[not(preceding::*=.)]"), ""))</f>
        <v/>
      </c>
      <c r="R322" t="s">
        <v>9048</v>
      </c>
      <c r="S322" t="str">
        <f t="shared" si="37"/>
        <v>P001293</v>
      </c>
      <c r="T322">
        <f t="shared" ca="1" si="38"/>
        <v>251</v>
      </c>
      <c r="U322" s="4">
        <v>1359</v>
      </c>
    </row>
    <row r="323" spans="1:21" x14ac:dyDescent="0.45">
      <c r="A323" t="s">
        <v>1320</v>
      </c>
      <c r="B323" t="s">
        <v>79</v>
      </c>
      <c r="C323" s="3" t="str">
        <f t="shared" ref="C323:C386" si="41">SUBSTITUTE(B323, "Â", "")</f>
        <v>5.0 </v>
      </c>
      <c r="D323" t="s">
        <v>1321</v>
      </c>
      <c r="F323" t="s">
        <v>144</v>
      </c>
      <c r="G323" t="str">
        <f t="shared" ref="G323:G386" si="42">IF(OR(ISBLANK(F323), ISERROR(SEARCH("$", F323))), "$$", F323)</f>
        <v>$$$$</v>
      </c>
      <c r="H323" t="s">
        <v>1322</v>
      </c>
      <c r="I323">
        <v>6052533116</v>
      </c>
      <c r="J323" t="str">
        <f t="shared" si="40"/>
        <v>BarPubWine Bar</v>
      </c>
      <c r="K323" t="str" cm="1">
        <f t="array" ref="K323">ExtractCapitals(J323)</f>
        <v>Bar Pub Wine  Bar</v>
      </c>
      <c r="L323" t="str">
        <f t="shared" ref="L323:L386" si="43">SUBSTITUTE(K323, " ", ", ")</f>
        <v>Bar, Pub, Wine, , Bar</v>
      </c>
      <c r="M323" t="str">
        <f t="shared" si="39"/>
        <v>Bar, Pub, Wine Bar</v>
      </c>
      <c r="N323" t="s">
        <v>1323</v>
      </c>
      <c r="P323" t="str">
        <f t="shared" ref="P323:P386" si="44">M323 &amp; IF(ISNUMBER(SEARCH(N323, M323)), "", ", " &amp; N323) &amp; IF(AND(ISNUMBER(SEARCH(N323, M323 &amp; N323)), ISNUMBER(SEARCH(O323, M323 &amp; N323))), "", ", " &amp; O323)</f>
        <v>Bar, Pub, Wine Bar</v>
      </c>
      <c r="Q323" t="str" cm="1">
        <f t="array" ref="Q323">_xlfn.TEXTJOIN(", ", TRUE, IFERROR(_xlfn.FILTERXML("&lt;t&gt;&lt;s&gt;" &amp; SUBSTITUTE(P323, ", ", "&lt;/s&gt;&lt;s&gt;") &amp; "&lt;/s&gt;&lt;/t&gt;", "//s[not(preceding::*=.)]"), ""))</f>
        <v>Bar, Pub, Wine Bar</v>
      </c>
      <c r="R323" t="s">
        <v>9048</v>
      </c>
      <c r="S323" t="str">
        <f t="shared" ref="S323:S386" si="45">"P" &amp; TEXT(ROW(S323)-1+972,"000000")</f>
        <v>P001294</v>
      </c>
      <c r="T323">
        <f t="shared" ref="T323:T386" ca="1" si="46">RANDBETWEEN(1, 4500)</f>
        <v>729</v>
      </c>
      <c r="U323" s="4">
        <v>1816</v>
      </c>
    </row>
    <row r="324" spans="1:21" x14ac:dyDescent="0.45">
      <c r="A324" t="s">
        <v>1324</v>
      </c>
      <c r="B324" t="s">
        <v>79</v>
      </c>
      <c r="C324" s="3" t="str">
        <f t="shared" si="41"/>
        <v>5.0 </v>
      </c>
      <c r="D324" t="s">
        <v>1325</v>
      </c>
      <c r="F324" t="s">
        <v>546</v>
      </c>
      <c r="G324" t="str">
        <f t="shared" si="42"/>
        <v>$$</v>
      </c>
      <c r="H324" t="s">
        <v>703</v>
      </c>
      <c r="I324" t="s">
        <v>1326</v>
      </c>
      <c r="J324" t="str">
        <f t="shared" si="40"/>
        <v>ChineseAsianMalaysian</v>
      </c>
      <c r="K324" t="str" cm="1">
        <f t="array" ref="K324">ExtractCapitals(J324)</f>
        <v>Chinese Asian Malaysian</v>
      </c>
      <c r="L324" t="str">
        <f t="shared" si="43"/>
        <v>Chinese, Asian, Malaysian</v>
      </c>
      <c r="M324" t="str">
        <f t="shared" ref="M324:M387" si="47">SUBSTITUTE(SUBSTITUTE(L324, ", ,", ""), ",,", ",")</f>
        <v>Chinese, Asian, Malaysian</v>
      </c>
      <c r="P324" t="str">
        <f t="shared" si="44"/>
        <v>Chinese, Asian, Malaysian</v>
      </c>
      <c r="Q324" t="str" cm="1">
        <f t="array" ref="Q324">_xlfn.TEXTJOIN(", ", TRUE, IFERROR(_xlfn.FILTERXML("&lt;t&gt;&lt;s&gt;" &amp; SUBSTITUTE(P324, ", ", "&lt;/s&gt;&lt;s&gt;") &amp; "&lt;/s&gt;&lt;/t&gt;", "//s[not(preceding::*=.)]"), ""))</f>
        <v>Chinese, Asian, Malaysian</v>
      </c>
      <c r="R324" t="s">
        <v>9048</v>
      </c>
      <c r="S324" t="str">
        <f t="shared" si="45"/>
        <v>P001295</v>
      </c>
      <c r="T324">
        <f t="shared" ca="1" si="46"/>
        <v>996</v>
      </c>
      <c r="U324" s="4">
        <v>2672</v>
      </c>
    </row>
    <row r="325" spans="1:21" x14ac:dyDescent="0.45">
      <c r="A325" t="s">
        <v>1327</v>
      </c>
      <c r="B325" t="s">
        <v>3</v>
      </c>
      <c r="C325" s="3" t="str">
        <f t="shared" si="41"/>
        <v>4.0 </v>
      </c>
      <c r="D325" t="s">
        <v>1328</v>
      </c>
      <c r="F325" t="s">
        <v>546</v>
      </c>
      <c r="G325" t="str">
        <f t="shared" si="42"/>
        <v>$$</v>
      </c>
      <c r="H325" t="s">
        <v>546</v>
      </c>
      <c r="I325" t="s">
        <v>1329</v>
      </c>
      <c r="J325" t="str">
        <f t="shared" si="40"/>
        <v>Chinese</v>
      </c>
      <c r="K325" t="str" cm="1">
        <f t="array" ref="K325">ExtractCapitals(J325)</f>
        <v>Chinese</v>
      </c>
      <c r="L325" t="str">
        <f t="shared" si="43"/>
        <v>Chinese</v>
      </c>
      <c r="M325" t="str">
        <f t="shared" si="47"/>
        <v>Chinese</v>
      </c>
      <c r="N325" t="s">
        <v>558</v>
      </c>
      <c r="P325" t="str">
        <f t="shared" si="44"/>
        <v>Chinese, Breakfast</v>
      </c>
      <c r="Q325" t="str" cm="1">
        <f t="array" ref="Q325">_xlfn.TEXTJOIN(", ", TRUE, IFERROR(_xlfn.FILTERXML("&lt;t&gt;&lt;s&gt;" &amp; SUBSTITUTE(P325, ", ", "&lt;/s&gt;&lt;s&gt;") &amp; "&lt;/s&gt;&lt;/t&gt;", "//s[not(preceding::*=.)]"), ""))</f>
        <v>Chinese, Breakfast</v>
      </c>
      <c r="R325" t="s">
        <v>9048</v>
      </c>
      <c r="S325" t="str">
        <f t="shared" si="45"/>
        <v>P001296</v>
      </c>
      <c r="T325">
        <f t="shared" ca="1" si="46"/>
        <v>4428</v>
      </c>
      <c r="U325" s="4">
        <v>3026</v>
      </c>
    </row>
    <row r="326" spans="1:21" x14ac:dyDescent="0.45">
      <c r="A326" t="s">
        <v>1330</v>
      </c>
      <c r="B326" t="s">
        <v>79</v>
      </c>
      <c r="C326" s="3" t="str">
        <f t="shared" si="41"/>
        <v>5.0 </v>
      </c>
      <c r="D326" t="s">
        <v>1331</v>
      </c>
      <c r="F326" t="s">
        <v>546</v>
      </c>
      <c r="G326" t="str">
        <f t="shared" si="42"/>
        <v>$$</v>
      </c>
      <c r="H326" t="s">
        <v>546</v>
      </c>
      <c r="J326" t="str">
        <f t="shared" si="40"/>
        <v>Chinese</v>
      </c>
      <c r="K326" t="str" cm="1">
        <f t="array" ref="K326">ExtractCapitals(J326)</f>
        <v>Chinese</v>
      </c>
      <c r="L326" t="str">
        <f t="shared" si="43"/>
        <v>Chinese</v>
      </c>
      <c r="M326" t="str">
        <f t="shared" si="47"/>
        <v>Chinese</v>
      </c>
      <c r="P326" t="str">
        <f t="shared" si="44"/>
        <v>Chinese</v>
      </c>
      <c r="Q326" t="str" cm="1">
        <f t="array" ref="Q326">_xlfn.TEXTJOIN(", ", TRUE, IFERROR(_xlfn.FILTERXML("&lt;t&gt;&lt;s&gt;" &amp; SUBSTITUTE(P326, ", ", "&lt;/s&gt;&lt;s&gt;") &amp; "&lt;/s&gt;&lt;/t&gt;", "//s[not(preceding::*=.)]"), ""))</f>
        <v>Chinese</v>
      </c>
      <c r="R326" t="s">
        <v>9048</v>
      </c>
      <c r="S326" t="str">
        <f t="shared" si="45"/>
        <v>P001297</v>
      </c>
      <c r="T326">
        <f t="shared" ca="1" si="46"/>
        <v>3192</v>
      </c>
      <c r="U326" s="4">
        <v>2828</v>
      </c>
    </row>
    <row r="327" spans="1:21" x14ac:dyDescent="0.45">
      <c r="A327" t="s">
        <v>1332</v>
      </c>
      <c r="B327" t="s">
        <v>41</v>
      </c>
      <c r="C327" s="3" t="str">
        <f t="shared" si="41"/>
        <v>4.5 </v>
      </c>
      <c r="D327" t="s">
        <v>1333</v>
      </c>
      <c r="F327" t="s">
        <v>208</v>
      </c>
      <c r="G327" t="str">
        <f t="shared" si="42"/>
        <v>$$</v>
      </c>
      <c r="H327" t="s">
        <v>1123</v>
      </c>
      <c r="I327">
        <v>6055488796</v>
      </c>
      <c r="J327" t="str">
        <f t="shared" si="40"/>
        <v>CafeAsianMalaysian</v>
      </c>
      <c r="K327" t="str" cm="1">
        <f t="array" ref="K327">ExtractCapitals(J327)</f>
        <v>Cafe Asian Malaysian</v>
      </c>
      <c r="L327" t="str">
        <f t="shared" si="43"/>
        <v>Cafe, Asian, Malaysian</v>
      </c>
      <c r="M327" t="str">
        <f t="shared" si="47"/>
        <v>Cafe, Asian, Malaysian</v>
      </c>
      <c r="N327" t="s">
        <v>163</v>
      </c>
      <c r="P327" t="str">
        <f t="shared" si="44"/>
        <v>Cafe, Asian, Malaysian, Breakfast, Lunch</v>
      </c>
      <c r="Q327" t="str" cm="1">
        <f t="array" ref="Q327">_xlfn.TEXTJOIN(", ", TRUE, IFERROR(_xlfn.FILTERXML("&lt;t&gt;&lt;s&gt;" &amp; SUBSTITUTE(P327, ", ", "&lt;/s&gt;&lt;s&gt;") &amp; "&lt;/s&gt;&lt;/t&gt;", "//s[not(preceding::*=.)]"), ""))</f>
        <v>Cafe, Asian, Malaysian, Breakfast, Lunch</v>
      </c>
      <c r="R327" t="s">
        <v>9048</v>
      </c>
      <c r="S327" t="str">
        <f t="shared" si="45"/>
        <v>P001298</v>
      </c>
      <c r="T327">
        <f t="shared" ca="1" si="46"/>
        <v>3607</v>
      </c>
      <c r="U327" s="4">
        <v>1159</v>
      </c>
    </row>
    <row r="328" spans="1:21" x14ac:dyDescent="0.45">
      <c r="A328" t="s">
        <v>1334</v>
      </c>
      <c r="B328" t="s">
        <v>3</v>
      </c>
      <c r="C328" s="3" t="str">
        <f t="shared" si="41"/>
        <v>4.0 </v>
      </c>
      <c r="D328" t="s">
        <v>1335</v>
      </c>
      <c r="F328" t="s">
        <v>794</v>
      </c>
      <c r="G328" t="str">
        <f t="shared" si="42"/>
        <v>$$</v>
      </c>
      <c r="H328" t="s">
        <v>795</v>
      </c>
      <c r="I328" t="s">
        <v>1336</v>
      </c>
      <c r="J328" t="str">
        <f t="shared" si="40"/>
        <v>AsianMalaysian</v>
      </c>
      <c r="K328" t="str" cm="1">
        <f t="array" ref="K328">ExtractCapitals(J328)</f>
        <v>Asian Malaysian</v>
      </c>
      <c r="L328" t="str">
        <f t="shared" si="43"/>
        <v>Asian, Malaysian</v>
      </c>
      <c r="M328" t="str">
        <f t="shared" si="47"/>
        <v>Asian, Malaysian</v>
      </c>
      <c r="P328" t="str">
        <f t="shared" si="44"/>
        <v>Asian, Malaysian</v>
      </c>
      <c r="Q328" t="str" cm="1">
        <f t="array" ref="Q328">_xlfn.TEXTJOIN(", ", TRUE, IFERROR(_xlfn.FILTERXML("&lt;t&gt;&lt;s&gt;" &amp; SUBSTITUTE(P328, ", ", "&lt;/s&gt;&lt;s&gt;") &amp; "&lt;/s&gt;&lt;/t&gt;", "//s[not(preceding::*=.)]"), ""))</f>
        <v>Asian, Malaysian</v>
      </c>
      <c r="R328" t="s">
        <v>9048</v>
      </c>
      <c r="S328" t="str">
        <f t="shared" si="45"/>
        <v>P001299</v>
      </c>
      <c r="T328">
        <f t="shared" ca="1" si="46"/>
        <v>1284</v>
      </c>
      <c r="U328" s="4">
        <v>1736</v>
      </c>
    </row>
    <row r="329" spans="1:21" x14ac:dyDescent="0.45">
      <c r="A329" t="s">
        <v>1337</v>
      </c>
      <c r="B329" t="s">
        <v>79</v>
      </c>
      <c r="C329" s="3" t="str">
        <f t="shared" si="41"/>
        <v>5.0 </v>
      </c>
      <c r="D329" t="s">
        <v>1338</v>
      </c>
      <c r="E329" t="s">
        <v>1339</v>
      </c>
      <c r="F329" t="s">
        <v>794</v>
      </c>
      <c r="G329" t="str">
        <f t="shared" si="42"/>
        <v>$$</v>
      </c>
      <c r="H329" t="s">
        <v>795</v>
      </c>
      <c r="I329" t="s">
        <v>1340</v>
      </c>
      <c r="J329" t="str">
        <f t="shared" si="40"/>
        <v>AsianMalaysian</v>
      </c>
      <c r="K329" t="str" cm="1">
        <f t="array" ref="K329">ExtractCapitals(J329)</f>
        <v>Asian Malaysian</v>
      </c>
      <c r="L329" t="str">
        <f t="shared" si="43"/>
        <v>Asian, Malaysian</v>
      </c>
      <c r="M329" t="str">
        <f t="shared" si="47"/>
        <v>Asian, Malaysian</v>
      </c>
      <c r="N329" t="s">
        <v>232</v>
      </c>
      <c r="P329" t="str">
        <f t="shared" si="44"/>
        <v>Asian, Malaysian, Lunch, Dinner</v>
      </c>
      <c r="Q329" t="str" cm="1">
        <f t="array" ref="Q329">_xlfn.TEXTJOIN(", ", TRUE, IFERROR(_xlfn.FILTERXML("&lt;t&gt;&lt;s&gt;" &amp; SUBSTITUTE(P329, ", ", "&lt;/s&gt;&lt;s&gt;") &amp; "&lt;/s&gt;&lt;/t&gt;", "//s[not(preceding::*=.)]"), ""))</f>
        <v>Asian, Malaysian, Lunch, Dinner</v>
      </c>
      <c r="R329" t="s">
        <v>9048</v>
      </c>
      <c r="S329" t="str">
        <f t="shared" si="45"/>
        <v>P001300</v>
      </c>
      <c r="T329">
        <f t="shared" ca="1" si="46"/>
        <v>65</v>
      </c>
      <c r="U329" s="4">
        <v>2899</v>
      </c>
    </row>
    <row r="330" spans="1:21" x14ac:dyDescent="0.45">
      <c r="A330" t="s">
        <v>1341</v>
      </c>
      <c r="B330" t="s">
        <v>18</v>
      </c>
      <c r="C330" s="3" t="str">
        <f t="shared" si="41"/>
        <v>3.5 </v>
      </c>
      <c r="D330" t="s">
        <v>1342</v>
      </c>
      <c r="F330" t="s">
        <v>6</v>
      </c>
      <c r="G330" t="str">
        <f t="shared" si="42"/>
        <v>$</v>
      </c>
      <c r="H330" t="s">
        <v>1343</v>
      </c>
      <c r="I330" t="s">
        <v>1344</v>
      </c>
      <c r="J330" t="str">
        <f t="shared" si="40"/>
        <v>Malaysian</v>
      </c>
      <c r="K330" t="str" cm="1">
        <f t="array" ref="K330">ExtractCapitals(J330)</f>
        <v>Malaysian</v>
      </c>
      <c r="L330" t="str">
        <f t="shared" si="43"/>
        <v>Malaysian</v>
      </c>
      <c r="M330" t="str">
        <f t="shared" si="47"/>
        <v>Malaysian</v>
      </c>
      <c r="P330" t="str">
        <f t="shared" si="44"/>
        <v>Malaysian</v>
      </c>
      <c r="Q330" t="str" cm="1">
        <f t="array" ref="Q330">_xlfn.TEXTJOIN(", ", TRUE, IFERROR(_xlfn.FILTERXML("&lt;t&gt;&lt;s&gt;" &amp; SUBSTITUTE(P330, ", ", "&lt;/s&gt;&lt;s&gt;") &amp; "&lt;/s&gt;&lt;/t&gt;", "//s[not(preceding::*=.)]"), ""))</f>
        <v>Malaysian</v>
      </c>
      <c r="R330" t="s">
        <v>9048</v>
      </c>
      <c r="S330" t="str">
        <f t="shared" si="45"/>
        <v>P001301</v>
      </c>
      <c r="T330">
        <f t="shared" ca="1" si="46"/>
        <v>1969</v>
      </c>
      <c r="U330" s="4">
        <v>3527</v>
      </c>
    </row>
    <row r="331" spans="1:21" x14ac:dyDescent="0.45">
      <c r="A331" t="s">
        <v>1345</v>
      </c>
      <c r="B331" t="s">
        <v>79</v>
      </c>
      <c r="C331" s="3" t="str">
        <f t="shared" si="41"/>
        <v>5.0 </v>
      </c>
      <c r="D331" t="s">
        <v>1346</v>
      </c>
      <c r="F331" t="s">
        <v>1347</v>
      </c>
      <c r="G331" t="str">
        <f t="shared" si="42"/>
        <v>$$</v>
      </c>
      <c r="H331" t="s">
        <v>1348</v>
      </c>
      <c r="J331" t="str">
        <f t="shared" si="40"/>
        <v>Quick BitesFast food</v>
      </c>
      <c r="K331" t="str" cm="1">
        <f t="array" ref="K331">ExtractCapitals(J331)</f>
        <v>Quick  Bites Fast food</v>
      </c>
      <c r="L331" t="str">
        <f t="shared" si="43"/>
        <v>Quick, , Bites, Fast, food</v>
      </c>
      <c r="M331" t="str">
        <f t="shared" si="47"/>
        <v>Quick Bites, Fast, food</v>
      </c>
      <c r="P331" t="str">
        <f t="shared" si="44"/>
        <v>Quick Bites, Fast, food</v>
      </c>
      <c r="Q331" t="str" cm="1">
        <f t="array" ref="Q331">_xlfn.TEXTJOIN(", ", TRUE, IFERROR(_xlfn.FILTERXML("&lt;t&gt;&lt;s&gt;" &amp; SUBSTITUTE(P331, ", ", "&lt;/s&gt;&lt;s&gt;") &amp; "&lt;/s&gt;&lt;/t&gt;", "//s[not(preceding::*=.)]"), ""))</f>
        <v>Quick Bites, Fast, food</v>
      </c>
      <c r="R331" t="s">
        <v>9048</v>
      </c>
      <c r="S331" t="str">
        <f t="shared" si="45"/>
        <v>P001302</v>
      </c>
      <c r="T331">
        <f t="shared" ca="1" si="46"/>
        <v>4134</v>
      </c>
      <c r="U331" s="4">
        <v>1180</v>
      </c>
    </row>
    <row r="332" spans="1:21" x14ac:dyDescent="0.45">
      <c r="A332" t="s">
        <v>1349</v>
      </c>
      <c r="B332" t="s">
        <v>3</v>
      </c>
      <c r="C332" s="3" t="str">
        <f t="shared" si="41"/>
        <v>4.0 </v>
      </c>
      <c r="D332" t="s">
        <v>1350</v>
      </c>
      <c r="F332" t="s">
        <v>208</v>
      </c>
      <c r="G332" t="str">
        <f t="shared" si="42"/>
        <v>$$</v>
      </c>
      <c r="H332" t="s">
        <v>208</v>
      </c>
      <c r="I332" t="s">
        <v>1351</v>
      </c>
      <c r="J332" t="str">
        <f t="shared" si="40"/>
        <v>Cafe</v>
      </c>
      <c r="K332" t="str" cm="1">
        <f t="array" ref="K332">ExtractCapitals(J332)</f>
        <v>Cafe</v>
      </c>
      <c r="L332" t="str">
        <f t="shared" si="43"/>
        <v>Cafe</v>
      </c>
      <c r="M332" t="str">
        <f t="shared" si="47"/>
        <v>Cafe</v>
      </c>
      <c r="N332" t="s">
        <v>163</v>
      </c>
      <c r="P332" t="str">
        <f t="shared" si="44"/>
        <v>Cafe, Breakfast, Lunch</v>
      </c>
      <c r="Q332" t="str" cm="1">
        <f t="array" ref="Q332">_xlfn.TEXTJOIN(", ", TRUE, IFERROR(_xlfn.FILTERXML("&lt;t&gt;&lt;s&gt;" &amp; SUBSTITUTE(P332, ", ", "&lt;/s&gt;&lt;s&gt;") &amp; "&lt;/s&gt;&lt;/t&gt;", "//s[not(preceding::*=.)]"), ""))</f>
        <v>Cafe, Breakfast, Lunch</v>
      </c>
      <c r="R332" t="s">
        <v>9048</v>
      </c>
      <c r="S332" t="str">
        <f t="shared" si="45"/>
        <v>P001303</v>
      </c>
      <c r="T332">
        <f t="shared" ca="1" si="46"/>
        <v>3536</v>
      </c>
      <c r="U332" s="4">
        <v>3332</v>
      </c>
    </row>
    <row r="333" spans="1:21" x14ac:dyDescent="0.45">
      <c r="A333" t="s">
        <v>1352</v>
      </c>
      <c r="B333" t="s">
        <v>18</v>
      </c>
      <c r="C333" s="3" t="str">
        <f t="shared" si="41"/>
        <v>3.5 </v>
      </c>
      <c r="D333" t="s">
        <v>1353</v>
      </c>
      <c r="F333" t="s">
        <v>13</v>
      </c>
      <c r="G333" t="str">
        <f t="shared" si="42"/>
        <v>$$ - $$$</v>
      </c>
      <c r="H333" t="s">
        <v>332</v>
      </c>
      <c r="I333" t="s">
        <v>1354</v>
      </c>
      <c r="J333" t="str">
        <f t="shared" si="40"/>
        <v xml:space="preserve">  Steakhouse</v>
      </c>
      <c r="K333" t="str" cm="1">
        <f t="array" ref="K333">ExtractCapitals(J333)</f>
        <v>Steakhouse</v>
      </c>
      <c r="L333" t="str">
        <f t="shared" si="43"/>
        <v>Steakhouse</v>
      </c>
      <c r="M333" t="str">
        <f t="shared" si="47"/>
        <v>Steakhouse</v>
      </c>
      <c r="P333" t="str">
        <f t="shared" si="44"/>
        <v>Steakhouse</v>
      </c>
      <c r="Q333" t="str" cm="1">
        <f t="array" ref="Q333">_xlfn.TEXTJOIN(", ", TRUE, IFERROR(_xlfn.FILTERXML("&lt;t&gt;&lt;s&gt;" &amp; SUBSTITUTE(P333, ", ", "&lt;/s&gt;&lt;s&gt;") &amp; "&lt;/s&gt;&lt;/t&gt;", "//s[not(preceding::*=.)]"), ""))</f>
        <v>Steakhouse</v>
      </c>
      <c r="R333" t="s">
        <v>9048</v>
      </c>
      <c r="S333" t="str">
        <f t="shared" si="45"/>
        <v>P001304</v>
      </c>
      <c r="T333">
        <f t="shared" ca="1" si="46"/>
        <v>1940</v>
      </c>
      <c r="U333" s="4">
        <v>3243</v>
      </c>
    </row>
    <row r="334" spans="1:21" x14ac:dyDescent="0.45">
      <c r="A334" t="s">
        <v>1355</v>
      </c>
      <c r="B334" t="s">
        <v>3</v>
      </c>
      <c r="C334" s="3" t="str">
        <f t="shared" si="41"/>
        <v>4.0 </v>
      </c>
      <c r="D334" t="s">
        <v>1356</v>
      </c>
      <c r="F334" t="s">
        <v>13</v>
      </c>
      <c r="G334" t="str">
        <f t="shared" si="42"/>
        <v>$$ - $$$</v>
      </c>
      <c r="H334" t="s">
        <v>1357</v>
      </c>
      <c r="I334" t="s">
        <v>1358</v>
      </c>
      <c r="J334" t="str">
        <f t="shared" si="40"/>
        <v xml:space="preserve">  CafeVegetarian FriendlyVegan Options</v>
      </c>
      <c r="K334" t="str" cm="1">
        <f t="array" ref="K334">ExtractCapitals(J334)</f>
        <v>Cafe Vegetarian  Friendly Vegan  Options</v>
      </c>
      <c r="L334" t="str">
        <f t="shared" si="43"/>
        <v>Cafe, Vegetarian, , Friendly, Vegan, , Options</v>
      </c>
      <c r="M334" t="str">
        <f t="shared" si="47"/>
        <v>Cafe, Vegetarian Friendly, Vegan Options</v>
      </c>
      <c r="N334" t="s">
        <v>56</v>
      </c>
      <c r="P334" t="str">
        <f t="shared" si="44"/>
        <v>Cafe, Vegetarian Friendly, Vegan Options</v>
      </c>
      <c r="Q334" t="str" cm="1">
        <f t="array" ref="Q334">_xlfn.TEXTJOIN(", ", TRUE, IFERROR(_xlfn.FILTERXML("&lt;t&gt;&lt;s&gt;" &amp; SUBSTITUTE(P334, ", ", "&lt;/s&gt;&lt;s&gt;") &amp; "&lt;/s&gt;&lt;/t&gt;", "//s[not(preceding::*=.)]"), ""))</f>
        <v>Cafe, Vegetarian Friendly, Vegan Options</v>
      </c>
      <c r="R334" t="s">
        <v>9048</v>
      </c>
      <c r="S334" t="str">
        <f t="shared" si="45"/>
        <v>P001305</v>
      </c>
      <c r="T334">
        <f t="shared" ca="1" si="46"/>
        <v>3439</v>
      </c>
      <c r="U334" s="4">
        <v>496</v>
      </c>
    </row>
    <row r="335" spans="1:21" x14ac:dyDescent="0.45">
      <c r="A335" t="s">
        <v>1359</v>
      </c>
      <c r="B335" t="s">
        <v>41</v>
      </c>
      <c r="C335" s="3" t="str">
        <f t="shared" si="41"/>
        <v>4.5 </v>
      </c>
      <c r="D335" t="s">
        <v>1360</v>
      </c>
      <c r="E335" t="s">
        <v>1361</v>
      </c>
      <c r="F335" t="s">
        <v>6</v>
      </c>
      <c r="G335" t="str">
        <f t="shared" si="42"/>
        <v>$</v>
      </c>
      <c r="H335" t="s">
        <v>868</v>
      </c>
      <c r="I335" t="s">
        <v>1362</v>
      </c>
      <c r="J335" t="str">
        <f t="shared" si="40"/>
        <v>Quick BitesAsianMalaysian</v>
      </c>
      <c r="K335" t="str" cm="1">
        <f t="array" ref="K335">ExtractCapitals(J335)</f>
        <v>Quick  Bites Asian Malaysian</v>
      </c>
      <c r="L335" t="str">
        <f t="shared" si="43"/>
        <v>Quick, , Bites, Asian, Malaysian</v>
      </c>
      <c r="M335" t="str">
        <f t="shared" si="47"/>
        <v>Quick Bites, Asian, Malaysian</v>
      </c>
      <c r="N335" t="s">
        <v>77</v>
      </c>
      <c r="P335" t="str">
        <f t="shared" si="44"/>
        <v>Quick Bites, Asian, Malaysian, Halal</v>
      </c>
      <c r="Q335" t="str" cm="1">
        <f t="array" ref="Q335">_xlfn.TEXTJOIN(", ", TRUE, IFERROR(_xlfn.FILTERXML("&lt;t&gt;&lt;s&gt;" &amp; SUBSTITUTE(P335, ", ", "&lt;/s&gt;&lt;s&gt;") &amp; "&lt;/s&gt;&lt;/t&gt;", "//s[not(preceding::*=.)]"), ""))</f>
        <v>Quick Bites, Asian, Malaysian, Halal</v>
      </c>
      <c r="R335" t="s">
        <v>9048</v>
      </c>
      <c r="S335" t="str">
        <f t="shared" si="45"/>
        <v>P001306</v>
      </c>
      <c r="T335">
        <f t="shared" ca="1" si="46"/>
        <v>3458</v>
      </c>
      <c r="U335" s="4">
        <v>2235</v>
      </c>
    </row>
    <row r="336" spans="1:21" x14ac:dyDescent="0.45">
      <c r="A336" t="s">
        <v>1363</v>
      </c>
      <c r="B336" t="s">
        <v>3</v>
      </c>
      <c r="C336" s="3" t="str">
        <f t="shared" si="41"/>
        <v>4.0 </v>
      </c>
      <c r="D336" t="s">
        <v>1364</v>
      </c>
      <c r="F336" t="s">
        <v>13</v>
      </c>
      <c r="G336" t="str">
        <f t="shared" si="42"/>
        <v>$$ - $$$</v>
      </c>
      <c r="H336" t="s">
        <v>236</v>
      </c>
      <c r="I336" t="s">
        <v>1365</v>
      </c>
      <c r="J336" t="str">
        <f t="shared" si="40"/>
        <v xml:space="preserve">  ChineseAsianContemporary</v>
      </c>
      <c r="K336" t="str" cm="1">
        <f t="array" ref="K336">ExtractCapitals(J336)</f>
        <v>Chinese Asian Contemporary</v>
      </c>
      <c r="L336" t="str">
        <f t="shared" si="43"/>
        <v>Chinese, Asian, Contemporary</v>
      </c>
      <c r="M336" t="str">
        <f t="shared" si="47"/>
        <v>Chinese, Asian, Contemporary</v>
      </c>
      <c r="N336" t="s">
        <v>9</v>
      </c>
      <c r="P336" t="str">
        <f t="shared" si="44"/>
        <v>Chinese, Asian, Contemporary, Vegetarian Friendly, Vegan Options, Halal</v>
      </c>
      <c r="Q336" t="str" cm="1">
        <f t="array" ref="Q336">_xlfn.TEXTJOIN(", ", TRUE, IFERROR(_xlfn.FILTERXML("&lt;t&gt;&lt;s&gt;" &amp; SUBSTITUTE(P336, ", ", "&lt;/s&gt;&lt;s&gt;") &amp; "&lt;/s&gt;&lt;/t&gt;", "//s[not(preceding::*=.)]"), ""))</f>
        <v>Chinese, Asian, Contemporary, Vegetarian Friendly, Vegan Options, Halal</v>
      </c>
      <c r="R336" t="s">
        <v>9048</v>
      </c>
      <c r="S336" t="str">
        <f t="shared" si="45"/>
        <v>P001307</v>
      </c>
      <c r="T336">
        <f t="shared" ca="1" si="46"/>
        <v>2275</v>
      </c>
      <c r="U336" s="4">
        <v>3441</v>
      </c>
    </row>
    <row r="337" spans="1:21" x14ac:dyDescent="0.45">
      <c r="A337" t="s">
        <v>1366</v>
      </c>
      <c r="B337" t="s">
        <v>3</v>
      </c>
      <c r="C337" s="3" t="str">
        <f t="shared" si="41"/>
        <v>4.0 </v>
      </c>
      <c r="D337" t="s">
        <v>1367</v>
      </c>
      <c r="F337" t="s">
        <v>13</v>
      </c>
      <c r="G337" t="str">
        <f t="shared" si="42"/>
        <v>$$ - $$$</v>
      </c>
      <c r="H337" t="s">
        <v>1368</v>
      </c>
      <c r="I337" t="s">
        <v>1369</v>
      </c>
      <c r="J337" t="str">
        <f t="shared" si="40"/>
        <v xml:space="preserve">  BarbecueAsianKorean</v>
      </c>
      <c r="K337" t="str" cm="1">
        <f t="array" ref="K337">ExtractCapitals(J337)</f>
        <v>Barbecue Asian Korean</v>
      </c>
      <c r="L337" t="str">
        <f t="shared" si="43"/>
        <v>Barbecue, Asian, Korean</v>
      </c>
      <c r="M337" t="str">
        <f t="shared" si="47"/>
        <v>Barbecue, Asian, Korean</v>
      </c>
      <c r="N337" t="s">
        <v>232</v>
      </c>
      <c r="P337" t="str">
        <f t="shared" si="44"/>
        <v>Barbecue, Asian, Korean, Lunch, Dinner</v>
      </c>
      <c r="Q337" t="str" cm="1">
        <f t="array" ref="Q337">_xlfn.TEXTJOIN(", ", TRUE, IFERROR(_xlfn.FILTERXML("&lt;t&gt;&lt;s&gt;" &amp; SUBSTITUTE(P337, ", ", "&lt;/s&gt;&lt;s&gt;") &amp; "&lt;/s&gt;&lt;/t&gt;", "//s[not(preceding::*=.)]"), ""))</f>
        <v>Barbecue, Asian, Korean, Lunch, Dinner</v>
      </c>
      <c r="R337" t="s">
        <v>9048</v>
      </c>
      <c r="S337" t="str">
        <f t="shared" si="45"/>
        <v>P001308</v>
      </c>
      <c r="T337">
        <f t="shared" ca="1" si="46"/>
        <v>2500</v>
      </c>
      <c r="U337" s="4">
        <v>1133</v>
      </c>
    </row>
    <row r="338" spans="1:21" x14ac:dyDescent="0.45">
      <c r="A338" t="s">
        <v>1370</v>
      </c>
      <c r="B338" t="s">
        <v>79</v>
      </c>
      <c r="C338" s="3" t="str">
        <f t="shared" si="41"/>
        <v>5.0 </v>
      </c>
      <c r="D338" t="s">
        <v>1371</v>
      </c>
      <c r="E338" t="s">
        <v>1372</v>
      </c>
      <c r="F338" t="s">
        <v>13</v>
      </c>
      <c r="G338" t="str">
        <f t="shared" si="42"/>
        <v>$$ - $$$</v>
      </c>
      <c r="H338" t="s">
        <v>1373</v>
      </c>
      <c r="I338">
        <v>6075857114</v>
      </c>
      <c r="J338" t="str">
        <f t="shared" si="40"/>
        <v xml:space="preserve">  BarPizzaDiner</v>
      </c>
      <c r="K338" t="str" cm="1">
        <f t="array" ref="K338">ExtractCapitals(J338)</f>
        <v>Bar Pizza Diner</v>
      </c>
      <c r="L338" t="str">
        <f t="shared" si="43"/>
        <v>Bar, Pizza, Diner</v>
      </c>
      <c r="M338" t="str">
        <f t="shared" si="47"/>
        <v>Bar, Pizza, Diner</v>
      </c>
      <c r="P338" t="str">
        <f t="shared" si="44"/>
        <v>Bar, Pizza, Diner</v>
      </c>
      <c r="Q338" t="str" cm="1">
        <f t="array" ref="Q338">_xlfn.TEXTJOIN(", ", TRUE, IFERROR(_xlfn.FILTERXML("&lt;t&gt;&lt;s&gt;" &amp; SUBSTITUTE(P338, ", ", "&lt;/s&gt;&lt;s&gt;") &amp; "&lt;/s&gt;&lt;/t&gt;", "//s[not(preceding::*=.)]"), ""))</f>
        <v>Bar, Pizza, Diner</v>
      </c>
      <c r="R338" t="s">
        <v>9048</v>
      </c>
      <c r="S338" t="str">
        <f t="shared" si="45"/>
        <v>P001309</v>
      </c>
      <c r="T338">
        <f t="shared" ca="1" si="46"/>
        <v>4326</v>
      </c>
      <c r="U338" s="4">
        <v>301</v>
      </c>
    </row>
    <row r="339" spans="1:21" x14ac:dyDescent="0.45">
      <c r="A339" t="s">
        <v>1374</v>
      </c>
      <c r="B339" t="s">
        <v>41</v>
      </c>
      <c r="C339" s="3" t="str">
        <f t="shared" si="41"/>
        <v>4.5 </v>
      </c>
      <c r="D339" t="s">
        <v>1375</v>
      </c>
      <c r="E339" t="s">
        <v>1376</v>
      </c>
      <c r="F339" t="s">
        <v>13</v>
      </c>
      <c r="G339" t="str">
        <f t="shared" si="42"/>
        <v>$$ - $$$</v>
      </c>
      <c r="H339" t="s">
        <v>1377</v>
      </c>
      <c r="I339" t="s">
        <v>1378</v>
      </c>
      <c r="J339" t="str">
        <f t="shared" si="40"/>
        <v xml:space="preserve">  AmericanCafeAsian</v>
      </c>
      <c r="K339" t="str" cm="1">
        <f t="array" ref="K339">ExtractCapitals(J339)</f>
        <v>American Cafe Asian</v>
      </c>
      <c r="L339" t="str">
        <f t="shared" si="43"/>
        <v>American, Cafe, Asian</v>
      </c>
      <c r="M339" t="str">
        <f t="shared" si="47"/>
        <v>American, Cafe, Asian</v>
      </c>
      <c r="N339" t="s">
        <v>1379</v>
      </c>
      <c r="P339" t="str">
        <f t="shared" si="44"/>
        <v>American, Cafe, Asian, Vegan Options</v>
      </c>
      <c r="Q339" t="str" cm="1">
        <f t="array" ref="Q339">_xlfn.TEXTJOIN(", ", TRUE, IFERROR(_xlfn.FILTERXML("&lt;t&gt;&lt;s&gt;" &amp; SUBSTITUTE(P339, ", ", "&lt;/s&gt;&lt;s&gt;") &amp; "&lt;/s&gt;&lt;/t&gt;", "//s[not(preceding::*=.)]"), ""))</f>
        <v>American, Cafe, Asian, Vegan Options</v>
      </c>
      <c r="R339" t="s">
        <v>9048</v>
      </c>
      <c r="S339" t="str">
        <f t="shared" si="45"/>
        <v>P001310</v>
      </c>
      <c r="T339">
        <f t="shared" ca="1" si="46"/>
        <v>987</v>
      </c>
      <c r="U339" s="4">
        <v>3883</v>
      </c>
    </row>
    <row r="340" spans="1:21" x14ac:dyDescent="0.45">
      <c r="A340" t="s">
        <v>1380</v>
      </c>
      <c r="B340" t="s">
        <v>3</v>
      </c>
      <c r="C340" s="3" t="str">
        <f t="shared" si="41"/>
        <v>4.0 </v>
      </c>
      <c r="D340" t="s">
        <v>1381</v>
      </c>
      <c r="E340" t="s">
        <v>1382</v>
      </c>
      <c r="F340" t="s">
        <v>13</v>
      </c>
      <c r="G340" t="str">
        <f t="shared" si="42"/>
        <v>$$ - $$$</v>
      </c>
      <c r="H340" t="s">
        <v>44</v>
      </c>
      <c r="I340" t="s">
        <v>1383</v>
      </c>
      <c r="J340" t="str">
        <f t="shared" si="40"/>
        <v xml:space="preserve">  ChineseAsianCantonese</v>
      </c>
      <c r="K340" t="str" cm="1">
        <f t="array" ref="K340">ExtractCapitals(J340)</f>
        <v>Chinese Asian Cantonese</v>
      </c>
      <c r="L340" t="str">
        <f t="shared" si="43"/>
        <v>Chinese, Asian, Cantonese</v>
      </c>
      <c r="M340" t="str">
        <f t="shared" si="47"/>
        <v>Chinese, Asian, Cantonese</v>
      </c>
      <c r="N340" t="s">
        <v>1384</v>
      </c>
      <c r="P340" t="str">
        <f t="shared" si="44"/>
        <v>Chinese, Asian, Cantonese, Lunch, Brunch</v>
      </c>
      <c r="Q340" t="str" cm="1">
        <f t="array" ref="Q340">_xlfn.TEXTJOIN(", ", TRUE, IFERROR(_xlfn.FILTERXML("&lt;t&gt;&lt;s&gt;" &amp; SUBSTITUTE(P340, ", ", "&lt;/s&gt;&lt;s&gt;") &amp; "&lt;/s&gt;&lt;/t&gt;", "//s[not(preceding::*=.)]"), ""))</f>
        <v>Chinese, Asian, Cantonese, Lunch, Brunch</v>
      </c>
      <c r="R340" t="s">
        <v>9048</v>
      </c>
      <c r="S340" t="str">
        <f t="shared" si="45"/>
        <v>P001311</v>
      </c>
      <c r="T340">
        <f t="shared" ca="1" si="46"/>
        <v>3009</v>
      </c>
      <c r="U340" s="4">
        <v>3777</v>
      </c>
    </row>
    <row r="341" spans="1:21" x14ac:dyDescent="0.45">
      <c r="A341" t="s">
        <v>1385</v>
      </c>
      <c r="B341" t="s">
        <v>3</v>
      </c>
      <c r="C341" s="3" t="str">
        <f t="shared" si="41"/>
        <v>4.0 </v>
      </c>
      <c r="D341" t="s">
        <v>1386</v>
      </c>
      <c r="E341" t="s">
        <v>1387</v>
      </c>
      <c r="F341" t="s">
        <v>13</v>
      </c>
      <c r="G341" t="str">
        <f t="shared" si="42"/>
        <v>$$ - $$$</v>
      </c>
      <c r="H341" t="s">
        <v>1388</v>
      </c>
      <c r="I341" t="s">
        <v>1389</v>
      </c>
      <c r="J341" t="str">
        <f t="shared" si="40"/>
        <v xml:space="preserve">  AmericanSteakhouse</v>
      </c>
      <c r="K341" t="str" cm="1">
        <f t="array" ref="K341">ExtractCapitals(J341)</f>
        <v>American Steakhouse</v>
      </c>
      <c r="L341" t="str">
        <f t="shared" si="43"/>
        <v>American, Steakhouse</v>
      </c>
      <c r="M341" t="str">
        <f t="shared" si="47"/>
        <v>American, Steakhouse</v>
      </c>
      <c r="N341" t="s">
        <v>23</v>
      </c>
      <c r="P341" t="str">
        <f t="shared" si="44"/>
        <v>American, Steakhouse, Lunch, Dinner, After-hours</v>
      </c>
      <c r="Q341" t="str" cm="1">
        <f t="array" ref="Q341">_xlfn.TEXTJOIN(", ", TRUE, IFERROR(_xlfn.FILTERXML("&lt;t&gt;&lt;s&gt;" &amp; SUBSTITUTE(P341, ", ", "&lt;/s&gt;&lt;s&gt;") &amp; "&lt;/s&gt;&lt;/t&gt;", "//s[not(preceding::*=.)]"), ""))</f>
        <v>American, Steakhouse, Lunch, Dinner, After-hours</v>
      </c>
      <c r="R341" t="s">
        <v>9048</v>
      </c>
      <c r="S341" t="str">
        <f t="shared" si="45"/>
        <v>P001312</v>
      </c>
      <c r="T341">
        <f t="shared" ca="1" si="46"/>
        <v>3414</v>
      </c>
      <c r="U341" s="4">
        <v>517</v>
      </c>
    </row>
    <row r="342" spans="1:21" x14ac:dyDescent="0.45">
      <c r="A342" t="s">
        <v>1390</v>
      </c>
      <c r="B342" t="s">
        <v>3</v>
      </c>
      <c r="C342" s="3" t="str">
        <f t="shared" si="41"/>
        <v>4.0 </v>
      </c>
      <c r="D342" t="s">
        <v>1391</v>
      </c>
      <c r="F342" t="s">
        <v>6</v>
      </c>
      <c r="G342" t="str">
        <f t="shared" si="42"/>
        <v>$</v>
      </c>
      <c r="H342" t="s">
        <v>246</v>
      </c>
      <c r="J342" t="str">
        <f t="shared" si="40"/>
        <v>AsianMalaysian</v>
      </c>
      <c r="K342" t="str" cm="1">
        <f t="array" ref="K342">ExtractCapitals(J342)</f>
        <v>Asian Malaysian</v>
      </c>
      <c r="L342" t="str">
        <f t="shared" si="43"/>
        <v>Asian, Malaysian</v>
      </c>
      <c r="M342" t="str">
        <f t="shared" si="47"/>
        <v>Asian, Malaysian</v>
      </c>
      <c r="N342" t="s">
        <v>99</v>
      </c>
      <c r="P342" t="str">
        <f t="shared" si="44"/>
        <v>Asian, Malaysian, Breakfast, Lunch, Brunch</v>
      </c>
      <c r="Q342" t="str" cm="1">
        <f t="array" ref="Q342">_xlfn.TEXTJOIN(", ", TRUE, IFERROR(_xlfn.FILTERXML("&lt;t&gt;&lt;s&gt;" &amp; SUBSTITUTE(P342, ", ", "&lt;/s&gt;&lt;s&gt;") &amp; "&lt;/s&gt;&lt;/t&gt;", "//s[not(preceding::*=.)]"), ""))</f>
        <v>Asian, Malaysian, Breakfast, Lunch, Brunch</v>
      </c>
      <c r="R342" t="s">
        <v>9048</v>
      </c>
      <c r="S342" t="str">
        <f t="shared" si="45"/>
        <v>P001313</v>
      </c>
      <c r="T342">
        <f t="shared" ca="1" si="46"/>
        <v>908</v>
      </c>
      <c r="U342" s="4">
        <v>3228</v>
      </c>
    </row>
    <row r="343" spans="1:21" x14ac:dyDescent="0.45">
      <c r="A343" t="s">
        <v>1392</v>
      </c>
      <c r="B343" t="s">
        <v>3</v>
      </c>
      <c r="C343" s="3" t="str">
        <f t="shared" si="41"/>
        <v>4.0 </v>
      </c>
      <c r="D343" t="s">
        <v>1393</v>
      </c>
      <c r="E343" t="s">
        <v>1394</v>
      </c>
      <c r="F343" t="s">
        <v>13</v>
      </c>
      <c r="G343" t="str">
        <f t="shared" si="42"/>
        <v>$$ - $$$</v>
      </c>
      <c r="H343" t="s">
        <v>409</v>
      </c>
      <c r="I343" t="s">
        <v>1395</v>
      </c>
      <c r="J343" t="str">
        <f t="shared" si="40"/>
        <v xml:space="preserve">  Chinese</v>
      </c>
      <c r="K343" t="str" cm="1">
        <f t="array" ref="K343">ExtractCapitals(J343)</f>
        <v>Chinese</v>
      </c>
      <c r="L343" t="str">
        <f t="shared" si="43"/>
        <v>Chinese</v>
      </c>
      <c r="M343" t="str">
        <f t="shared" si="47"/>
        <v>Chinese</v>
      </c>
      <c r="N343" t="s">
        <v>546</v>
      </c>
      <c r="P343" t="str">
        <f t="shared" si="44"/>
        <v>Chinese</v>
      </c>
      <c r="Q343" t="str" cm="1">
        <f t="array" ref="Q343">_xlfn.TEXTJOIN(", ", TRUE, IFERROR(_xlfn.FILTERXML("&lt;t&gt;&lt;s&gt;" &amp; SUBSTITUTE(P343, ", ", "&lt;/s&gt;&lt;s&gt;") &amp; "&lt;/s&gt;&lt;/t&gt;", "//s[not(preceding::*=.)]"), ""))</f>
        <v>Chinese</v>
      </c>
      <c r="R343" t="s">
        <v>9048</v>
      </c>
      <c r="S343" t="str">
        <f t="shared" si="45"/>
        <v>P001314</v>
      </c>
      <c r="T343">
        <f t="shared" ca="1" si="46"/>
        <v>4173</v>
      </c>
      <c r="U343" s="4">
        <v>1557</v>
      </c>
    </row>
    <row r="344" spans="1:21" x14ac:dyDescent="0.45">
      <c r="A344" t="s">
        <v>1396</v>
      </c>
      <c r="B344" t="s">
        <v>18</v>
      </c>
      <c r="C344" s="3" t="str">
        <f t="shared" si="41"/>
        <v>3.5 </v>
      </c>
      <c r="D344" t="s">
        <v>1397</v>
      </c>
      <c r="E344" t="s">
        <v>1398</v>
      </c>
      <c r="F344" t="s">
        <v>13</v>
      </c>
      <c r="G344" t="str">
        <f t="shared" si="42"/>
        <v>$$ - $$$</v>
      </c>
      <c r="H344" t="s">
        <v>614</v>
      </c>
      <c r="I344">
        <v>6072247364</v>
      </c>
      <c r="J344" t="str">
        <f t="shared" si="40"/>
        <v xml:space="preserve">  ChineseCafeAsian</v>
      </c>
      <c r="K344" t="str" cm="1">
        <f t="array" ref="K344">ExtractCapitals(J344)</f>
        <v>Chinese Cafe Asian</v>
      </c>
      <c r="L344" t="str">
        <f t="shared" si="43"/>
        <v>Chinese, Cafe, Asian</v>
      </c>
      <c r="M344" t="str">
        <f t="shared" si="47"/>
        <v>Chinese, Cafe, Asian</v>
      </c>
      <c r="N344" t="s">
        <v>77</v>
      </c>
      <c r="P344" t="str">
        <f t="shared" si="44"/>
        <v>Chinese, Cafe, Asian, Halal</v>
      </c>
      <c r="Q344" t="str" cm="1">
        <f t="array" ref="Q344">_xlfn.TEXTJOIN(", ", TRUE, IFERROR(_xlfn.FILTERXML("&lt;t&gt;&lt;s&gt;" &amp; SUBSTITUTE(P344, ", ", "&lt;/s&gt;&lt;s&gt;") &amp; "&lt;/s&gt;&lt;/t&gt;", "//s[not(preceding::*=.)]"), ""))</f>
        <v>Chinese, Cafe, Asian, Halal</v>
      </c>
      <c r="R344" t="s">
        <v>9048</v>
      </c>
      <c r="S344" t="str">
        <f t="shared" si="45"/>
        <v>P001315</v>
      </c>
      <c r="T344">
        <f t="shared" ca="1" si="46"/>
        <v>4498</v>
      </c>
      <c r="U344" s="4">
        <v>791</v>
      </c>
    </row>
    <row r="345" spans="1:21" x14ac:dyDescent="0.45">
      <c r="A345" t="s">
        <v>1399</v>
      </c>
      <c r="B345" t="s">
        <v>3</v>
      </c>
      <c r="C345" s="3" t="str">
        <f t="shared" si="41"/>
        <v>4.0 </v>
      </c>
      <c r="D345" t="s">
        <v>1400</v>
      </c>
      <c r="F345" t="s">
        <v>13</v>
      </c>
      <c r="G345" t="str">
        <f t="shared" si="42"/>
        <v>$$ - $$$</v>
      </c>
      <c r="H345" t="s">
        <v>21</v>
      </c>
      <c r="I345" t="s">
        <v>1401</v>
      </c>
      <c r="J345" t="str">
        <f t="shared" si="40"/>
        <v xml:space="preserve">  ChineseAsianMalaysian</v>
      </c>
      <c r="K345" t="str" cm="1">
        <f t="array" ref="K345">ExtractCapitals(J345)</f>
        <v>Chinese Asian Malaysian</v>
      </c>
      <c r="L345" t="str">
        <f t="shared" si="43"/>
        <v>Chinese, Asian, Malaysian</v>
      </c>
      <c r="M345" t="str">
        <f t="shared" si="47"/>
        <v>Chinese, Asian, Malaysian</v>
      </c>
      <c r="N345" t="s">
        <v>232</v>
      </c>
      <c r="P345" t="str">
        <f t="shared" si="44"/>
        <v>Chinese, Asian, Malaysian, Lunch, Dinner</v>
      </c>
      <c r="Q345" t="str" cm="1">
        <f t="array" ref="Q345">_xlfn.TEXTJOIN(", ", TRUE, IFERROR(_xlfn.FILTERXML("&lt;t&gt;&lt;s&gt;" &amp; SUBSTITUTE(P345, ", ", "&lt;/s&gt;&lt;s&gt;") &amp; "&lt;/s&gt;&lt;/t&gt;", "//s[not(preceding::*=.)]"), ""))</f>
        <v>Chinese, Asian, Malaysian, Lunch, Dinner</v>
      </c>
      <c r="R345" t="s">
        <v>9048</v>
      </c>
      <c r="S345" t="str">
        <f t="shared" si="45"/>
        <v>P001316</v>
      </c>
      <c r="T345">
        <f t="shared" ca="1" si="46"/>
        <v>3019</v>
      </c>
      <c r="U345" s="4">
        <v>3833</v>
      </c>
    </row>
    <row r="346" spans="1:21" x14ac:dyDescent="0.45">
      <c r="A346" t="s">
        <v>1402</v>
      </c>
      <c r="B346" t="s">
        <v>3</v>
      </c>
      <c r="C346" s="3" t="str">
        <f t="shared" si="41"/>
        <v>4.0 </v>
      </c>
      <c r="D346" t="s">
        <v>1403</v>
      </c>
      <c r="E346" t="s">
        <v>1404</v>
      </c>
      <c r="F346" t="s">
        <v>13</v>
      </c>
      <c r="G346" t="str">
        <f t="shared" si="42"/>
        <v>$$ - $$$</v>
      </c>
      <c r="H346" t="s">
        <v>1405</v>
      </c>
      <c r="I346" t="s">
        <v>1406</v>
      </c>
      <c r="J346" t="str">
        <f t="shared" si="40"/>
        <v xml:space="preserve">  Bar</v>
      </c>
      <c r="K346" t="str" cm="1">
        <f t="array" ref="K346">ExtractCapitals(J346)</f>
        <v>Bar</v>
      </c>
      <c r="L346" t="str">
        <f t="shared" si="43"/>
        <v>Bar</v>
      </c>
      <c r="M346" t="str">
        <f t="shared" si="47"/>
        <v>Bar</v>
      </c>
      <c r="N346" t="s">
        <v>423</v>
      </c>
      <c r="P346" t="str">
        <f t="shared" si="44"/>
        <v>Bar, Dinner, After-hours, Drinks</v>
      </c>
      <c r="Q346" t="str" cm="1">
        <f t="array" ref="Q346">_xlfn.TEXTJOIN(", ", TRUE, IFERROR(_xlfn.FILTERXML("&lt;t&gt;&lt;s&gt;" &amp; SUBSTITUTE(P346, ", ", "&lt;/s&gt;&lt;s&gt;") &amp; "&lt;/s&gt;&lt;/t&gt;", "//s[not(preceding::*=.)]"), ""))</f>
        <v>Bar, Dinner, After-hours, Drinks</v>
      </c>
      <c r="R346" t="s">
        <v>9048</v>
      </c>
      <c r="S346" t="str">
        <f t="shared" si="45"/>
        <v>P001317</v>
      </c>
      <c r="T346">
        <f t="shared" ca="1" si="46"/>
        <v>916</v>
      </c>
      <c r="U346" s="4">
        <v>3411</v>
      </c>
    </row>
    <row r="347" spans="1:21" x14ac:dyDescent="0.45">
      <c r="A347" t="s">
        <v>1407</v>
      </c>
      <c r="B347" t="s">
        <v>3</v>
      </c>
      <c r="C347" s="3" t="str">
        <f t="shared" si="41"/>
        <v>4.0 </v>
      </c>
      <c r="D347" t="s">
        <v>1408</v>
      </c>
      <c r="F347" t="s">
        <v>13</v>
      </c>
      <c r="G347" t="str">
        <f t="shared" si="42"/>
        <v>$$ - $$$</v>
      </c>
      <c r="H347" t="s">
        <v>1409</v>
      </c>
      <c r="I347" t="s">
        <v>1410</v>
      </c>
      <c r="J347" t="str">
        <f t="shared" si="40"/>
        <v xml:space="preserve">  IndianAsianFusion</v>
      </c>
      <c r="K347" t="str" cm="1">
        <f t="array" ref="K347">ExtractCapitals(J347)</f>
        <v>Indian Asian Fusion</v>
      </c>
      <c r="L347" t="str">
        <f t="shared" si="43"/>
        <v>Indian, Asian, Fusion</v>
      </c>
      <c r="M347" t="str">
        <f t="shared" si="47"/>
        <v>Indian, Asian, Fusion</v>
      </c>
      <c r="N347" t="s">
        <v>1411</v>
      </c>
      <c r="P347" t="str">
        <f t="shared" si="44"/>
        <v>Indian, Asian, Fusion</v>
      </c>
      <c r="Q347" t="str" cm="1">
        <f t="array" ref="Q347">_xlfn.TEXTJOIN(", ", TRUE, IFERROR(_xlfn.FILTERXML("&lt;t&gt;&lt;s&gt;" &amp; SUBSTITUTE(P347, ", ", "&lt;/s&gt;&lt;s&gt;") &amp; "&lt;/s&gt;&lt;/t&gt;", "//s[not(preceding::*=.)]"), ""))</f>
        <v>Indian, Asian, Fusion</v>
      </c>
      <c r="R347" t="s">
        <v>9048</v>
      </c>
      <c r="S347" t="str">
        <f t="shared" si="45"/>
        <v>P001318</v>
      </c>
      <c r="T347">
        <f t="shared" ca="1" si="46"/>
        <v>4184</v>
      </c>
      <c r="U347" s="4">
        <v>2294</v>
      </c>
    </row>
    <row r="348" spans="1:21" x14ac:dyDescent="0.45">
      <c r="A348" t="s">
        <v>1412</v>
      </c>
      <c r="B348" t="s">
        <v>3</v>
      </c>
      <c r="C348" s="3" t="str">
        <f t="shared" si="41"/>
        <v>4.0 </v>
      </c>
      <c r="D348" t="s">
        <v>1413</v>
      </c>
      <c r="E348" t="s">
        <v>1414</v>
      </c>
      <c r="F348" t="s">
        <v>13</v>
      </c>
      <c r="G348" t="str">
        <f t="shared" si="42"/>
        <v>$$ - $$$</v>
      </c>
      <c r="H348" t="s">
        <v>1415</v>
      </c>
      <c r="I348">
        <v>6075589818</v>
      </c>
      <c r="J348" t="str">
        <f t="shared" si="40"/>
        <v xml:space="preserve">  JapaneseVegetarian Friendly</v>
      </c>
      <c r="K348" t="str" cm="1">
        <f t="array" ref="K348">ExtractCapitals(J348)</f>
        <v>Japanese Vegetarian  Friendly</v>
      </c>
      <c r="L348" t="str">
        <f t="shared" si="43"/>
        <v>Japanese, Vegetarian, , Friendly</v>
      </c>
      <c r="M348" t="str">
        <f t="shared" si="47"/>
        <v>Japanese, Vegetarian Friendly</v>
      </c>
      <c r="N348" t="s">
        <v>34</v>
      </c>
      <c r="P348" t="str">
        <f t="shared" si="44"/>
        <v>Japanese, Vegetarian Friendly</v>
      </c>
      <c r="Q348" t="str" cm="1">
        <f t="array" ref="Q348">_xlfn.TEXTJOIN(", ", TRUE, IFERROR(_xlfn.FILTERXML("&lt;t&gt;&lt;s&gt;" &amp; SUBSTITUTE(P348, ", ", "&lt;/s&gt;&lt;s&gt;") &amp; "&lt;/s&gt;&lt;/t&gt;", "//s[not(preceding::*=.)]"), ""))</f>
        <v>Japanese, Vegetarian Friendly</v>
      </c>
      <c r="R348" t="s">
        <v>9048</v>
      </c>
      <c r="S348" t="str">
        <f t="shared" si="45"/>
        <v>P001319</v>
      </c>
      <c r="T348">
        <f t="shared" ca="1" si="46"/>
        <v>2254</v>
      </c>
      <c r="U348" s="4">
        <v>325</v>
      </c>
    </row>
    <row r="349" spans="1:21" x14ac:dyDescent="0.45">
      <c r="A349" t="s">
        <v>1416</v>
      </c>
      <c r="B349" t="s">
        <v>3</v>
      </c>
      <c r="C349" s="3" t="str">
        <f t="shared" si="41"/>
        <v>4.0 </v>
      </c>
      <c r="D349" t="s">
        <v>1417</v>
      </c>
      <c r="F349" t="s">
        <v>6</v>
      </c>
      <c r="G349" t="str">
        <f t="shared" si="42"/>
        <v>$</v>
      </c>
      <c r="H349" t="s">
        <v>1418</v>
      </c>
      <c r="J349" t="str">
        <f t="shared" si="40"/>
        <v>SeafoodAsianMalaysian</v>
      </c>
      <c r="K349" t="str" cm="1">
        <f t="array" ref="K349">ExtractCapitals(J349)</f>
        <v>Seafood Asian Malaysian</v>
      </c>
      <c r="L349" t="str">
        <f t="shared" si="43"/>
        <v>Seafood, Asian, Malaysian</v>
      </c>
      <c r="M349" t="str">
        <f t="shared" si="47"/>
        <v>Seafood, Asian, Malaysian</v>
      </c>
      <c r="N349" t="s">
        <v>77</v>
      </c>
      <c r="P349" t="str">
        <f t="shared" si="44"/>
        <v>Seafood, Asian, Malaysian, Halal</v>
      </c>
      <c r="Q349" t="str" cm="1">
        <f t="array" ref="Q349">_xlfn.TEXTJOIN(", ", TRUE, IFERROR(_xlfn.FILTERXML("&lt;t&gt;&lt;s&gt;" &amp; SUBSTITUTE(P349, ", ", "&lt;/s&gt;&lt;s&gt;") &amp; "&lt;/s&gt;&lt;/t&gt;", "//s[not(preceding::*=.)]"), ""))</f>
        <v>Seafood, Asian, Malaysian, Halal</v>
      </c>
      <c r="R349" t="s">
        <v>9048</v>
      </c>
      <c r="S349" t="str">
        <f t="shared" si="45"/>
        <v>P001320</v>
      </c>
      <c r="T349">
        <f t="shared" ca="1" si="46"/>
        <v>2328</v>
      </c>
      <c r="U349" s="4">
        <v>3605</v>
      </c>
    </row>
    <row r="350" spans="1:21" x14ac:dyDescent="0.45">
      <c r="A350" t="s">
        <v>1419</v>
      </c>
      <c r="B350" t="s">
        <v>3</v>
      </c>
      <c r="C350" s="3" t="str">
        <f t="shared" si="41"/>
        <v>4.0 </v>
      </c>
      <c r="D350" t="s">
        <v>1420</v>
      </c>
      <c r="F350" t="s">
        <v>6</v>
      </c>
      <c r="G350" t="str">
        <f t="shared" si="42"/>
        <v>$</v>
      </c>
      <c r="H350" t="s">
        <v>7</v>
      </c>
      <c r="J350" t="str">
        <f t="shared" si="40"/>
        <v>ChineseAsianMalaysian</v>
      </c>
      <c r="K350" t="str" cm="1">
        <f t="array" ref="K350">ExtractCapitals(J350)</f>
        <v>Chinese Asian Malaysian</v>
      </c>
      <c r="L350" t="str">
        <f t="shared" si="43"/>
        <v>Chinese, Asian, Malaysian</v>
      </c>
      <c r="M350" t="str">
        <f t="shared" si="47"/>
        <v>Chinese, Asian, Malaysian</v>
      </c>
      <c r="N350" t="s">
        <v>99</v>
      </c>
      <c r="P350" t="str">
        <f t="shared" si="44"/>
        <v>Chinese, Asian, Malaysian, Breakfast, Lunch, Brunch</v>
      </c>
      <c r="Q350" t="str" cm="1">
        <f t="array" ref="Q350">_xlfn.TEXTJOIN(", ", TRUE, IFERROR(_xlfn.FILTERXML("&lt;t&gt;&lt;s&gt;" &amp; SUBSTITUTE(P350, ", ", "&lt;/s&gt;&lt;s&gt;") &amp; "&lt;/s&gt;&lt;/t&gt;", "//s[not(preceding::*=.)]"), ""))</f>
        <v>Chinese, Asian, Malaysian, Breakfast, Lunch, Brunch</v>
      </c>
      <c r="R350" t="s">
        <v>9048</v>
      </c>
      <c r="S350" t="str">
        <f t="shared" si="45"/>
        <v>P001321</v>
      </c>
      <c r="T350">
        <f t="shared" ca="1" si="46"/>
        <v>2641</v>
      </c>
      <c r="U350" s="4">
        <v>3810</v>
      </c>
    </row>
    <row r="351" spans="1:21" x14ac:dyDescent="0.45">
      <c r="A351" t="s">
        <v>1421</v>
      </c>
      <c r="B351" t="s">
        <v>3</v>
      </c>
      <c r="C351" s="3" t="str">
        <f t="shared" si="41"/>
        <v>4.0 </v>
      </c>
      <c r="D351" t="s">
        <v>1422</v>
      </c>
      <c r="E351" t="s">
        <v>1423</v>
      </c>
      <c r="F351" t="s">
        <v>13</v>
      </c>
      <c r="G351" t="str">
        <f t="shared" si="42"/>
        <v>$$ - $$$</v>
      </c>
      <c r="H351" t="s">
        <v>1424</v>
      </c>
      <c r="I351" t="s">
        <v>1425</v>
      </c>
      <c r="J351" t="str">
        <f t="shared" si="40"/>
        <v xml:space="preserve">  Dessert</v>
      </c>
      <c r="K351" t="str" cm="1">
        <f t="array" ref="K351">ExtractCapitals(J351)</f>
        <v>Dessert</v>
      </c>
      <c r="L351" t="str">
        <f t="shared" si="43"/>
        <v>Dessert</v>
      </c>
      <c r="M351" t="str">
        <f t="shared" si="47"/>
        <v>Dessert</v>
      </c>
      <c r="N351" t="s">
        <v>202</v>
      </c>
      <c r="P351" t="str">
        <f t="shared" si="44"/>
        <v>Dessert, Drinks</v>
      </c>
      <c r="Q351" t="str" cm="1">
        <f t="array" ref="Q351">_xlfn.TEXTJOIN(", ", TRUE, IFERROR(_xlfn.FILTERXML("&lt;t&gt;&lt;s&gt;" &amp; SUBSTITUTE(P351, ", ", "&lt;/s&gt;&lt;s&gt;") &amp; "&lt;/s&gt;&lt;/t&gt;", "//s[not(preceding::*=.)]"), ""))</f>
        <v>Dessert, Drinks</v>
      </c>
      <c r="R351" t="s">
        <v>9048</v>
      </c>
      <c r="S351" t="str">
        <f t="shared" si="45"/>
        <v>P001322</v>
      </c>
      <c r="T351">
        <f t="shared" ca="1" si="46"/>
        <v>541</v>
      </c>
      <c r="U351" s="4">
        <v>763</v>
      </c>
    </row>
    <row r="352" spans="1:21" x14ac:dyDescent="0.45">
      <c r="A352" t="s">
        <v>1426</v>
      </c>
      <c r="B352" t="s">
        <v>18</v>
      </c>
      <c r="C352" s="3" t="str">
        <f t="shared" si="41"/>
        <v>3.5 </v>
      </c>
      <c r="D352" t="s">
        <v>1427</v>
      </c>
      <c r="E352" t="s">
        <v>1428</v>
      </c>
      <c r="F352" t="s">
        <v>13</v>
      </c>
      <c r="G352" t="str">
        <f t="shared" si="42"/>
        <v>$$ - $$$</v>
      </c>
      <c r="H352" t="s">
        <v>181</v>
      </c>
      <c r="I352" t="s">
        <v>1429</v>
      </c>
      <c r="J352" t="str">
        <f t="shared" si="40"/>
        <v xml:space="preserve">  CafeAsianMalaysian</v>
      </c>
      <c r="K352" t="str" cm="1">
        <f t="array" ref="K352">ExtractCapitals(J352)</f>
        <v>Cafe Asian Malaysian</v>
      </c>
      <c r="L352" t="str">
        <f t="shared" si="43"/>
        <v>Cafe, Asian, Malaysian</v>
      </c>
      <c r="M352" t="str">
        <f t="shared" si="47"/>
        <v>Cafe, Asian, Malaysian</v>
      </c>
      <c r="N352" t="s">
        <v>77</v>
      </c>
      <c r="P352" t="str">
        <f t="shared" si="44"/>
        <v>Cafe, Asian, Malaysian, Halal</v>
      </c>
      <c r="Q352" t="str" cm="1">
        <f t="array" ref="Q352">_xlfn.TEXTJOIN(", ", TRUE, IFERROR(_xlfn.FILTERXML("&lt;t&gt;&lt;s&gt;" &amp; SUBSTITUTE(P352, ", ", "&lt;/s&gt;&lt;s&gt;") &amp; "&lt;/s&gt;&lt;/t&gt;", "//s[not(preceding::*=.)]"), ""))</f>
        <v>Cafe, Asian, Malaysian, Halal</v>
      </c>
      <c r="R352" t="s">
        <v>9048</v>
      </c>
      <c r="S352" t="str">
        <f t="shared" si="45"/>
        <v>P001323</v>
      </c>
      <c r="T352">
        <f t="shared" ca="1" si="46"/>
        <v>3023</v>
      </c>
      <c r="U352" s="4">
        <v>4180</v>
      </c>
    </row>
    <row r="353" spans="1:21" x14ac:dyDescent="0.45">
      <c r="A353" t="s">
        <v>1430</v>
      </c>
      <c r="B353" t="s">
        <v>41</v>
      </c>
      <c r="C353" s="3" t="str">
        <f t="shared" si="41"/>
        <v>4.5 </v>
      </c>
      <c r="D353" t="s">
        <v>1431</v>
      </c>
      <c r="E353" t="s">
        <v>1432</v>
      </c>
      <c r="F353" t="s">
        <v>13</v>
      </c>
      <c r="G353" t="str">
        <f t="shared" si="42"/>
        <v>$$ - $$$</v>
      </c>
      <c r="H353" t="s">
        <v>380</v>
      </c>
      <c r="I353" t="s">
        <v>1433</v>
      </c>
      <c r="J353" t="str">
        <f t="shared" si="40"/>
        <v xml:space="preserve">  JapaneseSushiAsian</v>
      </c>
      <c r="K353" t="str" cm="1">
        <f t="array" ref="K353">ExtractCapitals(J353)</f>
        <v>Japanese Sushi Asian</v>
      </c>
      <c r="L353" t="str">
        <f t="shared" si="43"/>
        <v>Japanese, Sushi, Asian</v>
      </c>
      <c r="M353" t="str">
        <f t="shared" si="47"/>
        <v>Japanese, Sushi, Asian</v>
      </c>
      <c r="N353" t="s">
        <v>183</v>
      </c>
      <c r="P353" t="str">
        <f t="shared" si="44"/>
        <v>Japanese, Sushi, Asian, Lunch, Dinner, Brunch</v>
      </c>
      <c r="Q353" t="str" cm="1">
        <f t="array" ref="Q353">_xlfn.TEXTJOIN(", ", TRUE, IFERROR(_xlfn.FILTERXML("&lt;t&gt;&lt;s&gt;" &amp; SUBSTITUTE(P353, ", ", "&lt;/s&gt;&lt;s&gt;") &amp; "&lt;/s&gt;&lt;/t&gt;", "//s[not(preceding::*=.)]"), ""))</f>
        <v>Japanese, Sushi, Asian, Lunch, Dinner, Brunch</v>
      </c>
      <c r="R353" t="s">
        <v>9048</v>
      </c>
      <c r="S353" t="str">
        <f t="shared" si="45"/>
        <v>P001324</v>
      </c>
      <c r="T353">
        <f t="shared" ca="1" si="46"/>
        <v>633</v>
      </c>
      <c r="U353" s="4">
        <v>3748</v>
      </c>
    </row>
    <row r="354" spans="1:21" x14ac:dyDescent="0.45">
      <c r="A354" t="s">
        <v>1434</v>
      </c>
      <c r="B354" t="s">
        <v>3</v>
      </c>
      <c r="C354" s="3" t="str">
        <f t="shared" si="41"/>
        <v>4.0 </v>
      </c>
      <c r="D354" t="s">
        <v>1435</v>
      </c>
      <c r="E354" t="s">
        <v>1436</v>
      </c>
      <c r="F354" t="s">
        <v>13</v>
      </c>
      <c r="G354" t="str">
        <f t="shared" si="42"/>
        <v>$$ - $$$</v>
      </c>
      <c r="H354" t="s">
        <v>133</v>
      </c>
      <c r="I354" t="s">
        <v>1437</v>
      </c>
      <c r="J354" t="str">
        <f t="shared" si="40"/>
        <v xml:space="preserve">  ChineseSeafoodAsian</v>
      </c>
      <c r="K354" t="str" cm="1">
        <f t="array" ref="K354">ExtractCapitals(J354)</f>
        <v>Chinese Seafood Asian</v>
      </c>
      <c r="L354" t="str">
        <f t="shared" si="43"/>
        <v>Chinese, Seafood, Asian</v>
      </c>
      <c r="M354" t="str">
        <f t="shared" si="47"/>
        <v>Chinese, Seafood, Asian</v>
      </c>
      <c r="N354" t="s">
        <v>232</v>
      </c>
      <c r="P354" t="str">
        <f t="shared" si="44"/>
        <v>Chinese, Seafood, Asian, Lunch, Dinner</v>
      </c>
      <c r="Q354" t="str" cm="1">
        <f t="array" ref="Q354">_xlfn.TEXTJOIN(", ", TRUE, IFERROR(_xlfn.FILTERXML("&lt;t&gt;&lt;s&gt;" &amp; SUBSTITUTE(P354, ", ", "&lt;/s&gt;&lt;s&gt;") &amp; "&lt;/s&gt;&lt;/t&gt;", "//s[not(preceding::*=.)]"), ""))</f>
        <v>Chinese, Seafood, Asian, Lunch, Dinner</v>
      </c>
      <c r="R354" t="s">
        <v>9048</v>
      </c>
      <c r="S354" t="str">
        <f t="shared" si="45"/>
        <v>P001325</v>
      </c>
      <c r="T354">
        <f t="shared" ca="1" si="46"/>
        <v>196</v>
      </c>
      <c r="U354" s="4">
        <v>1196</v>
      </c>
    </row>
    <row r="355" spans="1:21" x14ac:dyDescent="0.45">
      <c r="A355" t="s">
        <v>1438</v>
      </c>
      <c r="B355" t="s">
        <v>3</v>
      </c>
      <c r="C355" s="3" t="str">
        <f t="shared" si="41"/>
        <v>4.0 </v>
      </c>
      <c r="D355" t="s">
        <v>1439</v>
      </c>
      <c r="E355" t="s">
        <v>1440</v>
      </c>
      <c r="F355" t="s">
        <v>13</v>
      </c>
      <c r="G355" t="str">
        <f t="shared" si="42"/>
        <v>$$ - $$$</v>
      </c>
      <c r="H355" t="s">
        <v>1441</v>
      </c>
      <c r="I355" t="s">
        <v>1442</v>
      </c>
      <c r="J355" t="str">
        <f t="shared" si="40"/>
        <v xml:space="preserve">  AsianKorean</v>
      </c>
      <c r="K355" t="str" cm="1">
        <f t="array" ref="K355">ExtractCapitals(J355)</f>
        <v>Asian Korean</v>
      </c>
      <c r="L355" t="str">
        <f t="shared" si="43"/>
        <v>Asian, Korean</v>
      </c>
      <c r="M355" t="str">
        <f t="shared" si="47"/>
        <v>Asian, Korean</v>
      </c>
      <c r="N355" t="s">
        <v>195</v>
      </c>
      <c r="P355" t="str">
        <f t="shared" si="44"/>
        <v>Asian, Korean, Lunch, Dinner, Drinks</v>
      </c>
      <c r="Q355" t="str" cm="1">
        <f t="array" ref="Q355">_xlfn.TEXTJOIN(", ", TRUE, IFERROR(_xlfn.FILTERXML("&lt;t&gt;&lt;s&gt;" &amp; SUBSTITUTE(P355, ", ", "&lt;/s&gt;&lt;s&gt;") &amp; "&lt;/s&gt;&lt;/t&gt;", "//s[not(preceding::*=.)]"), ""))</f>
        <v>Asian, Korean, Lunch, Dinner, Drinks</v>
      </c>
      <c r="R355" t="s">
        <v>9048</v>
      </c>
      <c r="S355" t="str">
        <f t="shared" si="45"/>
        <v>P001326</v>
      </c>
      <c r="T355">
        <f t="shared" ca="1" si="46"/>
        <v>3416</v>
      </c>
      <c r="U355" s="4">
        <v>3067</v>
      </c>
    </row>
    <row r="356" spans="1:21" x14ac:dyDescent="0.45">
      <c r="A356" t="s">
        <v>1443</v>
      </c>
      <c r="B356" t="s">
        <v>3</v>
      </c>
      <c r="C356" s="3" t="str">
        <f t="shared" si="41"/>
        <v>4.0 </v>
      </c>
      <c r="D356" t="s">
        <v>1444</v>
      </c>
      <c r="E356" t="s">
        <v>1445</v>
      </c>
      <c r="F356" t="s">
        <v>144</v>
      </c>
      <c r="G356" t="str">
        <f t="shared" si="42"/>
        <v>$$$$</v>
      </c>
      <c r="H356" t="s">
        <v>1446</v>
      </c>
      <c r="I356" t="s">
        <v>1447</v>
      </c>
      <c r="J356" t="str">
        <f t="shared" si="40"/>
        <v>MediterraneanEuropeanSpanish</v>
      </c>
      <c r="K356" t="str" cm="1">
        <f t="array" ref="K356">ExtractCapitals(J356)</f>
        <v>Mediterranean European Spanish</v>
      </c>
      <c r="L356" t="str">
        <f t="shared" si="43"/>
        <v>Mediterranean, European, Spanish</v>
      </c>
      <c r="M356" t="str">
        <f t="shared" si="47"/>
        <v>Mediterranean, European, Spanish</v>
      </c>
      <c r="N356" t="s">
        <v>232</v>
      </c>
      <c r="P356" t="str">
        <f t="shared" si="44"/>
        <v>Mediterranean, European, Spanish, Lunch, Dinner</v>
      </c>
      <c r="Q356" t="str" cm="1">
        <f t="array" ref="Q356">_xlfn.TEXTJOIN(", ", TRUE, IFERROR(_xlfn.FILTERXML("&lt;t&gt;&lt;s&gt;" &amp; SUBSTITUTE(P356, ", ", "&lt;/s&gt;&lt;s&gt;") &amp; "&lt;/s&gt;&lt;/t&gt;", "//s[not(preceding::*=.)]"), ""))</f>
        <v>Mediterranean, European, Spanish, Lunch, Dinner</v>
      </c>
      <c r="R356" t="s">
        <v>9048</v>
      </c>
      <c r="S356" t="str">
        <f t="shared" si="45"/>
        <v>P001327</v>
      </c>
      <c r="T356">
        <f t="shared" ca="1" si="46"/>
        <v>3072</v>
      </c>
      <c r="U356" s="4">
        <v>2372</v>
      </c>
    </row>
    <row r="357" spans="1:21" x14ac:dyDescent="0.45">
      <c r="A357" t="s">
        <v>1448</v>
      </c>
      <c r="B357" t="s">
        <v>3</v>
      </c>
      <c r="C357" s="3" t="str">
        <f t="shared" si="41"/>
        <v>4.0 </v>
      </c>
      <c r="D357" t="s">
        <v>1449</v>
      </c>
      <c r="E357" t="s">
        <v>1450</v>
      </c>
      <c r="F357" t="s">
        <v>13</v>
      </c>
      <c r="G357" t="str">
        <f t="shared" si="42"/>
        <v>$$ - $$$</v>
      </c>
      <c r="H357" t="s">
        <v>1451</v>
      </c>
      <c r="I357" t="s">
        <v>1452</v>
      </c>
      <c r="J357" t="str">
        <f t="shared" si="40"/>
        <v xml:space="preserve">  BakeriesHalal</v>
      </c>
      <c r="K357" t="str" cm="1">
        <f t="array" ref="K357">ExtractCapitals(J357)</f>
        <v>Bakeries Halal</v>
      </c>
      <c r="L357" t="str">
        <f t="shared" si="43"/>
        <v>Bakeries, Halal</v>
      </c>
      <c r="M357" t="str">
        <f t="shared" si="47"/>
        <v>Bakeries, Halal</v>
      </c>
      <c r="N357" t="s">
        <v>77</v>
      </c>
      <c r="P357" t="str">
        <f t="shared" si="44"/>
        <v>Bakeries, Halal</v>
      </c>
      <c r="Q357" t="str" cm="1">
        <f t="array" ref="Q357">_xlfn.TEXTJOIN(", ", TRUE, IFERROR(_xlfn.FILTERXML("&lt;t&gt;&lt;s&gt;" &amp; SUBSTITUTE(P357, ", ", "&lt;/s&gt;&lt;s&gt;") &amp; "&lt;/s&gt;&lt;/t&gt;", "//s[not(preceding::*=.)]"), ""))</f>
        <v>Bakeries, Halal</v>
      </c>
      <c r="R357" t="s">
        <v>9048</v>
      </c>
      <c r="S357" t="str">
        <f t="shared" si="45"/>
        <v>P001328</v>
      </c>
      <c r="T357">
        <f t="shared" ca="1" si="46"/>
        <v>3185</v>
      </c>
      <c r="U357" s="4">
        <v>2703</v>
      </c>
    </row>
    <row r="358" spans="1:21" x14ac:dyDescent="0.45">
      <c r="A358" t="s">
        <v>1453</v>
      </c>
      <c r="B358" t="s">
        <v>41</v>
      </c>
      <c r="C358" s="3" t="str">
        <f t="shared" si="41"/>
        <v>4.5 </v>
      </c>
      <c r="D358" t="s">
        <v>1454</v>
      </c>
      <c r="E358" t="s">
        <v>1455</v>
      </c>
      <c r="F358" t="s">
        <v>13</v>
      </c>
      <c r="G358" t="str">
        <f t="shared" si="42"/>
        <v>$$ - $$$</v>
      </c>
      <c r="H358" t="s">
        <v>1456</v>
      </c>
      <c r="I358" t="s">
        <v>1457</v>
      </c>
      <c r="J358" t="str">
        <f t="shared" si="40"/>
        <v xml:space="preserve">  IndianSouthwesternCafe</v>
      </c>
      <c r="K358" t="str" cm="1">
        <f t="array" ref="K358">ExtractCapitals(J358)</f>
        <v>Indian Southwestern Cafe</v>
      </c>
      <c r="L358" t="str">
        <f t="shared" si="43"/>
        <v>Indian, Southwestern, Cafe</v>
      </c>
      <c r="M358" t="str">
        <f t="shared" si="47"/>
        <v>Indian, Southwestern, Cafe</v>
      </c>
      <c r="N358" t="s">
        <v>1458</v>
      </c>
      <c r="P358" t="str">
        <f t="shared" si="44"/>
        <v>Indian, Southwestern, Cafe, Indian, Southwestern, Cafe, Asian</v>
      </c>
      <c r="Q358" t="str" cm="1">
        <f t="array" ref="Q358">_xlfn.TEXTJOIN(", ", TRUE, IFERROR(_xlfn.FILTERXML("&lt;t&gt;&lt;s&gt;" &amp; SUBSTITUTE(P358, ", ", "&lt;/s&gt;&lt;s&gt;") &amp; "&lt;/s&gt;&lt;/t&gt;", "//s[not(preceding::*=.)]"), ""))</f>
        <v>Indian, Southwestern, Cafe, Asian</v>
      </c>
      <c r="R358" t="s">
        <v>9048</v>
      </c>
      <c r="S358" t="str">
        <f t="shared" si="45"/>
        <v>P001329</v>
      </c>
      <c r="T358">
        <f t="shared" ca="1" si="46"/>
        <v>4112</v>
      </c>
      <c r="U358" s="4">
        <v>2771</v>
      </c>
    </row>
    <row r="359" spans="1:21" x14ac:dyDescent="0.45">
      <c r="A359" t="s">
        <v>1459</v>
      </c>
      <c r="B359" t="s">
        <v>3</v>
      </c>
      <c r="C359" s="3" t="str">
        <f t="shared" si="41"/>
        <v>4.0 </v>
      </c>
      <c r="D359" t="s">
        <v>1460</v>
      </c>
      <c r="E359" t="s">
        <v>1461</v>
      </c>
      <c r="F359" t="s">
        <v>13</v>
      </c>
      <c r="G359" t="str">
        <f t="shared" si="42"/>
        <v>$$ - $$$</v>
      </c>
      <c r="H359" t="s">
        <v>1462</v>
      </c>
      <c r="I359" t="s">
        <v>1463</v>
      </c>
      <c r="J359" t="str">
        <f t="shared" si="40"/>
        <v xml:space="preserve">  SeafoodGastropubNew Zealand</v>
      </c>
      <c r="K359" t="str" cm="1">
        <f t="array" ref="K359">ExtractCapitals(J359)</f>
        <v>Seafood Gastropub New  Zealand</v>
      </c>
      <c r="L359" t="str">
        <f t="shared" si="43"/>
        <v>Seafood, Gastropub, New, , Zealand</v>
      </c>
      <c r="M359" t="str">
        <f t="shared" si="47"/>
        <v>Seafood, Gastropub, New Zealand</v>
      </c>
      <c r="N359" t="s">
        <v>1464</v>
      </c>
      <c r="P359" t="str">
        <f t="shared" si="44"/>
        <v>Seafood, Gastropub, New Zealand</v>
      </c>
      <c r="Q359" t="str" cm="1">
        <f t="array" ref="Q359">_xlfn.TEXTJOIN(", ", TRUE, IFERROR(_xlfn.FILTERXML("&lt;t&gt;&lt;s&gt;" &amp; SUBSTITUTE(P359, ", ", "&lt;/s&gt;&lt;s&gt;") &amp; "&lt;/s&gt;&lt;/t&gt;", "//s[not(preceding::*=.)]"), ""))</f>
        <v>Seafood, Gastropub, New Zealand</v>
      </c>
      <c r="R359" t="s">
        <v>9048</v>
      </c>
      <c r="S359" t="str">
        <f t="shared" si="45"/>
        <v>P001330</v>
      </c>
      <c r="T359">
        <f t="shared" ca="1" si="46"/>
        <v>1370</v>
      </c>
      <c r="U359" s="4">
        <v>373</v>
      </c>
    </row>
    <row r="360" spans="1:21" x14ac:dyDescent="0.45">
      <c r="A360" t="s">
        <v>763</v>
      </c>
      <c r="B360" t="s">
        <v>18</v>
      </c>
      <c r="C360" s="3" t="str">
        <f t="shared" si="41"/>
        <v>3.5 </v>
      </c>
      <c r="D360" t="s">
        <v>1465</v>
      </c>
      <c r="E360" t="s">
        <v>1466</v>
      </c>
      <c r="F360" t="s">
        <v>13</v>
      </c>
      <c r="G360" t="str">
        <f t="shared" si="42"/>
        <v>$$ - $$$</v>
      </c>
      <c r="H360" t="s">
        <v>44</v>
      </c>
      <c r="I360" t="s">
        <v>1467</v>
      </c>
      <c r="J360" t="str">
        <f t="shared" si="40"/>
        <v xml:space="preserve">  ChineseAsianCantonese</v>
      </c>
      <c r="K360" t="str" cm="1">
        <f t="array" ref="K360">ExtractCapitals(J360)</f>
        <v>Chinese Asian Cantonese</v>
      </c>
      <c r="L360" t="str">
        <f t="shared" si="43"/>
        <v>Chinese, Asian, Cantonese</v>
      </c>
      <c r="M360" t="str">
        <f t="shared" si="47"/>
        <v>Chinese, Asian, Cantonese</v>
      </c>
      <c r="N360" t="s">
        <v>183</v>
      </c>
      <c r="P360" t="str">
        <f t="shared" si="44"/>
        <v>Chinese, Asian, Cantonese, Lunch, Dinner, Brunch</v>
      </c>
      <c r="Q360" t="str" cm="1">
        <f t="array" ref="Q360">_xlfn.TEXTJOIN(", ", TRUE, IFERROR(_xlfn.FILTERXML("&lt;t&gt;&lt;s&gt;" &amp; SUBSTITUTE(P360, ", ", "&lt;/s&gt;&lt;s&gt;") &amp; "&lt;/s&gt;&lt;/t&gt;", "//s[not(preceding::*=.)]"), ""))</f>
        <v>Chinese, Asian, Cantonese, Lunch, Dinner, Brunch</v>
      </c>
      <c r="R360" t="s">
        <v>9048</v>
      </c>
      <c r="S360" t="str">
        <f t="shared" si="45"/>
        <v>P001331</v>
      </c>
      <c r="T360">
        <f t="shared" ca="1" si="46"/>
        <v>334</v>
      </c>
      <c r="U360" s="4">
        <v>2385</v>
      </c>
    </row>
    <row r="361" spans="1:21" x14ac:dyDescent="0.45">
      <c r="A361" t="s">
        <v>1468</v>
      </c>
      <c r="B361" t="s">
        <v>3</v>
      </c>
      <c r="C361" s="3" t="str">
        <f t="shared" si="41"/>
        <v>4.0 </v>
      </c>
      <c r="D361" t="s">
        <v>1469</v>
      </c>
      <c r="E361" t="s">
        <v>1470</v>
      </c>
      <c r="F361" t="s">
        <v>13</v>
      </c>
      <c r="G361" t="str">
        <f t="shared" si="42"/>
        <v>$$ - $$$</v>
      </c>
      <c r="H361" t="s">
        <v>380</v>
      </c>
      <c r="I361" t="s">
        <v>1471</v>
      </c>
      <c r="J361" t="str">
        <f t="shared" si="40"/>
        <v xml:space="preserve">  JapaneseSushiAsian</v>
      </c>
      <c r="K361" t="str" cm="1">
        <f t="array" ref="K361">ExtractCapitals(J361)</f>
        <v>Japanese Sushi Asian</v>
      </c>
      <c r="L361" t="str">
        <f t="shared" si="43"/>
        <v>Japanese, Sushi, Asian</v>
      </c>
      <c r="M361" t="str">
        <f t="shared" si="47"/>
        <v>Japanese, Sushi, Asian</v>
      </c>
      <c r="N361" t="s">
        <v>232</v>
      </c>
      <c r="P361" t="str">
        <f t="shared" si="44"/>
        <v>Japanese, Sushi, Asian, Lunch, Dinner</v>
      </c>
      <c r="Q361" t="str" cm="1">
        <f t="array" ref="Q361">_xlfn.TEXTJOIN(", ", TRUE, IFERROR(_xlfn.FILTERXML("&lt;t&gt;&lt;s&gt;" &amp; SUBSTITUTE(P361, ", ", "&lt;/s&gt;&lt;s&gt;") &amp; "&lt;/s&gt;&lt;/t&gt;", "//s[not(preceding::*=.)]"), ""))</f>
        <v>Japanese, Sushi, Asian, Lunch, Dinner</v>
      </c>
      <c r="R361" t="s">
        <v>9048</v>
      </c>
      <c r="S361" t="str">
        <f t="shared" si="45"/>
        <v>P001332</v>
      </c>
      <c r="T361">
        <f t="shared" ca="1" si="46"/>
        <v>2188</v>
      </c>
      <c r="U361" s="4">
        <v>3976</v>
      </c>
    </row>
    <row r="362" spans="1:21" x14ac:dyDescent="0.45">
      <c r="A362" t="s">
        <v>1472</v>
      </c>
      <c r="B362" t="s">
        <v>41</v>
      </c>
      <c r="C362" s="3" t="str">
        <f t="shared" si="41"/>
        <v>4.5 </v>
      </c>
      <c r="D362" t="s">
        <v>1473</v>
      </c>
      <c r="E362" t="s">
        <v>1474</v>
      </c>
      <c r="F362" t="s">
        <v>13</v>
      </c>
      <c r="G362" t="str">
        <f t="shared" si="42"/>
        <v>$$ - $$$</v>
      </c>
      <c r="H362" t="s">
        <v>1475</v>
      </c>
      <c r="I362" t="s">
        <v>1476</v>
      </c>
      <c r="J362" t="str">
        <f t="shared" si="40"/>
        <v xml:space="preserve">  IndianBarEuropean</v>
      </c>
      <c r="K362" t="str" cm="1">
        <f t="array" ref="K362">ExtractCapitals(J362)</f>
        <v>Indian Bar European</v>
      </c>
      <c r="L362" t="str">
        <f t="shared" si="43"/>
        <v>Indian, Bar, European</v>
      </c>
      <c r="M362" t="str">
        <f t="shared" si="47"/>
        <v>Indian, Bar, European</v>
      </c>
      <c r="N362" t="s">
        <v>56</v>
      </c>
      <c r="P362" t="str">
        <f t="shared" si="44"/>
        <v>Indian, Bar, European, Vegetarian Friendly, Vegan Options</v>
      </c>
      <c r="Q362" t="str" cm="1">
        <f t="array" ref="Q362">_xlfn.TEXTJOIN(", ", TRUE, IFERROR(_xlfn.FILTERXML("&lt;t&gt;&lt;s&gt;" &amp; SUBSTITUTE(P362, ", ", "&lt;/s&gt;&lt;s&gt;") &amp; "&lt;/s&gt;&lt;/t&gt;", "//s[not(preceding::*=.)]"), ""))</f>
        <v>Indian, Bar, European, Vegetarian Friendly, Vegan Options</v>
      </c>
      <c r="R362" t="s">
        <v>9048</v>
      </c>
      <c r="S362" t="str">
        <f t="shared" si="45"/>
        <v>P001333</v>
      </c>
      <c r="T362">
        <f t="shared" ca="1" si="46"/>
        <v>1410</v>
      </c>
      <c r="U362" s="4">
        <v>2372</v>
      </c>
    </row>
    <row r="363" spans="1:21" x14ac:dyDescent="0.45">
      <c r="A363" t="s">
        <v>1477</v>
      </c>
      <c r="B363" t="s">
        <v>3</v>
      </c>
      <c r="C363" s="3" t="str">
        <f t="shared" si="41"/>
        <v>4.0 </v>
      </c>
      <c r="D363" t="s">
        <v>1478</v>
      </c>
      <c r="F363" t="s">
        <v>13</v>
      </c>
      <c r="G363" t="str">
        <f t="shared" si="42"/>
        <v>$$ - $$$</v>
      </c>
      <c r="H363" t="s">
        <v>1479</v>
      </c>
      <c r="I363" t="s">
        <v>1480</v>
      </c>
      <c r="J363" t="str">
        <f t="shared" si="40"/>
        <v xml:space="preserve">  ChineseAsianShanghai</v>
      </c>
      <c r="K363" t="str" cm="1">
        <f t="array" ref="K363">ExtractCapitals(J363)</f>
        <v>Chinese Asian Shanghai</v>
      </c>
      <c r="L363" t="str">
        <f t="shared" si="43"/>
        <v>Chinese, Asian, Shanghai</v>
      </c>
      <c r="M363" t="str">
        <f t="shared" si="47"/>
        <v>Chinese, Asian, Shanghai</v>
      </c>
      <c r="N363" t="s">
        <v>232</v>
      </c>
      <c r="P363" t="str">
        <f t="shared" si="44"/>
        <v>Chinese, Asian, Shanghai, Lunch, Dinner</v>
      </c>
      <c r="Q363" t="str" cm="1">
        <f t="array" ref="Q363">_xlfn.TEXTJOIN(", ", TRUE, IFERROR(_xlfn.FILTERXML("&lt;t&gt;&lt;s&gt;" &amp; SUBSTITUTE(P363, ", ", "&lt;/s&gt;&lt;s&gt;") &amp; "&lt;/s&gt;&lt;/t&gt;", "//s[not(preceding::*=.)]"), ""))</f>
        <v>Chinese, Asian, Shanghai, Lunch, Dinner</v>
      </c>
      <c r="R363" t="s">
        <v>9048</v>
      </c>
      <c r="S363" t="str">
        <f t="shared" si="45"/>
        <v>P001334</v>
      </c>
      <c r="T363">
        <f t="shared" ca="1" si="46"/>
        <v>3388</v>
      </c>
      <c r="U363" s="4">
        <v>201</v>
      </c>
    </row>
    <row r="364" spans="1:21" x14ac:dyDescent="0.45">
      <c r="A364" t="s">
        <v>1355</v>
      </c>
      <c r="B364" t="s">
        <v>3</v>
      </c>
      <c r="C364" s="3" t="str">
        <f t="shared" si="41"/>
        <v>4.0 </v>
      </c>
      <c r="D364" t="s">
        <v>1356</v>
      </c>
      <c r="E364" t="s">
        <v>1481</v>
      </c>
      <c r="F364" t="s">
        <v>13</v>
      </c>
      <c r="G364" t="str">
        <f t="shared" si="42"/>
        <v>$$ - $$$</v>
      </c>
      <c r="H364" t="s">
        <v>1357</v>
      </c>
      <c r="I364" t="s">
        <v>1358</v>
      </c>
      <c r="J364" t="str">
        <f t="shared" si="40"/>
        <v xml:space="preserve">  CafeVegetarian FriendlyVegan Options</v>
      </c>
      <c r="K364" t="str" cm="1">
        <f t="array" ref="K364">ExtractCapitals(J364)</f>
        <v>Cafe Vegetarian  Friendly Vegan  Options</v>
      </c>
      <c r="L364" t="str">
        <f t="shared" si="43"/>
        <v>Cafe, Vegetarian, , Friendly, Vegan, , Options</v>
      </c>
      <c r="M364" t="str">
        <f t="shared" si="47"/>
        <v>Cafe, Vegetarian Friendly, Vegan Options</v>
      </c>
      <c r="N364" t="s">
        <v>56</v>
      </c>
      <c r="P364" t="str">
        <f t="shared" si="44"/>
        <v>Cafe, Vegetarian Friendly, Vegan Options</v>
      </c>
      <c r="Q364" t="str" cm="1">
        <f t="array" ref="Q364">_xlfn.TEXTJOIN(", ", TRUE, IFERROR(_xlfn.FILTERXML("&lt;t&gt;&lt;s&gt;" &amp; SUBSTITUTE(P364, ", ", "&lt;/s&gt;&lt;s&gt;") &amp; "&lt;/s&gt;&lt;/t&gt;", "//s[not(preceding::*=.)]"), ""))</f>
        <v>Cafe, Vegetarian Friendly, Vegan Options</v>
      </c>
      <c r="R364" t="s">
        <v>9048</v>
      </c>
      <c r="S364" t="str">
        <f t="shared" si="45"/>
        <v>P001335</v>
      </c>
      <c r="T364">
        <f t="shared" ca="1" si="46"/>
        <v>4189</v>
      </c>
      <c r="U364" s="4">
        <v>3103</v>
      </c>
    </row>
    <row r="365" spans="1:21" x14ac:dyDescent="0.45">
      <c r="A365" t="s">
        <v>1482</v>
      </c>
      <c r="B365" t="s">
        <v>3</v>
      </c>
      <c r="C365" s="3" t="str">
        <f t="shared" si="41"/>
        <v>4.0 </v>
      </c>
      <c r="D365" t="s">
        <v>1483</v>
      </c>
      <c r="E365" t="s">
        <v>1484</v>
      </c>
      <c r="F365" t="s">
        <v>13</v>
      </c>
      <c r="G365" t="str">
        <f t="shared" si="42"/>
        <v>$$ - $$$</v>
      </c>
      <c r="H365" t="s">
        <v>1485</v>
      </c>
      <c r="I365" t="s">
        <v>1486</v>
      </c>
      <c r="J365" t="str">
        <f t="shared" si="40"/>
        <v xml:space="preserve">  InternationalEuropean</v>
      </c>
      <c r="K365" t="str" cm="1">
        <f t="array" ref="K365">ExtractCapitals(J365)</f>
        <v>International European</v>
      </c>
      <c r="L365" t="str">
        <f t="shared" si="43"/>
        <v>International, European</v>
      </c>
      <c r="M365" t="str">
        <f t="shared" si="47"/>
        <v>International, European</v>
      </c>
      <c r="N365" t="s">
        <v>183</v>
      </c>
      <c r="P365" t="str">
        <f t="shared" si="44"/>
        <v>International, European, Lunch, Dinner, Brunch</v>
      </c>
      <c r="Q365" t="str" cm="1">
        <f t="array" ref="Q365">_xlfn.TEXTJOIN(", ", TRUE, IFERROR(_xlfn.FILTERXML("&lt;t&gt;&lt;s&gt;" &amp; SUBSTITUTE(P365, ", ", "&lt;/s&gt;&lt;s&gt;") &amp; "&lt;/s&gt;&lt;/t&gt;", "//s[not(preceding::*=.)]"), ""))</f>
        <v>International, European, Lunch, Dinner, Brunch</v>
      </c>
      <c r="R365" t="s">
        <v>9048</v>
      </c>
      <c r="S365" t="str">
        <f t="shared" si="45"/>
        <v>P001336</v>
      </c>
      <c r="T365">
        <f t="shared" ca="1" si="46"/>
        <v>1659</v>
      </c>
      <c r="U365" s="4">
        <v>4475</v>
      </c>
    </row>
    <row r="366" spans="1:21" x14ac:dyDescent="0.45">
      <c r="A366" t="s">
        <v>1487</v>
      </c>
      <c r="B366" t="s">
        <v>3</v>
      </c>
      <c r="C366" s="3" t="str">
        <f t="shared" si="41"/>
        <v>4.0 </v>
      </c>
      <c r="D366" t="s">
        <v>1488</v>
      </c>
      <c r="E366" t="s">
        <v>1489</v>
      </c>
      <c r="F366" t="s">
        <v>13</v>
      </c>
      <c r="G366" t="str">
        <f t="shared" si="42"/>
        <v>$$ - $$$</v>
      </c>
      <c r="H366" t="s">
        <v>44</v>
      </c>
      <c r="I366" t="s">
        <v>1490</v>
      </c>
      <c r="J366" t="str">
        <f t="shared" si="40"/>
        <v xml:space="preserve">  ChineseAsianCantonese</v>
      </c>
      <c r="K366" t="str" cm="1">
        <f t="array" ref="K366">ExtractCapitals(J366)</f>
        <v>Chinese Asian Cantonese</v>
      </c>
      <c r="L366" t="str">
        <f t="shared" si="43"/>
        <v>Chinese, Asian, Cantonese</v>
      </c>
      <c r="M366" t="str">
        <f t="shared" si="47"/>
        <v>Chinese, Asian, Cantonese</v>
      </c>
      <c r="N366" t="s">
        <v>1491</v>
      </c>
      <c r="P366" t="str">
        <f t="shared" si="44"/>
        <v>Chinese, Asian, Cantonese, Asian, Chinese</v>
      </c>
      <c r="Q366" t="str" cm="1">
        <f t="array" ref="Q366">_xlfn.TEXTJOIN(", ", TRUE, IFERROR(_xlfn.FILTERXML("&lt;t&gt;&lt;s&gt;" &amp; SUBSTITUTE(P366, ", ", "&lt;/s&gt;&lt;s&gt;") &amp; "&lt;/s&gt;&lt;/t&gt;", "//s[not(preceding::*=.)]"), ""))</f>
        <v>Chinese, Asian, Cantonese</v>
      </c>
      <c r="R366" t="s">
        <v>9048</v>
      </c>
      <c r="S366" t="str">
        <f t="shared" si="45"/>
        <v>P001337</v>
      </c>
      <c r="T366">
        <f t="shared" ca="1" si="46"/>
        <v>3554</v>
      </c>
      <c r="U366" s="4">
        <v>485</v>
      </c>
    </row>
    <row r="367" spans="1:21" x14ac:dyDescent="0.45">
      <c r="A367" t="s">
        <v>1492</v>
      </c>
      <c r="B367" t="s">
        <v>3</v>
      </c>
      <c r="C367" s="3" t="str">
        <f t="shared" si="41"/>
        <v>4.0 </v>
      </c>
      <c r="D367" t="s">
        <v>1493</v>
      </c>
      <c r="E367" t="s">
        <v>1494</v>
      </c>
      <c r="F367" t="s">
        <v>13</v>
      </c>
      <c r="G367" t="str">
        <f t="shared" si="42"/>
        <v>$$ - $$$</v>
      </c>
      <c r="H367" t="s">
        <v>440</v>
      </c>
      <c r="I367" t="s">
        <v>1495</v>
      </c>
      <c r="J367" t="str">
        <f t="shared" si="40"/>
        <v xml:space="preserve">  AsianMalaysianHalal</v>
      </c>
      <c r="K367" t="str" cm="1">
        <f t="array" ref="K367">ExtractCapitals(J367)</f>
        <v>Asian Malaysian Halal</v>
      </c>
      <c r="L367" t="str">
        <f t="shared" si="43"/>
        <v>Asian, Malaysian, Halal</v>
      </c>
      <c r="M367" t="str">
        <f t="shared" si="47"/>
        <v>Asian, Malaysian, Halal</v>
      </c>
      <c r="N367" t="s">
        <v>77</v>
      </c>
      <c r="P367" t="str">
        <f t="shared" si="44"/>
        <v>Asian, Malaysian, Halal</v>
      </c>
      <c r="Q367" t="str" cm="1">
        <f t="array" ref="Q367">_xlfn.TEXTJOIN(", ", TRUE, IFERROR(_xlfn.FILTERXML("&lt;t&gt;&lt;s&gt;" &amp; SUBSTITUTE(P367, ", ", "&lt;/s&gt;&lt;s&gt;") &amp; "&lt;/s&gt;&lt;/t&gt;", "//s[not(preceding::*=.)]"), ""))</f>
        <v>Asian, Malaysian, Halal</v>
      </c>
      <c r="R367" t="s">
        <v>9048</v>
      </c>
      <c r="S367" t="str">
        <f t="shared" si="45"/>
        <v>P001338</v>
      </c>
      <c r="T367">
        <f t="shared" ca="1" si="46"/>
        <v>465</v>
      </c>
      <c r="U367" s="4">
        <v>1897</v>
      </c>
    </row>
    <row r="368" spans="1:21" x14ac:dyDescent="0.45">
      <c r="A368" t="s">
        <v>1496</v>
      </c>
      <c r="B368" t="s">
        <v>3</v>
      </c>
      <c r="C368" s="3" t="str">
        <f t="shared" si="41"/>
        <v>4.0 </v>
      </c>
      <c r="D368" t="s">
        <v>1497</v>
      </c>
      <c r="F368" t="s">
        <v>13</v>
      </c>
      <c r="G368" t="str">
        <f t="shared" si="42"/>
        <v>$$ - $$$</v>
      </c>
      <c r="H368" t="s">
        <v>44</v>
      </c>
      <c r="I368" t="s">
        <v>1498</v>
      </c>
      <c r="J368" t="str">
        <f t="shared" si="40"/>
        <v xml:space="preserve">  ChineseAsianCantonese</v>
      </c>
      <c r="K368" t="str" cm="1">
        <f t="array" ref="K368">ExtractCapitals(J368)</f>
        <v>Chinese Asian Cantonese</v>
      </c>
      <c r="L368" t="str">
        <f t="shared" si="43"/>
        <v>Chinese, Asian, Cantonese</v>
      </c>
      <c r="M368" t="str">
        <f t="shared" si="47"/>
        <v>Chinese, Asian, Cantonese</v>
      </c>
      <c r="N368" t="s">
        <v>183</v>
      </c>
      <c r="P368" t="str">
        <f t="shared" si="44"/>
        <v>Chinese, Asian, Cantonese, Lunch, Dinner, Brunch</v>
      </c>
      <c r="Q368" t="str" cm="1">
        <f t="array" ref="Q368">_xlfn.TEXTJOIN(", ", TRUE, IFERROR(_xlfn.FILTERXML("&lt;t&gt;&lt;s&gt;" &amp; SUBSTITUTE(P368, ", ", "&lt;/s&gt;&lt;s&gt;") &amp; "&lt;/s&gt;&lt;/t&gt;", "//s[not(preceding::*=.)]"), ""))</f>
        <v>Chinese, Asian, Cantonese, Lunch, Dinner, Brunch</v>
      </c>
      <c r="R368" t="s">
        <v>9048</v>
      </c>
      <c r="S368" t="str">
        <f t="shared" si="45"/>
        <v>P001339</v>
      </c>
      <c r="T368">
        <f t="shared" ca="1" si="46"/>
        <v>4239</v>
      </c>
      <c r="U368" s="4">
        <v>1845</v>
      </c>
    </row>
    <row r="369" spans="1:21" x14ac:dyDescent="0.45">
      <c r="A369" t="s">
        <v>1499</v>
      </c>
      <c r="B369" t="s">
        <v>3</v>
      </c>
      <c r="C369" s="3" t="str">
        <f t="shared" si="41"/>
        <v>4.0 </v>
      </c>
      <c r="D369" t="s">
        <v>1500</v>
      </c>
      <c r="F369" t="s">
        <v>13</v>
      </c>
      <c r="G369" t="str">
        <f t="shared" si="42"/>
        <v>$$ - $$$</v>
      </c>
      <c r="H369" t="s">
        <v>133</v>
      </c>
      <c r="I369" t="s">
        <v>1501</v>
      </c>
      <c r="J369" t="str">
        <f t="shared" si="40"/>
        <v xml:space="preserve">  ChineseSeafoodAsian</v>
      </c>
      <c r="K369" t="str" cm="1">
        <f t="array" ref="K369">ExtractCapitals(J369)</f>
        <v>Chinese Seafood Asian</v>
      </c>
      <c r="L369" t="str">
        <f t="shared" si="43"/>
        <v>Chinese, Seafood, Asian</v>
      </c>
      <c r="M369" t="str">
        <f t="shared" si="47"/>
        <v>Chinese, Seafood, Asian</v>
      </c>
      <c r="N369" t="s">
        <v>135</v>
      </c>
      <c r="P369" t="str">
        <f t="shared" si="44"/>
        <v>Chinese, Seafood, Asian, Dinner, Lunch</v>
      </c>
      <c r="Q369" t="str" cm="1">
        <f t="array" ref="Q369">_xlfn.TEXTJOIN(", ", TRUE, IFERROR(_xlfn.FILTERXML("&lt;t&gt;&lt;s&gt;" &amp; SUBSTITUTE(P369, ", ", "&lt;/s&gt;&lt;s&gt;") &amp; "&lt;/s&gt;&lt;/t&gt;", "//s[not(preceding::*=.)]"), ""))</f>
        <v>Chinese, Seafood, Asian, Dinner, Lunch</v>
      </c>
      <c r="R369" t="s">
        <v>9048</v>
      </c>
      <c r="S369" t="str">
        <f t="shared" si="45"/>
        <v>P001340</v>
      </c>
      <c r="T369">
        <f t="shared" ca="1" si="46"/>
        <v>2851</v>
      </c>
      <c r="U369" s="4">
        <v>3362</v>
      </c>
    </row>
    <row r="370" spans="1:21" x14ac:dyDescent="0.45">
      <c r="A370" t="s">
        <v>1502</v>
      </c>
      <c r="B370" t="s">
        <v>3</v>
      </c>
      <c r="C370" s="3" t="str">
        <f t="shared" si="41"/>
        <v>4.0 </v>
      </c>
      <c r="D370" t="s">
        <v>1503</v>
      </c>
      <c r="E370" t="s">
        <v>1504</v>
      </c>
      <c r="F370" t="s">
        <v>13</v>
      </c>
      <c r="G370" t="str">
        <f t="shared" si="42"/>
        <v>$$ - $$$</v>
      </c>
      <c r="H370" t="s">
        <v>1505</v>
      </c>
      <c r="I370" t="s">
        <v>1506</v>
      </c>
      <c r="J370" t="str">
        <f t="shared" si="40"/>
        <v xml:space="preserve">  AmericanPizzaCafe</v>
      </c>
      <c r="K370" t="str" cm="1">
        <f t="array" ref="K370">ExtractCapitals(J370)</f>
        <v>American Pizza Cafe</v>
      </c>
      <c r="L370" t="str">
        <f t="shared" si="43"/>
        <v>American, Pizza, Cafe</v>
      </c>
      <c r="M370" t="str">
        <f t="shared" si="47"/>
        <v>American, Pizza, Cafe</v>
      </c>
      <c r="N370" t="s">
        <v>77</v>
      </c>
      <c r="P370" t="str">
        <f t="shared" si="44"/>
        <v>American, Pizza, Cafe, Halal</v>
      </c>
      <c r="Q370" t="str" cm="1">
        <f t="array" ref="Q370">_xlfn.TEXTJOIN(", ", TRUE, IFERROR(_xlfn.FILTERXML("&lt;t&gt;&lt;s&gt;" &amp; SUBSTITUTE(P370, ", ", "&lt;/s&gt;&lt;s&gt;") &amp; "&lt;/s&gt;&lt;/t&gt;", "//s[not(preceding::*=.)]"), ""))</f>
        <v>American, Pizza, Cafe, Halal</v>
      </c>
      <c r="R370" t="s">
        <v>9048</v>
      </c>
      <c r="S370" t="str">
        <f t="shared" si="45"/>
        <v>P001341</v>
      </c>
      <c r="T370">
        <f t="shared" ca="1" si="46"/>
        <v>2787</v>
      </c>
      <c r="U370" s="4">
        <v>1336</v>
      </c>
    </row>
    <row r="371" spans="1:21" x14ac:dyDescent="0.45">
      <c r="A371" t="s">
        <v>1507</v>
      </c>
      <c r="B371" t="s">
        <v>3</v>
      </c>
      <c r="C371" s="3" t="str">
        <f t="shared" si="41"/>
        <v>4.0 </v>
      </c>
      <c r="D371" t="s">
        <v>1508</v>
      </c>
      <c r="E371" t="s">
        <v>1509</v>
      </c>
      <c r="F371" t="s">
        <v>13</v>
      </c>
      <c r="G371" t="str">
        <f t="shared" si="42"/>
        <v>$$ - $$$</v>
      </c>
      <c r="H371" t="s">
        <v>1510</v>
      </c>
      <c r="I371" t="s">
        <v>1511</v>
      </c>
      <c r="J371" t="str">
        <f t="shared" si="40"/>
        <v xml:space="preserve">  ChineseAsianVegetarian Friendly</v>
      </c>
      <c r="K371" t="str" cm="1">
        <f t="array" ref="K371">ExtractCapitals(J371)</f>
        <v>Chinese Asian Vegetarian  Friendly</v>
      </c>
      <c r="L371" t="str">
        <f t="shared" si="43"/>
        <v>Chinese, Asian, Vegetarian, , Friendly</v>
      </c>
      <c r="M371" t="str">
        <f t="shared" si="47"/>
        <v>Chinese, Asian, Vegetarian Friendly</v>
      </c>
      <c r="N371" t="s">
        <v>402</v>
      </c>
      <c r="P371" t="str">
        <f t="shared" si="44"/>
        <v>Chinese, Asian, Vegetarian Friendly</v>
      </c>
      <c r="Q371" t="str" cm="1">
        <f t="array" ref="Q371">_xlfn.TEXTJOIN(", ", TRUE, IFERROR(_xlfn.FILTERXML("&lt;t&gt;&lt;s&gt;" &amp; SUBSTITUTE(P371, ", ", "&lt;/s&gt;&lt;s&gt;") &amp; "&lt;/s&gt;&lt;/t&gt;", "//s[not(preceding::*=.)]"), ""))</f>
        <v>Chinese, Asian, Vegetarian Friendly</v>
      </c>
      <c r="R371" t="s">
        <v>9048</v>
      </c>
      <c r="S371" t="str">
        <f t="shared" si="45"/>
        <v>P001342</v>
      </c>
      <c r="T371">
        <f t="shared" ca="1" si="46"/>
        <v>4358</v>
      </c>
      <c r="U371" s="4">
        <v>2382</v>
      </c>
    </row>
    <row r="372" spans="1:21" x14ac:dyDescent="0.45">
      <c r="A372" t="s">
        <v>1512</v>
      </c>
      <c r="B372" t="s">
        <v>41</v>
      </c>
      <c r="C372" s="3" t="str">
        <f t="shared" si="41"/>
        <v>4.5 </v>
      </c>
      <c r="D372" t="s">
        <v>1513</v>
      </c>
      <c r="E372" t="s">
        <v>1514</v>
      </c>
      <c r="F372" t="s">
        <v>13</v>
      </c>
      <c r="G372" t="str">
        <f t="shared" si="42"/>
        <v>$$ - $$$</v>
      </c>
      <c r="H372" t="s">
        <v>1515</v>
      </c>
      <c r="I372" t="s">
        <v>1516</v>
      </c>
      <c r="J372" t="str">
        <f t="shared" si="40"/>
        <v xml:space="preserve">  CafeFusionMalaysian</v>
      </c>
      <c r="K372" t="str" cm="1">
        <f t="array" ref="K372">ExtractCapitals(J372)</f>
        <v>Cafe Fusion Malaysian</v>
      </c>
      <c r="L372" t="str">
        <f t="shared" si="43"/>
        <v>Cafe, Fusion, Malaysian</v>
      </c>
      <c r="M372" t="str">
        <f t="shared" si="47"/>
        <v>Cafe, Fusion, Malaysian</v>
      </c>
      <c r="N372" t="s">
        <v>1088</v>
      </c>
      <c r="P372" t="str">
        <f t="shared" si="44"/>
        <v>Cafe, Fusion, Malaysian, Breakfast, Lunch, Dinner, Brunch, After-hours, Drinks</v>
      </c>
      <c r="Q372" t="str" cm="1">
        <f t="array" ref="Q372">_xlfn.TEXTJOIN(", ", TRUE, IFERROR(_xlfn.FILTERXML("&lt;t&gt;&lt;s&gt;" &amp; SUBSTITUTE(P372, ", ", "&lt;/s&gt;&lt;s&gt;") &amp; "&lt;/s&gt;&lt;/t&gt;", "//s[not(preceding::*=.)]"), ""))</f>
        <v>Cafe, Fusion, Malaysian, Breakfast, Lunch, Dinner, Brunch, After-hours, Drinks</v>
      </c>
      <c r="R372" t="s">
        <v>9048</v>
      </c>
      <c r="S372" t="str">
        <f t="shared" si="45"/>
        <v>P001343</v>
      </c>
      <c r="T372">
        <f t="shared" ca="1" si="46"/>
        <v>1556</v>
      </c>
      <c r="U372" s="4">
        <v>807</v>
      </c>
    </row>
    <row r="373" spans="1:21" x14ac:dyDescent="0.45">
      <c r="A373" t="s">
        <v>1517</v>
      </c>
      <c r="B373" t="s">
        <v>3</v>
      </c>
      <c r="C373" s="3" t="str">
        <f t="shared" si="41"/>
        <v>4.0 </v>
      </c>
      <c r="D373" t="s">
        <v>1518</v>
      </c>
      <c r="E373" t="s">
        <v>1519</v>
      </c>
      <c r="F373" t="s">
        <v>13</v>
      </c>
      <c r="G373" t="str">
        <f t="shared" si="42"/>
        <v>$$ - $$$</v>
      </c>
      <c r="H373" t="s">
        <v>963</v>
      </c>
      <c r="I373" t="s">
        <v>1520</v>
      </c>
      <c r="J373" t="str">
        <f t="shared" si="40"/>
        <v xml:space="preserve">  GermanBarEuropean</v>
      </c>
      <c r="K373" t="str" cm="1">
        <f t="array" ref="K373">ExtractCapitals(J373)</f>
        <v>German Bar European</v>
      </c>
      <c r="L373" t="str">
        <f t="shared" si="43"/>
        <v>German, Bar, European</v>
      </c>
      <c r="M373" t="str">
        <f t="shared" si="47"/>
        <v>German, Bar, European</v>
      </c>
      <c r="N373" t="s">
        <v>135</v>
      </c>
      <c r="P373" t="str">
        <f t="shared" si="44"/>
        <v>German, Bar, European, Dinner, Lunch</v>
      </c>
      <c r="Q373" t="str" cm="1">
        <f t="array" ref="Q373">_xlfn.TEXTJOIN(", ", TRUE, IFERROR(_xlfn.FILTERXML("&lt;t&gt;&lt;s&gt;" &amp; SUBSTITUTE(P373, ", ", "&lt;/s&gt;&lt;s&gt;") &amp; "&lt;/s&gt;&lt;/t&gt;", "//s[not(preceding::*=.)]"), ""))</f>
        <v>German, Bar, European, Dinner, Lunch</v>
      </c>
      <c r="R373" t="s">
        <v>9048</v>
      </c>
      <c r="S373" t="str">
        <f t="shared" si="45"/>
        <v>P001344</v>
      </c>
      <c r="T373">
        <f t="shared" ca="1" si="46"/>
        <v>1401</v>
      </c>
      <c r="U373" s="4">
        <v>56</v>
      </c>
    </row>
    <row r="374" spans="1:21" x14ac:dyDescent="0.45">
      <c r="A374" t="s">
        <v>1521</v>
      </c>
      <c r="B374" t="s">
        <v>3</v>
      </c>
      <c r="C374" s="3" t="str">
        <f t="shared" si="41"/>
        <v>4.0 </v>
      </c>
      <c r="D374" t="s">
        <v>1522</v>
      </c>
      <c r="E374" t="s">
        <v>1523</v>
      </c>
      <c r="F374" t="s">
        <v>13</v>
      </c>
      <c r="G374" t="str">
        <f t="shared" si="42"/>
        <v>$$ - $$$</v>
      </c>
      <c r="H374" t="s">
        <v>1368</v>
      </c>
      <c r="I374" t="s">
        <v>1524</v>
      </c>
      <c r="J374" t="str">
        <f t="shared" si="40"/>
        <v xml:space="preserve">  BarbecueAsianKorean</v>
      </c>
      <c r="K374" t="str" cm="1">
        <f t="array" ref="K374">ExtractCapitals(J374)</f>
        <v>Barbecue Asian Korean</v>
      </c>
      <c r="L374" t="str">
        <f t="shared" si="43"/>
        <v>Barbecue, Asian, Korean</v>
      </c>
      <c r="M374" t="str">
        <f t="shared" si="47"/>
        <v>Barbecue, Asian, Korean</v>
      </c>
      <c r="N374" t="s">
        <v>232</v>
      </c>
      <c r="P374" t="str">
        <f t="shared" si="44"/>
        <v>Barbecue, Asian, Korean, Lunch, Dinner</v>
      </c>
      <c r="Q374" t="str" cm="1">
        <f t="array" ref="Q374">_xlfn.TEXTJOIN(", ", TRUE, IFERROR(_xlfn.FILTERXML("&lt;t&gt;&lt;s&gt;" &amp; SUBSTITUTE(P374, ", ", "&lt;/s&gt;&lt;s&gt;") &amp; "&lt;/s&gt;&lt;/t&gt;", "//s[not(preceding::*=.)]"), ""))</f>
        <v>Barbecue, Asian, Korean, Lunch, Dinner</v>
      </c>
      <c r="R374" t="s">
        <v>9048</v>
      </c>
      <c r="S374" t="str">
        <f t="shared" si="45"/>
        <v>P001345</v>
      </c>
      <c r="T374">
        <f t="shared" ca="1" si="46"/>
        <v>960</v>
      </c>
      <c r="U374" s="4">
        <v>3501</v>
      </c>
    </row>
    <row r="375" spans="1:21" x14ac:dyDescent="0.45">
      <c r="A375" t="s">
        <v>1525</v>
      </c>
      <c r="B375" t="s">
        <v>3</v>
      </c>
      <c r="C375" s="3" t="str">
        <f t="shared" si="41"/>
        <v>4.0 </v>
      </c>
      <c r="D375" t="s">
        <v>1526</v>
      </c>
      <c r="E375" t="s">
        <v>1527</v>
      </c>
      <c r="F375" t="s">
        <v>13</v>
      </c>
      <c r="G375" t="str">
        <f t="shared" si="42"/>
        <v>$$ - $$$</v>
      </c>
      <c r="H375" t="s">
        <v>273</v>
      </c>
      <c r="I375">
        <v>6075909221</v>
      </c>
      <c r="J375" t="str">
        <f t="shared" si="40"/>
        <v xml:space="preserve">  AsianThaiVegetarian Friendly</v>
      </c>
      <c r="K375" t="str" cm="1">
        <f t="array" ref="K375">ExtractCapitals(J375)</f>
        <v>Asian Thai Vegetarian  Friendly</v>
      </c>
      <c r="L375" t="str">
        <f t="shared" si="43"/>
        <v>Asian, Thai, Vegetarian, , Friendly</v>
      </c>
      <c r="M375" t="str">
        <f t="shared" si="47"/>
        <v>Asian, Thai, Vegetarian Friendly</v>
      </c>
      <c r="N375" t="s">
        <v>56</v>
      </c>
      <c r="P375" t="str">
        <f t="shared" si="44"/>
        <v>Asian, Thai, Vegetarian Friendly, Vegetarian Friendly, Vegan Options</v>
      </c>
      <c r="Q375" t="str" cm="1">
        <f t="array" ref="Q375">_xlfn.TEXTJOIN(", ", TRUE, IFERROR(_xlfn.FILTERXML("&lt;t&gt;&lt;s&gt;" &amp; SUBSTITUTE(P375, ", ", "&lt;/s&gt;&lt;s&gt;") &amp; "&lt;/s&gt;&lt;/t&gt;", "//s[not(preceding::*=.)]"), ""))</f>
        <v>Asian, Thai, Vegetarian Friendly, Vegan Options</v>
      </c>
      <c r="R375" t="s">
        <v>9048</v>
      </c>
      <c r="S375" t="str">
        <f t="shared" si="45"/>
        <v>P001346</v>
      </c>
      <c r="T375">
        <f t="shared" ca="1" si="46"/>
        <v>1166</v>
      </c>
      <c r="U375" s="4">
        <v>2814</v>
      </c>
    </row>
    <row r="376" spans="1:21" x14ac:dyDescent="0.45">
      <c r="A376" t="s">
        <v>1528</v>
      </c>
      <c r="B376" t="s">
        <v>3</v>
      </c>
      <c r="C376" s="3" t="str">
        <f t="shared" si="41"/>
        <v>4.0 </v>
      </c>
      <c r="D376" t="s">
        <v>1529</v>
      </c>
      <c r="E376" t="s">
        <v>1530</v>
      </c>
      <c r="F376" t="s">
        <v>13</v>
      </c>
      <c r="G376" t="str">
        <f t="shared" si="42"/>
        <v>$$ - $$$</v>
      </c>
      <c r="H376" t="s">
        <v>614</v>
      </c>
      <c r="I376" t="s">
        <v>1531</v>
      </c>
      <c r="J376" t="str">
        <f t="shared" si="40"/>
        <v xml:space="preserve">  ChineseCafeAsian</v>
      </c>
      <c r="K376" t="str" cm="1">
        <f t="array" ref="K376">ExtractCapitals(J376)</f>
        <v>Chinese Cafe Asian</v>
      </c>
      <c r="L376" t="str">
        <f t="shared" si="43"/>
        <v>Chinese, Cafe, Asian</v>
      </c>
      <c r="M376" t="str">
        <f t="shared" si="47"/>
        <v>Chinese, Cafe, Asian</v>
      </c>
      <c r="N376" t="s">
        <v>34</v>
      </c>
      <c r="P376" t="str">
        <f t="shared" si="44"/>
        <v>Chinese, Cafe, Asian, Vegetarian Friendly</v>
      </c>
      <c r="Q376" t="str" cm="1">
        <f t="array" ref="Q376">_xlfn.TEXTJOIN(", ", TRUE, IFERROR(_xlfn.FILTERXML("&lt;t&gt;&lt;s&gt;" &amp; SUBSTITUTE(P376, ", ", "&lt;/s&gt;&lt;s&gt;") &amp; "&lt;/s&gt;&lt;/t&gt;", "//s[not(preceding::*=.)]"), ""))</f>
        <v>Chinese, Cafe, Asian, Vegetarian Friendly</v>
      </c>
      <c r="R376" t="s">
        <v>9048</v>
      </c>
      <c r="S376" t="str">
        <f t="shared" si="45"/>
        <v>P001347</v>
      </c>
      <c r="T376">
        <f t="shared" ca="1" si="46"/>
        <v>4015</v>
      </c>
      <c r="U376" s="4">
        <v>2769</v>
      </c>
    </row>
    <row r="377" spans="1:21" x14ac:dyDescent="0.45">
      <c r="A377" t="s">
        <v>1532</v>
      </c>
      <c r="B377" t="s">
        <v>41</v>
      </c>
      <c r="C377" s="3" t="str">
        <f t="shared" si="41"/>
        <v>4.5 </v>
      </c>
      <c r="D377" t="s">
        <v>1533</v>
      </c>
      <c r="E377" t="s">
        <v>1534</v>
      </c>
      <c r="F377" t="s">
        <v>13</v>
      </c>
      <c r="G377" t="str">
        <f t="shared" si="42"/>
        <v>$$ - $$$</v>
      </c>
      <c r="H377" t="s">
        <v>332</v>
      </c>
      <c r="I377" t="s">
        <v>1535</v>
      </c>
      <c r="J377" t="str">
        <f t="shared" si="40"/>
        <v xml:space="preserve">  Steakhouse</v>
      </c>
      <c r="K377" t="str" cm="1">
        <f t="array" ref="K377">ExtractCapitals(J377)</f>
        <v>Steakhouse</v>
      </c>
      <c r="L377" t="str">
        <f t="shared" si="43"/>
        <v>Steakhouse</v>
      </c>
      <c r="M377" t="str">
        <f t="shared" si="47"/>
        <v>Steakhouse</v>
      </c>
      <c r="N377" t="s">
        <v>723</v>
      </c>
      <c r="P377" t="str">
        <f t="shared" si="44"/>
        <v>Steakhouse</v>
      </c>
      <c r="Q377" t="str" cm="1">
        <f t="array" ref="Q377">_xlfn.TEXTJOIN(", ", TRUE, IFERROR(_xlfn.FILTERXML("&lt;t&gt;&lt;s&gt;" &amp; SUBSTITUTE(P377, ", ", "&lt;/s&gt;&lt;s&gt;") &amp; "&lt;/s&gt;&lt;/t&gt;", "//s[not(preceding::*=.)]"), ""))</f>
        <v>Steakhouse</v>
      </c>
      <c r="R377" t="s">
        <v>9048</v>
      </c>
      <c r="S377" t="str">
        <f t="shared" si="45"/>
        <v>P001348</v>
      </c>
      <c r="T377">
        <f t="shared" ca="1" si="46"/>
        <v>2124</v>
      </c>
      <c r="U377" s="4">
        <v>1348</v>
      </c>
    </row>
    <row r="378" spans="1:21" x14ac:dyDescent="0.45">
      <c r="A378" t="s">
        <v>1536</v>
      </c>
      <c r="B378" t="s">
        <v>3</v>
      </c>
      <c r="C378" s="3" t="str">
        <f t="shared" si="41"/>
        <v>4.0 </v>
      </c>
      <c r="D378" t="s">
        <v>1537</v>
      </c>
      <c r="E378" t="s">
        <v>1538</v>
      </c>
      <c r="F378" t="s">
        <v>13</v>
      </c>
      <c r="G378" t="str">
        <f t="shared" si="42"/>
        <v>$$ - $$$</v>
      </c>
      <c r="H378" t="s">
        <v>1194</v>
      </c>
      <c r="I378" t="s">
        <v>1539</v>
      </c>
      <c r="J378" t="str">
        <f t="shared" si="40"/>
        <v xml:space="preserve">  AsianMalaysian</v>
      </c>
      <c r="K378" t="str" cm="1">
        <f t="array" ref="K378">ExtractCapitals(J378)</f>
        <v>Asian Malaysian</v>
      </c>
      <c r="L378" t="str">
        <f t="shared" si="43"/>
        <v>Asian, Malaysian</v>
      </c>
      <c r="M378" t="str">
        <f t="shared" si="47"/>
        <v>Asian, Malaysian</v>
      </c>
      <c r="N378" t="s">
        <v>1540</v>
      </c>
      <c r="P378" t="str">
        <f t="shared" si="44"/>
        <v>Asian, Malaysian, Breakfast, Lunch, Dinner, After-hours, Drinks</v>
      </c>
      <c r="Q378" t="str" cm="1">
        <f t="array" ref="Q378">_xlfn.TEXTJOIN(", ", TRUE, IFERROR(_xlfn.FILTERXML("&lt;t&gt;&lt;s&gt;" &amp; SUBSTITUTE(P378, ", ", "&lt;/s&gt;&lt;s&gt;") &amp; "&lt;/s&gt;&lt;/t&gt;", "//s[not(preceding::*=.)]"), ""))</f>
        <v>Asian, Malaysian, Breakfast, Lunch, Dinner, After-hours, Drinks</v>
      </c>
      <c r="R378" t="s">
        <v>9048</v>
      </c>
      <c r="S378" t="str">
        <f t="shared" si="45"/>
        <v>P001349</v>
      </c>
      <c r="T378">
        <f t="shared" ca="1" si="46"/>
        <v>2138</v>
      </c>
      <c r="U378" s="4">
        <v>3134</v>
      </c>
    </row>
    <row r="379" spans="1:21" x14ac:dyDescent="0.45">
      <c r="A379" t="s">
        <v>1541</v>
      </c>
      <c r="B379" t="s">
        <v>3</v>
      </c>
      <c r="C379" s="3" t="str">
        <f t="shared" si="41"/>
        <v>4.0 </v>
      </c>
      <c r="D379" t="s">
        <v>1542</v>
      </c>
      <c r="E379" t="s">
        <v>1543</v>
      </c>
      <c r="F379" t="s">
        <v>13</v>
      </c>
      <c r="G379" t="str">
        <f t="shared" si="42"/>
        <v>$$ - $$$</v>
      </c>
      <c r="H379" t="s">
        <v>1544</v>
      </c>
      <c r="I379" t="s">
        <v>1545</v>
      </c>
      <c r="J379" t="str">
        <f t="shared" si="40"/>
        <v xml:space="preserve">  Vegetarian FriendlyVegan Options</v>
      </c>
      <c r="K379" t="str" cm="1">
        <f t="array" ref="K379">ExtractCapitals(J379)</f>
        <v>Vegetarian  Friendly Vegan  Options</v>
      </c>
      <c r="L379" t="str">
        <f t="shared" si="43"/>
        <v>Vegetarian, , Friendly, Vegan, , Options</v>
      </c>
      <c r="M379" t="str">
        <f t="shared" si="47"/>
        <v>Vegetarian Friendly, Vegan Options</v>
      </c>
      <c r="N379" t="s">
        <v>1546</v>
      </c>
      <c r="P379" t="str">
        <f t="shared" si="44"/>
        <v>Vegetarian Friendly, Vegan Options, Breakfast, Lunch, After-hours, Drinks</v>
      </c>
      <c r="Q379" t="str" cm="1">
        <f t="array" ref="Q379">_xlfn.TEXTJOIN(", ", TRUE, IFERROR(_xlfn.FILTERXML("&lt;t&gt;&lt;s&gt;" &amp; SUBSTITUTE(P379, ", ", "&lt;/s&gt;&lt;s&gt;") &amp; "&lt;/s&gt;&lt;/t&gt;", "//s[not(preceding::*=.)]"), ""))</f>
        <v>Vegetarian Friendly, Vegan Options, Breakfast, Lunch, After-hours, Drinks</v>
      </c>
      <c r="R379" t="s">
        <v>9048</v>
      </c>
      <c r="S379" t="str">
        <f t="shared" si="45"/>
        <v>P001350</v>
      </c>
      <c r="T379">
        <f t="shared" ca="1" si="46"/>
        <v>801</v>
      </c>
      <c r="U379" s="4">
        <v>4418</v>
      </c>
    </row>
    <row r="380" spans="1:21" x14ac:dyDescent="0.45">
      <c r="A380" t="s">
        <v>1547</v>
      </c>
      <c r="B380" t="s">
        <v>3</v>
      </c>
      <c r="C380" s="3" t="str">
        <f t="shared" si="41"/>
        <v>4.0 </v>
      </c>
      <c r="D380" t="s">
        <v>1548</v>
      </c>
      <c r="E380" t="s">
        <v>1549</v>
      </c>
      <c r="F380" t="s">
        <v>13</v>
      </c>
      <c r="G380" t="str">
        <f t="shared" si="42"/>
        <v>$$ - $$$</v>
      </c>
      <c r="H380" t="s">
        <v>297</v>
      </c>
      <c r="I380" t="s">
        <v>1550</v>
      </c>
      <c r="J380" t="str">
        <f t="shared" si="40"/>
        <v xml:space="preserve">  Cafe</v>
      </c>
      <c r="K380" t="str" cm="1">
        <f t="array" ref="K380">ExtractCapitals(J380)</f>
        <v>Cafe</v>
      </c>
      <c r="L380" t="str">
        <f t="shared" si="43"/>
        <v>Cafe</v>
      </c>
      <c r="M380" t="str">
        <f t="shared" si="47"/>
        <v>Cafe</v>
      </c>
      <c r="N380" t="s">
        <v>287</v>
      </c>
      <c r="P380" t="str">
        <f t="shared" si="44"/>
        <v>Cafe, Breakfast, Brunch, Lunch</v>
      </c>
      <c r="Q380" t="str" cm="1">
        <f t="array" ref="Q380">_xlfn.TEXTJOIN(", ", TRUE, IFERROR(_xlfn.FILTERXML("&lt;t&gt;&lt;s&gt;" &amp; SUBSTITUTE(P380, ", ", "&lt;/s&gt;&lt;s&gt;") &amp; "&lt;/s&gt;&lt;/t&gt;", "//s[not(preceding::*=.)]"), ""))</f>
        <v>Cafe, Breakfast, Brunch, Lunch</v>
      </c>
      <c r="R380" t="s">
        <v>9048</v>
      </c>
      <c r="S380" t="str">
        <f t="shared" si="45"/>
        <v>P001351</v>
      </c>
      <c r="T380">
        <f t="shared" ca="1" si="46"/>
        <v>199</v>
      </c>
      <c r="U380" s="4">
        <v>1779</v>
      </c>
    </row>
    <row r="381" spans="1:21" x14ac:dyDescent="0.45">
      <c r="A381" t="s">
        <v>1551</v>
      </c>
      <c r="B381" t="s">
        <v>3</v>
      </c>
      <c r="C381" s="3" t="str">
        <f t="shared" si="41"/>
        <v>4.0 </v>
      </c>
      <c r="D381" t="s">
        <v>1552</v>
      </c>
      <c r="E381" t="s">
        <v>1553</v>
      </c>
      <c r="F381" t="s">
        <v>13</v>
      </c>
      <c r="G381" t="str">
        <f t="shared" si="42"/>
        <v>$$ - $$$</v>
      </c>
      <c r="H381" t="s">
        <v>1554</v>
      </c>
      <c r="I381" t="s">
        <v>1555</v>
      </c>
      <c r="J381" t="str">
        <f t="shared" si="40"/>
        <v xml:space="preserve">  IndianVegetarian FriendlyHalal</v>
      </c>
      <c r="K381" t="str" cm="1">
        <f t="array" ref="K381">ExtractCapitals(J381)</f>
        <v>Indian Vegetarian  Friendly Halal</v>
      </c>
      <c r="L381" t="str">
        <f t="shared" si="43"/>
        <v>Indian, Vegetarian, , Friendly, Halal</v>
      </c>
      <c r="M381" t="str">
        <f t="shared" si="47"/>
        <v>Indian, Vegetarian Friendly, Halal</v>
      </c>
      <c r="N381" t="s">
        <v>266</v>
      </c>
      <c r="P381" t="str">
        <f t="shared" si="44"/>
        <v>Indian, Vegetarian Friendly, Halal</v>
      </c>
      <c r="Q381" t="str" cm="1">
        <f t="array" ref="Q381">_xlfn.TEXTJOIN(", ", TRUE, IFERROR(_xlfn.FILTERXML("&lt;t&gt;&lt;s&gt;" &amp; SUBSTITUTE(P381, ", ", "&lt;/s&gt;&lt;s&gt;") &amp; "&lt;/s&gt;&lt;/t&gt;", "//s[not(preceding::*=.)]"), ""))</f>
        <v>Indian, Vegetarian Friendly, Halal</v>
      </c>
      <c r="R381" t="s">
        <v>9048</v>
      </c>
      <c r="S381" t="str">
        <f t="shared" si="45"/>
        <v>P001352</v>
      </c>
      <c r="T381">
        <f t="shared" ca="1" si="46"/>
        <v>1602</v>
      </c>
      <c r="U381" s="4">
        <v>2948</v>
      </c>
    </row>
    <row r="382" spans="1:21" x14ac:dyDescent="0.45">
      <c r="A382" t="s">
        <v>1556</v>
      </c>
      <c r="B382" t="s">
        <v>3</v>
      </c>
      <c r="C382" s="3" t="str">
        <f t="shared" si="41"/>
        <v>4.0 </v>
      </c>
      <c r="D382" t="s">
        <v>1557</v>
      </c>
      <c r="F382" t="s">
        <v>13</v>
      </c>
      <c r="G382" t="str">
        <f t="shared" si="42"/>
        <v>$$ - $$$</v>
      </c>
      <c r="H382" t="s">
        <v>44</v>
      </c>
      <c r="I382" t="s">
        <v>1558</v>
      </c>
      <c r="J382" t="str">
        <f t="shared" si="40"/>
        <v xml:space="preserve">  ChineseAsianCantonese</v>
      </c>
      <c r="K382" t="str" cm="1">
        <f t="array" ref="K382">ExtractCapitals(J382)</f>
        <v>Chinese Asian Cantonese</v>
      </c>
      <c r="L382" t="str">
        <f t="shared" si="43"/>
        <v>Chinese, Asian, Cantonese</v>
      </c>
      <c r="M382" t="str">
        <f t="shared" si="47"/>
        <v>Chinese, Asian, Cantonese</v>
      </c>
      <c r="N382" t="s">
        <v>34</v>
      </c>
      <c r="P382" t="str">
        <f t="shared" si="44"/>
        <v>Chinese, Asian, Cantonese, Vegetarian Friendly</v>
      </c>
      <c r="Q382" t="str" cm="1">
        <f t="array" ref="Q382">_xlfn.TEXTJOIN(", ", TRUE, IFERROR(_xlfn.FILTERXML("&lt;t&gt;&lt;s&gt;" &amp; SUBSTITUTE(P382, ", ", "&lt;/s&gt;&lt;s&gt;") &amp; "&lt;/s&gt;&lt;/t&gt;", "//s[not(preceding::*=.)]"), ""))</f>
        <v>Chinese, Asian, Cantonese, Vegetarian Friendly</v>
      </c>
      <c r="R382" t="s">
        <v>9048</v>
      </c>
      <c r="S382" t="str">
        <f t="shared" si="45"/>
        <v>P001353</v>
      </c>
      <c r="T382">
        <f t="shared" ca="1" si="46"/>
        <v>3637</v>
      </c>
      <c r="U382" s="4">
        <v>2536</v>
      </c>
    </row>
    <row r="383" spans="1:21" x14ac:dyDescent="0.45">
      <c r="A383" t="s">
        <v>1559</v>
      </c>
      <c r="B383" t="s">
        <v>79</v>
      </c>
      <c r="C383" s="3" t="str">
        <f t="shared" si="41"/>
        <v>5.0 </v>
      </c>
      <c r="D383" t="s">
        <v>1560</v>
      </c>
      <c r="E383" t="s">
        <v>1561</v>
      </c>
      <c r="F383" t="s">
        <v>123</v>
      </c>
      <c r="G383" t="str">
        <f t="shared" si="42"/>
        <v>$$</v>
      </c>
      <c r="H383" t="s">
        <v>1562</v>
      </c>
      <c r="I383" t="s">
        <v>1563</v>
      </c>
      <c r="J383" t="str">
        <f t="shared" si="40"/>
        <v>ItalianAmericanPizzaFast food</v>
      </c>
      <c r="K383" t="str" cm="1">
        <f t="array" ref="K383">ExtractCapitals(J383)</f>
        <v>Italian American Pizza Fast food</v>
      </c>
      <c r="L383" t="str">
        <f t="shared" si="43"/>
        <v>Italian, American, Pizza, Fast, food</v>
      </c>
      <c r="M383" t="str">
        <f t="shared" si="47"/>
        <v>Italian, American, Pizza, Fast, food</v>
      </c>
      <c r="N383" t="s">
        <v>23</v>
      </c>
      <c r="P383" t="str">
        <f t="shared" si="44"/>
        <v>Italian, American, Pizza, Fast, food, Lunch, Dinner, After-hours</v>
      </c>
      <c r="Q383" t="str" cm="1">
        <f t="array" ref="Q383">_xlfn.TEXTJOIN(", ", TRUE, IFERROR(_xlfn.FILTERXML("&lt;t&gt;&lt;s&gt;" &amp; SUBSTITUTE(P383, ", ", "&lt;/s&gt;&lt;s&gt;") &amp; "&lt;/s&gt;&lt;/t&gt;", "//s[not(preceding::*=.)]"), ""))</f>
        <v>Italian, American, Pizza, Fast, food, Lunch, Dinner, After-hours</v>
      </c>
      <c r="R383" t="s">
        <v>9048</v>
      </c>
      <c r="S383" t="str">
        <f t="shared" si="45"/>
        <v>P001354</v>
      </c>
      <c r="T383">
        <f t="shared" ca="1" si="46"/>
        <v>2624</v>
      </c>
      <c r="U383" s="4">
        <v>64</v>
      </c>
    </row>
    <row r="384" spans="1:21" x14ac:dyDescent="0.45">
      <c r="A384" t="s">
        <v>1564</v>
      </c>
      <c r="B384" t="s">
        <v>18</v>
      </c>
      <c r="C384" s="3" t="str">
        <f t="shared" si="41"/>
        <v>3.5 </v>
      </c>
      <c r="D384" t="s">
        <v>1565</v>
      </c>
      <c r="E384" t="s">
        <v>1566</v>
      </c>
      <c r="F384" t="s">
        <v>13</v>
      </c>
      <c r="G384" t="str">
        <f t="shared" si="42"/>
        <v>$$ - $$$</v>
      </c>
      <c r="H384" t="s">
        <v>297</v>
      </c>
      <c r="I384">
        <v>6072329922</v>
      </c>
      <c r="J384" t="str">
        <f t="shared" si="40"/>
        <v xml:space="preserve">  Cafe</v>
      </c>
      <c r="K384" t="str" cm="1">
        <f t="array" ref="K384">ExtractCapitals(J384)</f>
        <v>Cafe</v>
      </c>
      <c r="L384" t="str">
        <f t="shared" si="43"/>
        <v>Cafe</v>
      </c>
      <c r="M384" t="str">
        <f t="shared" si="47"/>
        <v>Cafe</v>
      </c>
      <c r="N384" t="s">
        <v>208</v>
      </c>
      <c r="P384" t="str">
        <f t="shared" si="44"/>
        <v>Cafe</v>
      </c>
      <c r="Q384" t="str" cm="1">
        <f t="array" ref="Q384">_xlfn.TEXTJOIN(", ", TRUE, IFERROR(_xlfn.FILTERXML("&lt;t&gt;&lt;s&gt;" &amp; SUBSTITUTE(P384, ", ", "&lt;/s&gt;&lt;s&gt;") &amp; "&lt;/s&gt;&lt;/t&gt;", "//s[not(preceding::*=.)]"), ""))</f>
        <v>Cafe</v>
      </c>
      <c r="R384" t="s">
        <v>9048</v>
      </c>
      <c r="S384" t="str">
        <f t="shared" si="45"/>
        <v>P001355</v>
      </c>
      <c r="T384">
        <f t="shared" ca="1" si="46"/>
        <v>460</v>
      </c>
      <c r="U384" s="4">
        <v>184</v>
      </c>
    </row>
    <row r="385" spans="1:21" x14ac:dyDescent="0.45">
      <c r="A385" t="s">
        <v>1567</v>
      </c>
      <c r="B385" t="s">
        <v>3</v>
      </c>
      <c r="C385" s="3" t="str">
        <f t="shared" si="41"/>
        <v>4.0 </v>
      </c>
      <c r="D385" t="s">
        <v>1568</v>
      </c>
      <c r="E385" t="s">
        <v>1569</v>
      </c>
      <c r="F385" t="s">
        <v>13</v>
      </c>
      <c r="G385" t="str">
        <f t="shared" si="42"/>
        <v>$$ - $$$</v>
      </c>
      <c r="H385" t="s">
        <v>1570</v>
      </c>
      <c r="I385">
        <v>6072229234</v>
      </c>
      <c r="J385" t="str">
        <f t="shared" si="40"/>
        <v xml:space="preserve">  ItalianJapaneseFusion</v>
      </c>
      <c r="K385" t="str" cm="1">
        <f t="array" ref="K385">ExtractCapitals(J385)</f>
        <v>Italian Japanese Fusion</v>
      </c>
      <c r="L385" t="str">
        <f t="shared" si="43"/>
        <v>Italian, Japanese, Fusion</v>
      </c>
      <c r="M385" t="str">
        <f t="shared" si="47"/>
        <v>Italian, Japanese, Fusion</v>
      </c>
      <c r="N385" t="s">
        <v>1571</v>
      </c>
      <c r="P385" t="str">
        <f t="shared" si="44"/>
        <v>Italian, Japanese, Fusion, Vegetarian Friendly, Halal, Gluten Free Options</v>
      </c>
      <c r="Q385" t="str" cm="1">
        <f t="array" ref="Q385">_xlfn.TEXTJOIN(", ", TRUE, IFERROR(_xlfn.FILTERXML("&lt;t&gt;&lt;s&gt;" &amp; SUBSTITUTE(P385, ", ", "&lt;/s&gt;&lt;s&gt;") &amp; "&lt;/s&gt;&lt;/t&gt;", "//s[not(preceding::*=.)]"), ""))</f>
        <v>Italian, Japanese, Fusion, Vegetarian Friendly, Halal, Gluten Free Options</v>
      </c>
      <c r="R385" t="s">
        <v>9048</v>
      </c>
      <c r="S385" t="str">
        <f t="shared" si="45"/>
        <v>P001356</v>
      </c>
      <c r="T385">
        <f t="shared" ca="1" si="46"/>
        <v>1159</v>
      </c>
      <c r="U385" s="4">
        <v>3503</v>
      </c>
    </row>
    <row r="386" spans="1:21" x14ac:dyDescent="0.45">
      <c r="A386" t="s">
        <v>1572</v>
      </c>
      <c r="B386" t="s">
        <v>3</v>
      </c>
      <c r="C386" s="3" t="str">
        <f t="shared" si="41"/>
        <v>4.0 </v>
      </c>
      <c r="D386" t="s">
        <v>1573</v>
      </c>
      <c r="E386" t="s">
        <v>1574</v>
      </c>
      <c r="F386" t="s">
        <v>6</v>
      </c>
      <c r="G386" t="str">
        <f t="shared" si="42"/>
        <v>$</v>
      </c>
      <c r="H386" t="s">
        <v>7</v>
      </c>
      <c r="I386" t="s">
        <v>1575</v>
      </c>
      <c r="J386" t="str">
        <f t="shared" ref="J386:J449" si="48">SUBSTITUTE(SUBSTITUTE(H386, "$", ""), "-", "")</f>
        <v>ChineseAsianMalaysian</v>
      </c>
      <c r="K386" t="str" cm="1">
        <f t="array" ref="K386">ExtractCapitals(J386)</f>
        <v>Chinese Asian Malaysian</v>
      </c>
      <c r="L386" t="str">
        <f t="shared" si="43"/>
        <v>Chinese, Asian, Malaysian</v>
      </c>
      <c r="M386" t="str">
        <f t="shared" si="47"/>
        <v>Chinese, Asian, Malaysian</v>
      </c>
      <c r="N386" t="s">
        <v>464</v>
      </c>
      <c r="P386" t="str">
        <f t="shared" si="44"/>
        <v>Chinese, Asian, Malaysian, Breakfast, Dinner</v>
      </c>
      <c r="Q386" t="str" cm="1">
        <f t="array" ref="Q386">_xlfn.TEXTJOIN(", ", TRUE, IFERROR(_xlfn.FILTERXML("&lt;t&gt;&lt;s&gt;" &amp; SUBSTITUTE(P386, ", ", "&lt;/s&gt;&lt;s&gt;") &amp; "&lt;/s&gt;&lt;/t&gt;", "//s[not(preceding::*=.)]"), ""))</f>
        <v>Chinese, Asian, Malaysian, Breakfast, Dinner</v>
      </c>
      <c r="R386" t="s">
        <v>9048</v>
      </c>
      <c r="S386" t="str">
        <f t="shared" si="45"/>
        <v>P001357</v>
      </c>
      <c r="T386">
        <f t="shared" ca="1" si="46"/>
        <v>1872</v>
      </c>
      <c r="U386" s="4">
        <v>3769</v>
      </c>
    </row>
    <row r="387" spans="1:21" x14ac:dyDescent="0.45">
      <c r="A387" t="s">
        <v>1576</v>
      </c>
      <c r="B387" t="s">
        <v>79</v>
      </c>
      <c r="C387" s="3" t="str">
        <f t="shared" ref="C387:C450" si="49">SUBSTITUTE(B387, "Â", "")</f>
        <v>5.0 </v>
      </c>
      <c r="D387" t="s">
        <v>1577</v>
      </c>
      <c r="F387" t="s">
        <v>6</v>
      </c>
      <c r="G387" t="str">
        <f t="shared" ref="G387:G450" si="50">IF(OR(ISBLANK(F387), ISERROR(SEARCH("$", F387))), "$$", F387)</f>
        <v>$</v>
      </c>
      <c r="H387" t="s">
        <v>909</v>
      </c>
      <c r="I387" t="s">
        <v>1578</v>
      </c>
      <c r="J387" t="str">
        <f t="shared" si="48"/>
        <v>Indian</v>
      </c>
      <c r="K387" t="str" cm="1">
        <f t="array" ref="K387">ExtractCapitals(J387)</f>
        <v>Indian</v>
      </c>
      <c r="L387" t="str">
        <f t="shared" ref="L387:L450" si="51">SUBSTITUTE(K387, " ", ", ")</f>
        <v>Indian</v>
      </c>
      <c r="M387" t="str">
        <f t="shared" si="47"/>
        <v>Indian</v>
      </c>
      <c r="N387" t="s">
        <v>1579</v>
      </c>
      <c r="P387" t="str">
        <f t="shared" ref="P387:P450" si="52">M387 &amp; IF(ISNUMBER(SEARCH(N387, M387)), "", ", " &amp; N387) &amp; IF(AND(ISNUMBER(SEARCH(N387, M387 &amp; N387)), ISNUMBER(SEARCH(O387, M387 &amp; N387))), "", ", " &amp; O387)</f>
        <v>Indian, Breakfast, Lunch, Dinner, Brunch, Drinks</v>
      </c>
      <c r="Q387" t="str" cm="1">
        <f t="array" ref="Q387">_xlfn.TEXTJOIN(", ", TRUE, IFERROR(_xlfn.FILTERXML("&lt;t&gt;&lt;s&gt;" &amp; SUBSTITUTE(P387, ", ", "&lt;/s&gt;&lt;s&gt;") &amp; "&lt;/s&gt;&lt;/t&gt;", "//s[not(preceding::*=.)]"), ""))</f>
        <v>Indian, Breakfast, Lunch, Dinner, Brunch, Drinks</v>
      </c>
      <c r="R387" t="s">
        <v>9048</v>
      </c>
      <c r="S387" t="str">
        <f t="shared" ref="S387:S450" si="53">"P" &amp; TEXT(ROW(S387)-1+972,"000000")</f>
        <v>P001358</v>
      </c>
      <c r="T387">
        <f t="shared" ref="T387:T450" ca="1" si="54">RANDBETWEEN(1, 4500)</f>
        <v>2103</v>
      </c>
      <c r="U387" s="4">
        <v>2251</v>
      </c>
    </row>
    <row r="388" spans="1:21" x14ac:dyDescent="0.45">
      <c r="A388" t="s">
        <v>1580</v>
      </c>
      <c r="B388" t="s">
        <v>3</v>
      </c>
      <c r="C388" s="3" t="str">
        <f t="shared" si="49"/>
        <v>4.0 </v>
      </c>
      <c r="D388" t="s">
        <v>1581</v>
      </c>
      <c r="F388" t="s">
        <v>13</v>
      </c>
      <c r="G388" t="str">
        <f t="shared" si="50"/>
        <v>$$ - $$$</v>
      </c>
      <c r="H388" t="s">
        <v>380</v>
      </c>
      <c r="J388" t="str">
        <f t="shared" si="48"/>
        <v xml:space="preserve">  JapaneseSushiAsian</v>
      </c>
      <c r="K388" t="str" cm="1">
        <f t="array" ref="K388">ExtractCapitals(J388)</f>
        <v>Japanese Sushi Asian</v>
      </c>
      <c r="L388" t="str">
        <f t="shared" si="51"/>
        <v>Japanese, Sushi, Asian</v>
      </c>
      <c r="M388" t="str">
        <f t="shared" ref="M388:M451" si="55">SUBSTITUTE(SUBSTITUTE(L388, ", ,", ""), ",,", ",")</f>
        <v>Japanese, Sushi, Asian</v>
      </c>
      <c r="N388" t="s">
        <v>34</v>
      </c>
      <c r="P388" t="str">
        <f t="shared" si="52"/>
        <v>Japanese, Sushi, Asian, Vegetarian Friendly</v>
      </c>
      <c r="Q388" t="str" cm="1">
        <f t="array" ref="Q388">_xlfn.TEXTJOIN(", ", TRUE, IFERROR(_xlfn.FILTERXML("&lt;t&gt;&lt;s&gt;" &amp; SUBSTITUTE(P388, ", ", "&lt;/s&gt;&lt;s&gt;") &amp; "&lt;/s&gt;&lt;/t&gt;", "//s[not(preceding::*=.)]"), ""))</f>
        <v>Japanese, Sushi, Asian, Vegetarian Friendly</v>
      </c>
      <c r="R388" t="s">
        <v>9048</v>
      </c>
      <c r="S388" t="str">
        <f t="shared" si="53"/>
        <v>P001359</v>
      </c>
      <c r="T388">
        <f t="shared" ca="1" si="54"/>
        <v>29</v>
      </c>
      <c r="U388" s="4">
        <v>2943</v>
      </c>
    </row>
    <row r="389" spans="1:21" x14ac:dyDescent="0.45">
      <c r="A389" t="s">
        <v>1582</v>
      </c>
      <c r="B389" t="s">
        <v>3</v>
      </c>
      <c r="C389" s="3" t="str">
        <f t="shared" si="49"/>
        <v>4.0 </v>
      </c>
      <c r="D389" t="s">
        <v>1583</v>
      </c>
      <c r="F389" t="s">
        <v>6</v>
      </c>
      <c r="G389" t="str">
        <f t="shared" si="50"/>
        <v>$</v>
      </c>
      <c r="H389" t="s">
        <v>7</v>
      </c>
      <c r="I389" t="s">
        <v>1584</v>
      </c>
      <c r="J389" t="str">
        <f t="shared" si="48"/>
        <v>ChineseAsianMalaysian</v>
      </c>
      <c r="K389" t="str" cm="1">
        <f t="array" ref="K389">ExtractCapitals(J389)</f>
        <v>Chinese Asian Malaysian</v>
      </c>
      <c r="L389" t="str">
        <f t="shared" si="51"/>
        <v>Chinese, Asian, Malaysian</v>
      </c>
      <c r="M389" t="str">
        <f t="shared" si="55"/>
        <v>Chinese, Asian, Malaysian</v>
      </c>
      <c r="N389" t="s">
        <v>232</v>
      </c>
      <c r="P389" t="str">
        <f t="shared" si="52"/>
        <v>Chinese, Asian, Malaysian, Lunch, Dinner</v>
      </c>
      <c r="Q389" t="str" cm="1">
        <f t="array" ref="Q389">_xlfn.TEXTJOIN(", ", TRUE, IFERROR(_xlfn.FILTERXML("&lt;t&gt;&lt;s&gt;" &amp; SUBSTITUTE(P389, ", ", "&lt;/s&gt;&lt;s&gt;") &amp; "&lt;/s&gt;&lt;/t&gt;", "//s[not(preceding::*=.)]"), ""))</f>
        <v>Chinese, Asian, Malaysian, Lunch, Dinner</v>
      </c>
      <c r="R389" t="s">
        <v>9048</v>
      </c>
      <c r="S389" t="str">
        <f t="shared" si="53"/>
        <v>P001360</v>
      </c>
      <c r="T389">
        <f t="shared" ca="1" si="54"/>
        <v>2041</v>
      </c>
      <c r="U389" s="4">
        <v>3224</v>
      </c>
    </row>
    <row r="390" spans="1:21" x14ac:dyDescent="0.45">
      <c r="A390" t="s">
        <v>1585</v>
      </c>
      <c r="B390" t="s">
        <v>3</v>
      </c>
      <c r="C390" s="3" t="str">
        <f t="shared" si="49"/>
        <v>4.0 </v>
      </c>
      <c r="D390" t="s">
        <v>1586</v>
      </c>
      <c r="E390" t="s">
        <v>1587</v>
      </c>
      <c r="F390" t="s">
        <v>13</v>
      </c>
      <c r="G390" t="str">
        <f t="shared" si="50"/>
        <v>$$ - $$$</v>
      </c>
      <c r="H390" t="s">
        <v>1588</v>
      </c>
      <c r="I390" t="s">
        <v>1589</v>
      </c>
      <c r="J390" t="str">
        <f t="shared" si="48"/>
        <v xml:space="preserve">  ChineseAsianTaiwanese</v>
      </c>
      <c r="K390" t="str" cm="1">
        <f t="array" ref="K390">ExtractCapitals(J390)</f>
        <v>Chinese Asian Taiwanese</v>
      </c>
      <c r="L390" t="str">
        <f t="shared" si="51"/>
        <v>Chinese, Asian, Taiwanese</v>
      </c>
      <c r="M390" t="str">
        <f t="shared" si="55"/>
        <v>Chinese, Asian, Taiwanese</v>
      </c>
      <c r="N390" t="s">
        <v>1590</v>
      </c>
      <c r="P390" t="str">
        <f t="shared" si="52"/>
        <v>Chinese, Asian, Taiwanese, Lunch, Brunch, Dinner</v>
      </c>
      <c r="Q390" t="str" cm="1">
        <f t="array" ref="Q390">_xlfn.TEXTJOIN(", ", TRUE, IFERROR(_xlfn.FILTERXML("&lt;t&gt;&lt;s&gt;" &amp; SUBSTITUTE(P390, ", ", "&lt;/s&gt;&lt;s&gt;") &amp; "&lt;/s&gt;&lt;/t&gt;", "//s[not(preceding::*=.)]"), ""))</f>
        <v>Chinese, Asian, Taiwanese, Lunch, Brunch, Dinner</v>
      </c>
      <c r="R390" t="s">
        <v>9048</v>
      </c>
      <c r="S390" t="str">
        <f t="shared" si="53"/>
        <v>P001361</v>
      </c>
      <c r="T390">
        <f t="shared" ca="1" si="54"/>
        <v>4135</v>
      </c>
      <c r="U390" s="4">
        <v>4141</v>
      </c>
    </row>
    <row r="391" spans="1:21" x14ac:dyDescent="0.45">
      <c r="A391" t="s">
        <v>1591</v>
      </c>
      <c r="B391" t="s">
        <v>3</v>
      </c>
      <c r="C391" s="3" t="str">
        <f t="shared" si="49"/>
        <v>4.0 </v>
      </c>
      <c r="D391" t="s">
        <v>1592</v>
      </c>
      <c r="E391" t="s">
        <v>1593</v>
      </c>
      <c r="F391" t="s">
        <v>13</v>
      </c>
      <c r="G391" t="str">
        <f t="shared" si="50"/>
        <v>$$ - $$$</v>
      </c>
      <c r="H391" t="s">
        <v>21</v>
      </c>
      <c r="I391" t="s">
        <v>1594</v>
      </c>
      <c r="J391" t="str">
        <f t="shared" si="48"/>
        <v xml:space="preserve">  ChineseAsianMalaysian</v>
      </c>
      <c r="K391" t="str" cm="1">
        <f t="array" ref="K391">ExtractCapitals(J391)</f>
        <v>Chinese Asian Malaysian</v>
      </c>
      <c r="L391" t="str">
        <f t="shared" si="51"/>
        <v>Chinese, Asian, Malaysian</v>
      </c>
      <c r="M391" t="str">
        <f t="shared" si="55"/>
        <v>Chinese, Asian, Malaysian</v>
      </c>
      <c r="N391" t="s">
        <v>46</v>
      </c>
      <c r="P391" t="str">
        <f t="shared" si="52"/>
        <v>Chinese, Asian, Malaysian</v>
      </c>
      <c r="Q391" t="str" cm="1">
        <f t="array" ref="Q391">_xlfn.TEXTJOIN(", ", TRUE, IFERROR(_xlfn.FILTERXML("&lt;t&gt;&lt;s&gt;" &amp; SUBSTITUTE(P391, ", ", "&lt;/s&gt;&lt;s&gt;") &amp; "&lt;/s&gt;&lt;/t&gt;", "//s[not(preceding::*=.)]"), ""))</f>
        <v>Chinese, Asian, Malaysian</v>
      </c>
      <c r="R391" t="s">
        <v>9048</v>
      </c>
      <c r="S391" t="str">
        <f t="shared" si="53"/>
        <v>P001362</v>
      </c>
      <c r="T391">
        <f t="shared" ca="1" si="54"/>
        <v>486</v>
      </c>
      <c r="U391" s="4">
        <v>4180</v>
      </c>
    </row>
    <row r="392" spans="1:21" x14ac:dyDescent="0.45">
      <c r="A392" t="s">
        <v>1595</v>
      </c>
      <c r="B392" t="s">
        <v>41</v>
      </c>
      <c r="C392" s="3" t="str">
        <f t="shared" si="49"/>
        <v>4.5 </v>
      </c>
      <c r="D392" t="s">
        <v>1596</v>
      </c>
      <c r="E392" t="s">
        <v>1597</v>
      </c>
      <c r="F392" t="s">
        <v>13</v>
      </c>
      <c r="G392" t="str">
        <f t="shared" si="50"/>
        <v>$$ - $$$</v>
      </c>
      <c r="H392" t="s">
        <v>1368</v>
      </c>
      <c r="I392" t="s">
        <v>1598</v>
      </c>
      <c r="J392" t="str">
        <f t="shared" si="48"/>
        <v xml:space="preserve">  BarbecueAsianKorean</v>
      </c>
      <c r="K392" t="str" cm="1">
        <f t="array" ref="K392">ExtractCapitals(J392)</f>
        <v>Barbecue Asian Korean</v>
      </c>
      <c r="L392" t="str">
        <f t="shared" si="51"/>
        <v>Barbecue, Asian, Korean</v>
      </c>
      <c r="M392" t="str">
        <f t="shared" si="55"/>
        <v>Barbecue, Asian, Korean</v>
      </c>
      <c r="N392" t="s">
        <v>232</v>
      </c>
      <c r="P392" t="str">
        <f t="shared" si="52"/>
        <v>Barbecue, Asian, Korean, Lunch, Dinner</v>
      </c>
      <c r="Q392" t="str" cm="1">
        <f t="array" ref="Q392">_xlfn.TEXTJOIN(", ", TRUE, IFERROR(_xlfn.FILTERXML("&lt;t&gt;&lt;s&gt;" &amp; SUBSTITUTE(P392, ", ", "&lt;/s&gt;&lt;s&gt;") &amp; "&lt;/s&gt;&lt;/t&gt;", "//s[not(preceding::*=.)]"), ""))</f>
        <v>Barbecue, Asian, Korean, Lunch, Dinner</v>
      </c>
      <c r="R392" t="s">
        <v>9048</v>
      </c>
      <c r="S392" t="str">
        <f t="shared" si="53"/>
        <v>P001363</v>
      </c>
      <c r="T392">
        <f t="shared" ca="1" si="54"/>
        <v>1867</v>
      </c>
      <c r="U392" s="4">
        <v>507</v>
      </c>
    </row>
    <row r="393" spans="1:21" x14ac:dyDescent="0.45">
      <c r="A393" t="s">
        <v>1599</v>
      </c>
      <c r="B393" t="s">
        <v>3</v>
      </c>
      <c r="C393" s="3" t="str">
        <f t="shared" si="49"/>
        <v>4.0 </v>
      </c>
      <c r="D393" t="s">
        <v>1600</v>
      </c>
      <c r="E393" t="s">
        <v>1601</v>
      </c>
      <c r="F393" t="s">
        <v>13</v>
      </c>
      <c r="G393" t="str">
        <f t="shared" si="50"/>
        <v>$$ - $$$</v>
      </c>
      <c r="H393" t="s">
        <v>1602</v>
      </c>
      <c r="I393" t="s">
        <v>1603</v>
      </c>
      <c r="J393" t="str">
        <f t="shared" si="48"/>
        <v xml:space="preserve">  SeafoodBarbecueAsian</v>
      </c>
      <c r="K393" t="str" cm="1">
        <f t="array" ref="K393">ExtractCapitals(J393)</f>
        <v>Seafood Barbecue Asian</v>
      </c>
      <c r="L393" t="str">
        <f t="shared" si="51"/>
        <v>Seafood, Barbecue, Asian</v>
      </c>
      <c r="M393" t="str">
        <f t="shared" si="55"/>
        <v>Seafood, Barbecue, Asian</v>
      </c>
      <c r="N393" t="s">
        <v>1604</v>
      </c>
      <c r="P393" t="str">
        <f t="shared" si="52"/>
        <v>Seafood, Barbecue, Asian, Barbecue, Asian, Korean, Seafood</v>
      </c>
      <c r="Q393" t="str" cm="1">
        <f t="array" ref="Q393">_xlfn.TEXTJOIN(", ", TRUE, IFERROR(_xlfn.FILTERXML("&lt;t&gt;&lt;s&gt;" &amp; SUBSTITUTE(P393, ", ", "&lt;/s&gt;&lt;s&gt;") &amp; "&lt;/s&gt;&lt;/t&gt;", "//s[not(preceding::*=.)]"), ""))</f>
        <v>Seafood, Barbecue, Asian, Korean</v>
      </c>
      <c r="R393" t="s">
        <v>9048</v>
      </c>
      <c r="S393" t="str">
        <f t="shared" si="53"/>
        <v>P001364</v>
      </c>
      <c r="T393">
        <f t="shared" ca="1" si="54"/>
        <v>3075</v>
      </c>
      <c r="U393" s="4">
        <v>2621</v>
      </c>
    </row>
    <row r="394" spans="1:21" x14ac:dyDescent="0.45">
      <c r="A394" t="s">
        <v>1605</v>
      </c>
      <c r="B394" t="s">
        <v>41</v>
      </c>
      <c r="C394" s="3" t="str">
        <f t="shared" si="49"/>
        <v>4.5 </v>
      </c>
      <c r="D394" t="s">
        <v>1606</v>
      </c>
      <c r="E394" t="s">
        <v>1607</v>
      </c>
      <c r="F394" t="s">
        <v>13</v>
      </c>
      <c r="G394" t="str">
        <f t="shared" si="50"/>
        <v>$$ - $$$</v>
      </c>
      <c r="H394" t="s">
        <v>1608</v>
      </c>
      <c r="I394" t="s">
        <v>1609</v>
      </c>
      <c r="J394" t="str">
        <f t="shared" si="48"/>
        <v xml:space="preserve">  AmericanCafeHalal</v>
      </c>
      <c r="K394" t="str" cm="1">
        <f t="array" ref="K394">ExtractCapitals(J394)</f>
        <v>American Cafe Halal</v>
      </c>
      <c r="L394" t="str">
        <f t="shared" si="51"/>
        <v>American, Cafe, Halal</v>
      </c>
      <c r="M394" t="str">
        <f t="shared" si="55"/>
        <v>American, Cafe, Halal</v>
      </c>
      <c r="N394" t="s">
        <v>77</v>
      </c>
      <c r="P394" t="str">
        <f t="shared" si="52"/>
        <v>American, Cafe, Halal</v>
      </c>
      <c r="Q394" t="str" cm="1">
        <f t="array" ref="Q394">_xlfn.TEXTJOIN(", ", TRUE, IFERROR(_xlfn.FILTERXML("&lt;t&gt;&lt;s&gt;" &amp; SUBSTITUTE(P394, ", ", "&lt;/s&gt;&lt;s&gt;") &amp; "&lt;/s&gt;&lt;/t&gt;", "//s[not(preceding::*=.)]"), ""))</f>
        <v>American, Cafe, Halal</v>
      </c>
      <c r="R394" t="s">
        <v>9048</v>
      </c>
      <c r="S394" t="str">
        <f t="shared" si="53"/>
        <v>P001365</v>
      </c>
      <c r="T394">
        <f t="shared" ca="1" si="54"/>
        <v>4035</v>
      </c>
      <c r="U394" s="4">
        <v>3396</v>
      </c>
    </row>
    <row r="395" spans="1:21" x14ac:dyDescent="0.45">
      <c r="A395" t="s">
        <v>1610</v>
      </c>
      <c r="B395" t="s">
        <v>18</v>
      </c>
      <c r="C395" s="3" t="str">
        <f t="shared" si="49"/>
        <v>3.5 </v>
      </c>
      <c r="D395" t="s">
        <v>1611</v>
      </c>
      <c r="E395" t="s">
        <v>1612</v>
      </c>
      <c r="F395" t="s">
        <v>13</v>
      </c>
      <c r="G395" t="str">
        <f t="shared" si="50"/>
        <v>$$ - $$$</v>
      </c>
      <c r="H395" t="s">
        <v>1613</v>
      </c>
      <c r="I395" t="s">
        <v>1614</v>
      </c>
      <c r="J395" t="str">
        <f t="shared" si="48"/>
        <v xml:space="preserve">  SeafoodSoups</v>
      </c>
      <c r="K395" t="str" cm="1">
        <f t="array" ref="K395">ExtractCapitals(J395)</f>
        <v>Seafood Soups</v>
      </c>
      <c r="L395" t="str">
        <f t="shared" si="51"/>
        <v>Seafood, Soups</v>
      </c>
      <c r="M395" t="str">
        <f t="shared" si="55"/>
        <v>Seafood, Soups</v>
      </c>
      <c r="N395" t="s">
        <v>1615</v>
      </c>
      <c r="P395" t="str">
        <f t="shared" si="52"/>
        <v>Seafood, Soups</v>
      </c>
      <c r="Q395" t="str" cm="1">
        <f t="array" ref="Q395">_xlfn.TEXTJOIN(", ", TRUE, IFERROR(_xlfn.FILTERXML("&lt;t&gt;&lt;s&gt;" &amp; SUBSTITUTE(P395, ", ", "&lt;/s&gt;&lt;s&gt;") &amp; "&lt;/s&gt;&lt;/t&gt;", "//s[not(preceding::*=.)]"), ""))</f>
        <v>Seafood, Soups</v>
      </c>
      <c r="R395" t="s">
        <v>9048</v>
      </c>
      <c r="S395" t="str">
        <f t="shared" si="53"/>
        <v>P001366</v>
      </c>
      <c r="T395">
        <f t="shared" ca="1" si="54"/>
        <v>1177</v>
      </c>
      <c r="U395" s="4">
        <v>3300</v>
      </c>
    </row>
    <row r="396" spans="1:21" x14ac:dyDescent="0.45">
      <c r="A396" t="s">
        <v>1616</v>
      </c>
      <c r="B396" t="s">
        <v>3</v>
      </c>
      <c r="C396" s="3" t="str">
        <f t="shared" si="49"/>
        <v>4.0 </v>
      </c>
      <c r="D396" t="s">
        <v>1617</v>
      </c>
      <c r="F396" t="s">
        <v>13</v>
      </c>
      <c r="G396" t="str">
        <f t="shared" si="50"/>
        <v>$$ - $$$</v>
      </c>
      <c r="H396" t="s">
        <v>1618</v>
      </c>
      <c r="I396" t="s">
        <v>1619</v>
      </c>
      <c r="J396" t="str">
        <f t="shared" si="48"/>
        <v xml:space="preserve">  ChineseAmericanIndian</v>
      </c>
      <c r="K396" t="str" cm="1">
        <f t="array" ref="K396">ExtractCapitals(J396)</f>
        <v>Chinese American Indian</v>
      </c>
      <c r="L396" t="str">
        <f t="shared" si="51"/>
        <v>Chinese, American, Indian</v>
      </c>
      <c r="M396" t="str">
        <f t="shared" si="55"/>
        <v>Chinese, American, Indian</v>
      </c>
      <c r="N396" t="s">
        <v>77</v>
      </c>
      <c r="P396" t="str">
        <f t="shared" si="52"/>
        <v>Chinese, American, Indian, Halal</v>
      </c>
      <c r="Q396" t="str" cm="1">
        <f t="array" ref="Q396">_xlfn.TEXTJOIN(", ", TRUE, IFERROR(_xlfn.FILTERXML("&lt;t&gt;&lt;s&gt;" &amp; SUBSTITUTE(P396, ", ", "&lt;/s&gt;&lt;s&gt;") &amp; "&lt;/s&gt;&lt;/t&gt;", "//s[not(preceding::*=.)]"), ""))</f>
        <v>Chinese, American, Indian, Halal</v>
      </c>
      <c r="R396" t="s">
        <v>9048</v>
      </c>
      <c r="S396" t="str">
        <f t="shared" si="53"/>
        <v>P001367</v>
      </c>
      <c r="T396">
        <f t="shared" ca="1" si="54"/>
        <v>3847</v>
      </c>
      <c r="U396" s="4">
        <v>8</v>
      </c>
    </row>
    <row r="397" spans="1:21" x14ac:dyDescent="0.45">
      <c r="A397" t="s">
        <v>1620</v>
      </c>
      <c r="B397" t="s">
        <v>3</v>
      </c>
      <c r="C397" s="3" t="str">
        <f t="shared" si="49"/>
        <v>4.0 </v>
      </c>
      <c r="D397" t="s">
        <v>1621</v>
      </c>
      <c r="F397" t="s">
        <v>13</v>
      </c>
      <c r="G397" t="str">
        <f t="shared" si="50"/>
        <v>$$ - $$$</v>
      </c>
      <c r="H397" t="s">
        <v>1622</v>
      </c>
      <c r="I397" t="s">
        <v>1623</v>
      </c>
      <c r="J397" t="str">
        <f t="shared" si="48"/>
        <v xml:space="preserve">  IndianMediterraneanMiddle Eastern</v>
      </c>
      <c r="K397" t="str" cm="1">
        <f t="array" ref="K397">ExtractCapitals(J397)</f>
        <v>Indian Mediterranean Middle  Eastern</v>
      </c>
      <c r="L397" t="str">
        <f t="shared" si="51"/>
        <v>Indian, Mediterranean, Middle, , Eastern</v>
      </c>
      <c r="M397" t="str">
        <f t="shared" si="55"/>
        <v>Indian, Mediterranean, Middle Eastern</v>
      </c>
      <c r="N397" t="s">
        <v>1624</v>
      </c>
      <c r="P397" t="str">
        <f t="shared" si="52"/>
        <v>Indian, Mediterranean, Middle Eastern, Halal, Vegetarian Friendly, Vegan Options</v>
      </c>
      <c r="Q397" t="str" cm="1">
        <f t="array" ref="Q397">_xlfn.TEXTJOIN(", ", TRUE, IFERROR(_xlfn.FILTERXML("&lt;t&gt;&lt;s&gt;" &amp; SUBSTITUTE(P397, ", ", "&lt;/s&gt;&lt;s&gt;") &amp; "&lt;/s&gt;&lt;/t&gt;", "//s[not(preceding::*=.)]"), ""))</f>
        <v>Indian, Mediterranean, Middle Eastern, Halal, Vegetarian Friendly, Vegan Options</v>
      </c>
      <c r="R397" t="s">
        <v>9048</v>
      </c>
      <c r="S397" t="str">
        <f t="shared" si="53"/>
        <v>P001368</v>
      </c>
      <c r="T397">
        <f t="shared" ca="1" si="54"/>
        <v>3813</v>
      </c>
      <c r="U397" s="4">
        <v>2449</v>
      </c>
    </row>
    <row r="398" spans="1:21" x14ac:dyDescent="0.45">
      <c r="A398" t="s">
        <v>1625</v>
      </c>
      <c r="B398" t="s">
        <v>3</v>
      </c>
      <c r="C398" s="3" t="str">
        <f t="shared" si="49"/>
        <v>4.0 </v>
      </c>
      <c r="D398" t="s">
        <v>1626</v>
      </c>
      <c r="F398" t="s">
        <v>6</v>
      </c>
      <c r="G398" t="str">
        <f t="shared" si="50"/>
        <v>$</v>
      </c>
      <c r="H398" t="s">
        <v>631</v>
      </c>
      <c r="J398" t="str">
        <f t="shared" si="48"/>
        <v>AsianMalaysianHalal</v>
      </c>
      <c r="K398" t="str" cm="1">
        <f t="array" ref="K398">ExtractCapitals(J398)</f>
        <v>Asian Malaysian Halal</v>
      </c>
      <c r="L398" t="str">
        <f t="shared" si="51"/>
        <v>Asian, Malaysian, Halal</v>
      </c>
      <c r="M398" t="str">
        <f t="shared" si="55"/>
        <v>Asian, Malaysian, Halal</v>
      </c>
      <c r="N398" t="s">
        <v>77</v>
      </c>
      <c r="P398" t="str">
        <f t="shared" si="52"/>
        <v>Asian, Malaysian, Halal</v>
      </c>
      <c r="Q398" t="str" cm="1">
        <f t="array" ref="Q398">_xlfn.TEXTJOIN(", ", TRUE, IFERROR(_xlfn.FILTERXML("&lt;t&gt;&lt;s&gt;" &amp; SUBSTITUTE(P398, ", ", "&lt;/s&gt;&lt;s&gt;") &amp; "&lt;/s&gt;&lt;/t&gt;", "//s[not(preceding::*=.)]"), ""))</f>
        <v>Asian, Malaysian, Halal</v>
      </c>
      <c r="R398" t="s">
        <v>9048</v>
      </c>
      <c r="S398" t="str">
        <f t="shared" si="53"/>
        <v>P001369</v>
      </c>
      <c r="T398">
        <f t="shared" ca="1" si="54"/>
        <v>497</v>
      </c>
      <c r="U398" s="4">
        <v>3599</v>
      </c>
    </row>
    <row r="399" spans="1:21" x14ac:dyDescent="0.45">
      <c r="A399" t="s">
        <v>1627</v>
      </c>
      <c r="B399" t="s">
        <v>18</v>
      </c>
      <c r="C399" s="3" t="str">
        <f t="shared" si="49"/>
        <v>3.5 </v>
      </c>
      <c r="D399" t="s">
        <v>1628</v>
      </c>
      <c r="F399" t="s">
        <v>13</v>
      </c>
      <c r="G399" t="str">
        <f t="shared" si="50"/>
        <v>$$ - $$$</v>
      </c>
      <c r="H399" t="s">
        <v>440</v>
      </c>
      <c r="I399" t="s">
        <v>1629</v>
      </c>
      <c r="J399" t="str">
        <f t="shared" si="48"/>
        <v xml:space="preserve">  AsianMalaysianHalal</v>
      </c>
      <c r="K399" t="str" cm="1">
        <f t="array" ref="K399">ExtractCapitals(J399)</f>
        <v>Asian Malaysian Halal</v>
      </c>
      <c r="L399" t="str">
        <f t="shared" si="51"/>
        <v>Asian, Malaysian, Halal</v>
      </c>
      <c r="M399" t="str">
        <f t="shared" si="55"/>
        <v>Asian, Malaysian, Halal</v>
      </c>
      <c r="N399" t="s">
        <v>77</v>
      </c>
      <c r="P399" t="str">
        <f t="shared" si="52"/>
        <v>Asian, Malaysian, Halal</v>
      </c>
      <c r="Q399" t="str" cm="1">
        <f t="array" ref="Q399">_xlfn.TEXTJOIN(", ", TRUE, IFERROR(_xlfn.FILTERXML("&lt;t&gt;&lt;s&gt;" &amp; SUBSTITUTE(P399, ", ", "&lt;/s&gt;&lt;s&gt;") &amp; "&lt;/s&gt;&lt;/t&gt;", "//s[not(preceding::*=.)]"), ""))</f>
        <v>Asian, Malaysian, Halal</v>
      </c>
      <c r="R399" t="s">
        <v>9048</v>
      </c>
      <c r="S399" t="str">
        <f t="shared" si="53"/>
        <v>P001370</v>
      </c>
      <c r="T399">
        <f t="shared" ca="1" si="54"/>
        <v>1506</v>
      </c>
      <c r="U399" s="4">
        <v>2680</v>
      </c>
    </row>
    <row r="400" spans="1:21" x14ac:dyDescent="0.45">
      <c r="A400" t="s">
        <v>1630</v>
      </c>
      <c r="B400" t="s">
        <v>18</v>
      </c>
      <c r="C400" s="3" t="str">
        <f t="shared" si="49"/>
        <v>3.5 </v>
      </c>
      <c r="D400" t="s">
        <v>1631</v>
      </c>
      <c r="E400" t="s">
        <v>1632</v>
      </c>
      <c r="F400" t="s">
        <v>13</v>
      </c>
      <c r="G400" t="str">
        <f t="shared" si="50"/>
        <v>$$ - $$$</v>
      </c>
      <c r="H400" t="s">
        <v>1633</v>
      </c>
      <c r="I400" t="s">
        <v>1634</v>
      </c>
      <c r="J400" t="str">
        <f t="shared" si="48"/>
        <v xml:space="preserve">  BakeriesItalianFrench</v>
      </c>
      <c r="K400" t="str" cm="1">
        <f t="array" ref="K400">ExtractCapitals(J400)</f>
        <v>Bakeries Italian French</v>
      </c>
      <c r="L400" t="str">
        <f t="shared" si="51"/>
        <v>Bakeries, Italian, French</v>
      </c>
      <c r="M400" t="str">
        <f t="shared" si="55"/>
        <v>Bakeries, Italian, French</v>
      </c>
      <c r="N400" t="s">
        <v>1635</v>
      </c>
      <c r="P400" t="str">
        <f t="shared" si="52"/>
        <v>Bakeries, Italian, French, Italian, French, Japanese, Asian, British</v>
      </c>
      <c r="Q400" t="str" cm="1">
        <f t="array" ref="Q400">_xlfn.TEXTJOIN(", ", TRUE, IFERROR(_xlfn.FILTERXML("&lt;t&gt;&lt;s&gt;" &amp; SUBSTITUTE(P400, ", ", "&lt;/s&gt;&lt;s&gt;") &amp; "&lt;/s&gt;&lt;/t&gt;", "//s[not(preceding::*=.)]"), ""))</f>
        <v>Bakeries, Italian, French, Japanese, Asian, British</v>
      </c>
      <c r="R400" t="s">
        <v>9048</v>
      </c>
      <c r="S400" t="str">
        <f t="shared" si="53"/>
        <v>P001371</v>
      </c>
      <c r="T400">
        <f t="shared" ca="1" si="54"/>
        <v>602</v>
      </c>
      <c r="U400" s="4">
        <v>3572</v>
      </c>
    </row>
    <row r="401" spans="1:21" x14ac:dyDescent="0.45">
      <c r="A401" t="s">
        <v>1636</v>
      </c>
      <c r="B401" t="s">
        <v>3</v>
      </c>
      <c r="C401" s="3" t="str">
        <f t="shared" si="49"/>
        <v>4.0 </v>
      </c>
      <c r="D401" t="s">
        <v>1637</v>
      </c>
      <c r="F401" t="s">
        <v>6</v>
      </c>
      <c r="G401" t="str">
        <f t="shared" si="50"/>
        <v>$</v>
      </c>
      <c r="H401" t="s">
        <v>901</v>
      </c>
      <c r="J401" t="str">
        <f t="shared" si="48"/>
        <v>CafeAsianMalaysian</v>
      </c>
      <c r="K401" t="str" cm="1">
        <f t="array" ref="K401">ExtractCapitals(J401)</f>
        <v>Cafe Asian Malaysian</v>
      </c>
      <c r="L401" t="str">
        <f t="shared" si="51"/>
        <v>Cafe, Asian, Malaysian</v>
      </c>
      <c r="M401" t="str">
        <f t="shared" si="55"/>
        <v>Cafe, Asian, Malaysian</v>
      </c>
      <c r="N401" t="s">
        <v>163</v>
      </c>
      <c r="P401" t="str">
        <f t="shared" si="52"/>
        <v>Cafe, Asian, Malaysian, Breakfast, Lunch</v>
      </c>
      <c r="Q401" t="str" cm="1">
        <f t="array" ref="Q401">_xlfn.TEXTJOIN(", ", TRUE, IFERROR(_xlfn.FILTERXML("&lt;t&gt;&lt;s&gt;" &amp; SUBSTITUTE(P401, ", ", "&lt;/s&gt;&lt;s&gt;") &amp; "&lt;/s&gt;&lt;/t&gt;", "//s[not(preceding::*=.)]"), ""))</f>
        <v>Cafe, Asian, Malaysian, Breakfast, Lunch</v>
      </c>
      <c r="R401" t="s">
        <v>9048</v>
      </c>
      <c r="S401" t="str">
        <f t="shared" si="53"/>
        <v>P001372</v>
      </c>
      <c r="T401">
        <f t="shared" ca="1" si="54"/>
        <v>3525</v>
      </c>
      <c r="U401" s="4">
        <v>1336</v>
      </c>
    </row>
    <row r="402" spans="1:21" x14ac:dyDescent="0.45">
      <c r="A402" t="s">
        <v>1638</v>
      </c>
      <c r="B402" t="s">
        <v>18</v>
      </c>
      <c r="C402" s="3" t="str">
        <f t="shared" si="49"/>
        <v>3.5 </v>
      </c>
      <c r="D402" t="s">
        <v>1639</v>
      </c>
      <c r="F402" t="s">
        <v>13</v>
      </c>
      <c r="G402" t="str">
        <f t="shared" si="50"/>
        <v>$$ - $$$</v>
      </c>
      <c r="H402" t="s">
        <v>1640</v>
      </c>
      <c r="I402" t="s">
        <v>1641</v>
      </c>
      <c r="J402" t="str">
        <f t="shared" si="48"/>
        <v xml:space="preserve">  ItalianChineseAsian</v>
      </c>
      <c r="K402" t="str" cm="1">
        <f t="array" ref="K402">ExtractCapitals(J402)</f>
        <v>Italian Chinese Asian</v>
      </c>
      <c r="L402" t="str">
        <f t="shared" si="51"/>
        <v>Italian, Chinese, Asian</v>
      </c>
      <c r="M402" t="str">
        <f t="shared" si="55"/>
        <v>Italian, Chinese, Asian</v>
      </c>
      <c r="N402" t="s">
        <v>1642</v>
      </c>
      <c r="P402" t="str">
        <f t="shared" si="52"/>
        <v>Italian, Chinese, Asian, Asian, Italian, Chinese, Malaysian</v>
      </c>
      <c r="Q402" t="str" cm="1">
        <f t="array" ref="Q402">_xlfn.TEXTJOIN(", ", TRUE, IFERROR(_xlfn.FILTERXML("&lt;t&gt;&lt;s&gt;" &amp; SUBSTITUTE(P402, ", ", "&lt;/s&gt;&lt;s&gt;") &amp; "&lt;/s&gt;&lt;/t&gt;", "//s[not(preceding::*=.)]"), ""))</f>
        <v>Italian, Chinese, Asian, Malaysian</v>
      </c>
      <c r="R402" t="s">
        <v>9048</v>
      </c>
      <c r="S402" t="str">
        <f t="shared" si="53"/>
        <v>P001373</v>
      </c>
      <c r="T402">
        <f t="shared" ca="1" si="54"/>
        <v>3116</v>
      </c>
      <c r="U402" s="4">
        <v>1780</v>
      </c>
    </row>
    <row r="403" spans="1:21" x14ac:dyDescent="0.45">
      <c r="A403" t="s">
        <v>1643</v>
      </c>
      <c r="B403" t="s">
        <v>3</v>
      </c>
      <c r="C403" s="3" t="str">
        <f t="shared" si="49"/>
        <v>4.0 </v>
      </c>
      <c r="D403" t="s">
        <v>1644</v>
      </c>
      <c r="E403" t="s">
        <v>1645</v>
      </c>
      <c r="F403" t="s">
        <v>13</v>
      </c>
      <c r="G403" t="str">
        <f t="shared" si="50"/>
        <v>$$ - $$$</v>
      </c>
      <c r="H403" t="s">
        <v>133</v>
      </c>
      <c r="I403" t="s">
        <v>1646</v>
      </c>
      <c r="J403" t="str">
        <f t="shared" si="48"/>
        <v xml:space="preserve">  ChineseSeafoodAsian</v>
      </c>
      <c r="K403" t="str" cm="1">
        <f t="array" ref="K403">ExtractCapitals(J403)</f>
        <v>Chinese Seafood Asian</v>
      </c>
      <c r="L403" t="str">
        <f t="shared" si="51"/>
        <v>Chinese, Seafood, Asian</v>
      </c>
      <c r="M403" t="str">
        <f t="shared" si="55"/>
        <v>Chinese, Seafood, Asian</v>
      </c>
      <c r="N403" t="s">
        <v>23</v>
      </c>
      <c r="P403" t="str">
        <f t="shared" si="52"/>
        <v>Chinese, Seafood, Asian, Lunch, Dinner, After-hours</v>
      </c>
      <c r="Q403" t="str" cm="1">
        <f t="array" ref="Q403">_xlfn.TEXTJOIN(", ", TRUE, IFERROR(_xlfn.FILTERXML("&lt;t&gt;&lt;s&gt;" &amp; SUBSTITUTE(P403, ", ", "&lt;/s&gt;&lt;s&gt;") &amp; "&lt;/s&gt;&lt;/t&gt;", "//s[not(preceding::*=.)]"), ""))</f>
        <v>Chinese, Seafood, Asian, Lunch, Dinner, After-hours</v>
      </c>
      <c r="R403" t="s">
        <v>9048</v>
      </c>
      <c r="S403" t="str">
        <f t="shared" si="53"/>
        <v>P001374</v>
      </c>
      <c r="T403">
        <f t="shared" ca="1" si="54"/>
        <v>541</v>
      </c>
      <c r="U403" s="4">
        <v>1605</v>
      </c>
    </row>
    <row r="404" spans="1:21" x14ac:dyDescent="0.45">
      <c r="A404" t="s">
        <v>1647</v>
      </c>
      <c r="B404" t="s">
        <v>41</v>
      </c>
      <c r="C404" s="3" t="str">
        <f t="shared" si="49"/>
        <v>4.5 </v>
      </c>
      <c r="D404" t="s">
        <v>1648</v>
      </c>
      <c r="F404" t="s">
        <v>13</v>
      </c>
      <c r="G404" t="str">
        <f t="shared" si="50"/>
        <v>$$ - $$$</v>
      </c>
      <c r="H404" t="s">
        <v>1649</v>
      </c>
      <c r="I404" t="s">
        <v>1650</v>
      </c>
      <c r="J404" t="str">
        <f t="shared" si="48"/>
        <v xml:space="preserve">  ItalianPizzaEuropean</v>
      </c>
      <c r="K404" t="str" cm="1">
        <f t="array" ref="K404">ExtractCapitals(J404)</f>
        <v>Italian Pizza European</v>
      </c>
      <c r="L404" t="str">
        <f t="shared" si="51"/>
        <v>Italian, Pizza, European</v>
      </c>
      <c r="M404" t="str">
        <f t="shared" si="55"/>
        <v>Italian, Pizza, European</v>
      </c>
      <c r="N404" t="s">
        <v>1651</v>
      </c>
      <c r="P404" t="str">
        <f t="shared" si="52"/>
        <v>Italian, Pizza, European, Italian, Pizza, European, Fusion</v>
      </c>
      <c r="Q404" t="str" cm="1">
        <f t="array" ref="Q404">_xlfn.TEXTJOIN(", ", TRUE, IFERROR(_xlfn.FILTERXML("&lt;t&gt;&lt;s&gt;" &amp; SUBSTITUTE(P404, ", ", "&lt;/s&gt;&lt;s&gt;") &amp; "&lt;/s&gt;&lt;/t&gt;", "//s[not(preceding::*=.)]"), ""))</f>
        <v>Italian, Pizza, European, Fusion</v>
      </c>
      <c r="R404" t="s">
        <v>9048</v>
      </c>
      <c r="S404" t="str">
        <f t="shared" si="53"/>
        <v>P001375</v>
      </c>
      <c r="T404">
        <f t="shared" ca="1" si="54"/>
        <v>4142</v>
      </c>
      <c r="U404" s="4">
        <v>174</v>
      </c>
    </row>
    <row r="405" spans="1:21" x14ac:dyDescent="0.45">
      <c r="A405" t="s">
        <v>1652</v>
      </c>
      <c r="B405" t="s">
        <v>3</v>
      </c>
      <c r="C405" s="3" t="str">
        <f t="shared" si="49"/>
        <v>4.0 </v>
      </c>
      <c r="D405" t="s">
        <v>1653</v>
      </c>
      <c r="F405" t="s">
        <v>13</v>
      </c>
      <c r="G405" t="str">
        <f t="shared" si="50"/>
        <v>$$ - $$$</v>
      </c>
      <c r="H405" t="s">
        <v>151</v>
      </c>
      <c r="I405" t="s">
        <v>1654</v>
      </c>
      <c r="J405" t="str">
        <f t="shared" si="48"/>
        <v xml:space="preserve">  DessertCafeFusion</v>
      </c>
      <c r="K405" t="str" cm="1">
        <f t="array" ref="K405">ExtractCapitals(J405)</f>
        <v>Dessert Cafe Fusion</v>
      </c>
      <c r="L405" t="str">
        <f t="shared" si="51"/>
        <v>Dessert, Cafe, Fusion</v>
      </c>
      <c r="M405" t="str">
        <f t="shared" si="55"/>
        <v>Dessert, Cafe, Fusion</v>
      </c>
      <c r="N405" t="s">
        <v>1655</v>
      </c>
      <c r="P405" t="str">
        <f t="shared" si="52"/>
        <v>Dessert, Cafe, Fusion, Drinks, Breakfast, Lunch, Brunch</v>
      </c>
      <c r="Q405" t="str" cm="1">
        <f t="array" ref="Q405">_xlfn.TEXTJOIN(", ", TRUE, IFERROR(_xlfn.FILTERXML("&lt;t&gt;&lt;s&gt;" &amp; SUBSTITUTE(P405, ", ", "&lt;/s&gt;&lt;s&gt;") &amp; "&lt;/s&gt;&lt;/t&gt;", "//s[not(preceding::*=.)]"), ""))</f>
        <v>Dessert, Cafe, Fusion, Drinks, Breakfast, Lunch, Brunch</v>
      </c>
      <c r="R405" t="s">
        <v>9048</v>
      </c>
      <c r="S405" t="str">
        <f t="shared" si="53"/>
        <v>P001376</v>
      </c>
      <c r="T405">
        <f t="shared" ca="1" si="54"/>
        <v>4106</v>
      </c>
      <c r="U405" s="4">
        <v>1830</v>
      </c>
    </row>
    <row r="406" spans="1:21" x14ac:dyDescent="0.45">
      <c r="A406" t="s">
        <v>1656</v>
      </c>
      <c r="B406" t="s">
        <v>41</v>
      </c>
      <c r="C406" s="3" t="str">
        <f t="shared" si="49"/>
        <v>4.5 </v>
      </c>
      <c r="D406" t="s">
        <v>1657</v>
      </c>
      <c r="F406" t="s">
        <v>13</v>
      </c>
      <c r="G406" t="str">
        <f t="shared" si="50"/>
        <v>$$ - $$$</v>
      </c>
      <c r="H406" t="s">
        <v>1357</v>
      </c>
      <c r="I406" t="s">
        <v>1658</v>
      </c>
      <c r="J406" t="str">
        <f t="shared" si="48"/>
        <v xml:space="preserve">  CafeVegetarian FriendlyVegan Options</v>
      </c>
      <c r="K406" t="str" cm="1">
        <f t="array" ref="K406">ExtractCapitals(J406)</f>
        <v>Cafe Vegetarian  Friendly Vegan  Options</v>
      </c>
      <c r="L406" t="str">
        <f t="shared" si="51"/>
        <v>Cafe, Vegetarian, , Friendly, Vegan, , Options</v>
      </c>
      <c r="M406" t="str">
        <f t="shared" si="55"/>
        <v>Cafe, Vegetarian Friendly, Vegan Options</v>
      </c>
      <c r="N406" t="s">
        <v>208</v>
      </c>
      <c r="P406" t="str">
        <f t="shared" si="52"/>
        <v>Cafe, Vegetarian Friendly, Vegan Options</v>
      </c>
      <c r="Q406" t="str" cm="1">
        <f t="array" ref="Q406">_xlfn.TEXTJOIN(", ", TRUE, IFERROR(_xlfn.FILTERXML("&lt;t&gt;&lt;s&gt;" &amp; SUBSTITUTE(P406, ", ", "&lt;/s&gt;&lt;s&gt;") &amp; "&lt;/s&gt;&lt;/t&gt;", "//s[not(preceding::*=.)]"), ""))</f>
        <v>Cafe, Vegetarian Friendly, Vegan Options</v>
      </c>
      <c r="R406" t="s">
        <v>9048</v>
      </c>
      <c r="S406" t="str">
        <f t="shared" si="53"/>
        <v>P001377</v>
      </c>
      <c r="T406">
        <f t="shared" ca="1" si="54"/>
        <v>3380</v>
      </c>
      <c r="U406" s="4">
        <v>2450</v>
      </c>
    </row>
    <row r="407" spans="1:21" x14ac:dyDescent="0.45">
      <c r="A407" t="s">
        <v>1659</v>
      </c>
      <c r="B407" t="s">
        <v>18</v>
      </c>
      <c r="C407" s="3" t="str">
        <f t="shared" si="49"/>
        <v>3.5 </v>
      </c>
      <c r="D407" t="s">
        <v>1660</v>
      </c>
      <c r="F407" t="s">
        <v>13</v>
      </c>
      <c r="G407" t="str">
        <f t="shared" si="50"/>
        <v>$$ - $$$</v>
      </c>
      <c r="H407" t="s">
        <v>297</v>
      </c>
      <c r="I407" t="s">
        <v>1661</v>
      </c>
      <c r="J407" t="str">
        <f t="shared" si="48"/>
        <v xml:space="preserve">  Cafe</v>
      </c>
      <c r="K407" t="str" cm="1">
        <f t="array" ref="K407">ExtractCapitals(J407)</f>
        <v>Cafe</v>
      </c>
      <c r="L407" t="str">
        <f t="shared" si="51"/>
        <v>Cafe</v>
      </c>
      <c r="M407" t="str">
        <f t="shared" si="55"/>
        <v>Cafe</v>
      </c>
      <c r="N407" t="s">
        <v>661</v>
      </c>
      <c r="P407" t="str">
        <f t="shared" si="52"/>
        <v>Cafe, Brunch, Breakfast, Lunch</v>
      </c>
      <c r="Q407" t="str" cm="1">
        <f t="array" ref="Q407">_xlfn.TEXTJOIN(", ", TRUE, IFERROR(_xlfn.FILTERXML("&lt;t&gt;&lt;s&gt;" &amp; SUBSTITUTE(P407, ", ", "&lt;/s&gt;&lt;s&gt;") &amp; "&lt;/s&gt;&lt;/t&gt;", "//s[not(preceding::*=.)]"), ""))</f>
        <v>Cafe, Brunch, Breakfast, Lunch</v>
      </c>
      <c r="R407" t="s">
        <v>9048</v>
      </c>
      <c r="S407" t="str">
        <f t="shared" si="53"/>
        <v>P001378</v>
      </c>
      <c r="T407">
        <f t="shared" ca="1" si="54"/>
        <v>3354</v>
      </c>
      <c r="U407" s="4">
        <v>1270</v>
      </c>
    </row>
    <row r="408" spans="1:21" x14ac:dyDescent="0.45">
      <c r="A408" t="s">
        <v>1662</v>
      </c>
      <c r="B408" t="s">
        <v>79</v>
      </c>
      <c r="C408" s="3" t="str">
        <f t="shared" si="49"/>
        <v>5.0 </v>
      </c>
      <c r="D408" t="s">
        <v>1663</v>
      </c>
      <c r="F408" t="s">
        <v>322</v>
      </c>
      <c r="G408" t="str">
        <f t="shared" si="50"/>
        <v>$$</v>
      </c>
      <c r="H408" t="s">
        <v>1664</v>
      </c>
      <c r="I408" t="s">
        <v>1665</v>
      </c>
      <c r="J408" t="str">
        <f t="shared" si="48"/>
        <v>DessertItalianCafeInternational</v>
      </c>
      <c r="K408" t="str" cm="1">
        <f t="array" ref="K408">ExtractCapitals(J408)</f>
        <v>Dessert Italian Cafe International</v>
      </c>
      <c r="L408" t="str">
        <f t="shared" si="51"/>
        <v>Dessert, Italian, Cafe, International</v>
      </c>
      <c r="M408" t="str">
        <f t="shared" si="55"/>
        <v>Dessert, Italian, Cafe, International</v>
      </c>
      <c r="N408" t="s">
        <v>507</v>
      </c>
      <c r="P408" t="str">
        <f t="shared" si="52"/>
        <v>Dessert, Italian, Cafe, International, Reservations</v>
      </c>
      <c r="Q408" t="str" cm="1">
        <f t="array" ref="Q408">_xlfn.TEXTJOIN(", ", TRUE, IFERROR(_xlfn.FILTERXML("&lt;t&gt;&lt;s&gt;" &amp; SUBSTITUTE(P408, ", ", "&lt;/s&gt;&lt;s&gt;") &amp; "&lt;/s&gt;&lt;/t&gt;", "//s[not(preceding::*=.)]"), ""))</f>
        <v>Dessert, Italian, Cafe, International, Reservations</v>
      </c>
      <c r="R408" t="s">
        <v>9048</v>
      </c>
      <c r="S408" t="str">
        <f t="shared" si="53"/>
        <v>P001379</v>
      </c>
      <c r="T408">
        <f t="shared" ca="1" si="54"/>
        <v>161</v>
      </c>
      <c r="U408" s="4">
        <v>4310</v>
      </c>
    </row>
    <row r="409" spans="1:21" x14ac:dyDescent="0.45">
      <c r="A409" t="s">
        <v>1666</v>
      </c>
      <c r="B409" t="s">
        <v>41</v>
      </c>
      <c r="C409" s="3" t="str">
        <f t="shared" si="49"/>
        <v>4.5 </v>
      </c>
      <c r="D409" t="s">
        <v>1667</v>
      </c>
      <c r="E409" t="s">
        <v>1668</v>
      </c>
      <c r="F409" t="s">
        <v>13</v>
      </c>
      <c r="G409" t="str">
        <f t="shared" si="50"/>
        <v>$$ - $$$</v>
      </c>
      <c r="H409" t="s">
        <v>1669</v>
      </c>
      <c r="I409" t="s">
        <v>1670</v>
      </c>
      <c r="J409" t="str">
        <f t="shared" si="48"/>
        <v xml:space="preserve">  BarInternationalAsian</v>
      </c>
      <c r="K409" t="str" cm="1">
        <f t="array" ref="K409">ExtractCapitals(J409)</f>
        <v>Bar International Asian</v>
      </c>
      <c r="L409" t="str">
        <f t="shared" si="51"/>
        <v>Bar, International, Asian</v>
      </c>
      <c r="M409" t="str">
        <f t="shared" si="55"/>
        <v>Bar, International, Asian</v>
      </c>
      <c r="N409" t="s">
        <v>1671</v>
      </c>
      <c r="P409" t="str">
        <f t="shared" si="52"/>
        <v>Bar, International, Asian, Bar, International, Asian, Wine Bar</v>
      </c>
      <c r="Q409" t="str" cm="1">
        <f t="array" ref="Q409">_xlfn.TEXTJOIN(", ", TRUE, IFERROR(_xlfn.FILTERXML("&lt;t&gt;&lt;s&gt;" &amp; SUBSTITUTE(P409, ", ", "&lt;/s&gt;&lt;s&gt;") &amp; "&lt;/s&gt;&lt;/t&gt;", "//s[not(preceding::*=.)]"), ""))</f>
        <v>Bar, International, Asian, Wine Bar</v>
      </c>
      <c r="R409" t="s">
        <v>9048</v>
      </c>
      <c r="S409" t="str">
        <f t="shared" si="53"/>
        <v>P001380</v>
      </c>
      <c r="T409">
        <f t="shared" ca="1" si="54"/>
        <v>2883</v>
      </c>
      <c r="U409" s="4">
        <v>3670</v>
      </c>
    </row>
    <row r="410" spans="1:21" x14ac:dyDescent="0.45">
      <c r="A410" t="s">
        <v>1672</v>
      </c>
      <c r="B410" t="s">
        <v>3</v>
      </c>
      <c r="C410" s="3" t="str">
        <f t="shared" si="49"/>
        <v>4.0 </v>
      </c>
      <c r="D410" t="s">
        <v>1673</v>
      </c>
      <c r="E410" t="s">
        <v>1674</v>
      </c>
      <c r="F410" t="s">
        <v>13</v>
      </c>
      <c r="G410" t="str">
        <f t="shared" si="50"/>
        <v>$$ - $$$</v>
      </c>
      <c r="H410" t="s">
        <v>225</v>
      </c>
      <c r="I410" t="s">
        <v>1675</v>
      </c>
      <c r="J410" t="str">
        <f t="shared" si="48"/>
        <v xml:space="preserve">  American</v>
      </c>
      <c r="K410" t="str" cm="1">
        <f t="array" ref="K410">ExtractCapitals(J410)</f>
        <v>American</v>
      </c>
      <c r="L410" t="str">
        <f t="shared" si="51"/>
        <v>American</v>
      </c>
      <c r="M410" t="str">
        <f t="shared" si="55"/>
        <v>American</v>
      </c>
      <c r="N410" t="s">
        <v>183</v>
      </c>
      <c r="P410" t="str">
        <f t="shared" si="52"/>
        <v>American, Lunch, Dinner, Brunch</v>
      </c>
      <c r="Q410" t="str" cm="1">
        <f t="array" ref="Q410">_xlfn.TEXTJOIN(", ", TRUE, IFERROR(_xlfn.FILTERXML("&lt;t&gt;&lt;s&gt;" &amp; SUBSTITUTE(P410, ", ", "&lt;/s&gt;&lt;s&gt;") &amp; "&lt;/s&gt;&lt;/t&gt;", "//s[not(preceding::*=.)]"), ""))</f>
        <v>American, Lunch, Dinner, Brunch</v>
      </c>
      <c r="R410" t="s">
        <v>9048</v>
      </c>
      <c r="S410" t="str">
        <f t="shared" si="53"/>
        <v>P001381</v>
      </c>
      <c r="T410">
        <f t="shared" ca="1" si="54"/>
        <v>3719</v>
      </c>
      <c r="U410" s="4">
        <v>1853</v>
      </c>
    </row>
    <row r="411" spans="1:21" x14ac:dyDescent="0.45">
      <c r="A411" t="s">
        <v>1676</v>
      </c>
      <c r="B411" t="s">
        <v>3</v>
      </c>
      <c r="C411" s="3" t="str">
        <f t="shared" si="49"/>
        <v>4.0 </v>
      </c>
      <c r="D411" t="s">
        <v>1677</v>
      </c>
      <c r="E411" t="s">
        <v>1678</v>
      </c>
      <c r="F411" t="s">
        <v>13</v>
      </c>
      <c r="G411" t="str">
        <f t="shared" si="50"/>
        <v>$$ - $$$</v>
      </c>
      <c r="H411" t="s">
        <v>1679</v>
      </c>
      <c r="I411" t="s">
        <v>1680</v>
      </c>
      <c r="J411" t="str">
        <f t="shared" si="48"/>
        <v xml:space="preserve">  ItalianEuropeanVegetarian Friendly</v>
      </c>
      <c r="K411" t="str" cm="1">
        <f t="array" ref="K411">ExtractCapitals(J411)</f>
        <v>Italian European Vegetarian  Friendly</v>
      </c>
      <c r="L411" t="str">
        <f t="shared" si="51"/>
        <v>Italian, European, Vegetarian, , Friendly</v>
      </c>
      <c r="M411" t="str">
        <f t="shared" si="55"/>
        <v>Italian, European, Vegetarian Friendly</v>
      </c>
      <c r="N411" t="s">
        <v>34</v>
      </c>
      <c r="P411" t="str">
        <f t="shared" si="52"/>
        <v>Italian, European, Vegetarian Friendly</v>
      </c>
      <c r="Q411" t="str" cm="1">
        <f t="array" ref="Q411">_xlfn.TEXTJOIN(", ", TRUE, IFERROR(_xlfn.FILTERXML("&lt;t&gt;&lt;s&gt;" &amp; SUBSTITUTE(P411, ", ", "&lt;/s&gt;&lt;s&gt;") &amp; "&lt;/s&gt;&lt;/t&gt;", "//s[not(preceding::*=.)]"), ""))</f>
        <v>Italian, European, Vegetarian Friendly</v>
      </c>
      <c r="R411" t="s">
        <v>9048</v>
      </c>
      <c r="S411" t="str">
        <f t="shared" si="53"/>
        <v>P001382</v>
      </c>
      <c r="T411">
        <f t="shared" ca="1" si="54"/>
        <v>2271</v>
      </c>
      <c r="U411" s="4">
        <v>3807</v>
      </c>
    </row>
    <row r="412" spans="1:21" x14ac:dyDescent="0.45">
      <c r="A412" t="s">
        <v>1681</v>
      </c>
      <c r="B412" t="s">
        <v>3</v>
      </c>
      <c r="C412" s="3" t="str">
        <f t="shared" si="49"/>
        <v>4.0 </v>
      </c>
      <c r="D412" t="s">
        <v>1356</v>
      </c>
      <c r="F412" t="s">
        <v>13</v>
      </c>
      <c r="G412" t="str">
        <f t="shared" si="50"/>
        <v>$$ - $$$</v>
      </c>
      <c r="H412" t="s">
        <v>1682</v>
      </c>
      <c r="J412" t="str">
        <f t="shared" si="48"/>
        <v xml:space="preserve">  DessertCafeAsian</v>
      </c>
      <c r="K412" t="str" cm="1">
        <f t="array" ref="K412">ExtractCapitals(J412)</f>
        <v>Dessert Cafe Asian</v>
      </c>
      <c r="L412" t="str">
        <f t="shared" si="51"/>
        <v>Dessert, Cafe, Asian</v>
      </c>
      <c r="M412" t="str">
        <f t="shared" si="55"/>
        <v>Dessert, Cafe, Asian</v>
      </c>
      <c r="N412" t="s">
        <v>464</v>
      </c>
      <c r="P412" t="str">
        <f t="shared" si="52"/>
        <v>Dessert, Cafe, Asian, Breakfast, Dinner</v>
      </c>
      <c r="Q412" t="str" cm="1">
        <f t="array" ref="Q412">_xlfn.TEXTJOIN(", ", TRUE, IFERROR(_xlfn.FILTERXML("&lt;t&gt;&lt;s&gt;" &amp; SUBSTITUTE(P412, ", ", "&lt;/s&gt;&lt;s&gt;") &amp; "&lt;/s&gt;&lt;/t&gt;", "//s[not(preceding::*=.)]"), ""))</f>
        <v>Dessert, Cafe, Asian, Breakfast, Dinner</v>
      </c>
      <c r="R412" t="s">
        <v>9048</v>
      </c>
      <c r="S412" t="str">
        <f t="shared" si="53"/>
        <v>P001383</v>
      </c>
      <c r="T412">
        <f t="shared" ca="1" si="54"/>
        <v>3134</v>
      </c>
      <c r="U412" s="4">
        <v>26</v>
      </c>
    </row>
    <row r="413" spans="1:21" x14ac:dyDescent="0.45">
      <c r="A413" t="s">
        <v>1683</v>
      </c>
      <c r="B413" t="s">
        <v>3</v>
      </c>
      <c r="C413" s="3" t="str">
        <f t="shared" si="49"/>
        <v>4.0 </v>
      </c>
      <c r="D413" t="s">
        <v>1684</v>
      </c>
      <c r="F413" t="s">
        <v>13</v>
      </c>
      <c r="G413" t="str">
        <f t="shared" si="50"/>
        <v>$$ - $$$</v>
      </c>
      <c r="H413" t="s">
        <v>44</v>
      </c>
      <c r="J413" t="str">
        <f t="shared" si="48"/>
        <v xml:space="preserve">  ChineseAsianCantonese</v>
      </c>
      <c r="K413" t="str" cm="1">
        <f t="array" ref="K413">ExtractCapitals(J413)</f>
        <v>Chinese Asian Cantonese</v>
      </c>
      <c r="L413" t="str">
        <f t="shared" si="51"/>
        <v>Chinese, Asian, Cantonese</v>
      </c>
      <c r="M413" t="str">
        <f t="shared" si="55"/>
        <v>Chinese, Asian, Cantonese</v>
      </c>
      <c r="N413" t="s">
        <v>77</v>
      </c>
      <c r="P413" t="str">
        <f t="shared" si="52"/>
        <v>Chinese, Asian, Cantonese, Halal</v>
      </c>
      <c r="Q413" t="str" cm="1">
        <f t="array" ref="Q413">_xlfn.TEXTJOIN(", ", TRUE, IFERROR(_xlfn.FILTERXML("&lt;t&gt;&lt;s&gt;" &amp; SUBSTITUTE(P413, ", ", "&lt;/s&gt;&lt;s&gt;") &amp; "&lt;/s&gt;&lt;/t&gt;", "//s[not(preceding::*=.)]"), ""))</f>
        <v>Chinese, Asian, Cantonese, Halal</v>
      </c>
      <c r="R413" t="s">
        <v>9048</v>
      </c>
      <c r="S413" t="str">
        <f t="shared" si="53"/>
        <v>P001384</v>
      </c>
      <c r="T413">
        <f t="shared" ca="1" si="54"/>
        <v>3691</v>
      </c>
      <c r="U413" s="4">
        <v>1801</v>
      </c>
    </row>
    <row r="414" spans="1:21" x14ac:dyDescent="0.45">
      <c r="A414" t="s">
        <v>1685</v>
      </c>
      <c r="B414" t="s">
        <v>18</v>
      </c>
      <c r="C414" s="3" t="str">
        <f t="shared" si="49"/>
        <v>3.5 </v>
      </c>
      <c r="D414" t="s">
        <v>1686</v>
      </c>
      <c r="F414" t="s">
        <v>13</v>
      </c>
      <c r="G414" t="str">
        <f t="shared" si="50"/>
        <v>$$ - $$$</v>
      </c>
      <c r="H414" t="s">
        <v>44</v>
      </c>
      <c r="I414" t="s">
        <v>1687</v>
      </c>
      <c r="J414" t="str">
        <f t="shared" si="48"/>
        <v xml:space="preserve">  ChineseAsianCantonese</v>
      </c>
      <c r="K414" t="str" cm="1">
        <f t="array" ref="K414">ExtractCapitals(J414)</f>
        <v>Chinese Asian Cantonese</v>
      </c>
      <c r="L414" t="str">
        <f t="shared" si="51"/>
        <v>Chinese, Asian, Cantonese</v>
      </c>
      <c r="M414" t="str">
        <f t="shared" si="55"/>
        <v>Chinese, Asian, Cantonese</v>
      </c>
      <c r="N414" t="s">
        <v>1688</v>
      </c>
      <c r="P414" t="str">
        <f t="shared" si="52"/>
        <v>Chinese, Asian, Cantonese, Lunch, Breakfast, Dinner, Brunch</v>
      </c>
      <c r="Q414" t="str" cm="1">
        <f t="array" ref="Q414">_xlfn.TEXTJOIN(", ", TRUE, IFERROR(_xlfn.FILTERXML("&lt;t&gt;&lt;s&gt;" &amp; SUBSTITUTE(P414, ", ", "&lt;/s&gt;&lt;s&gt;") &amp; "&lt;/s&gt;&lt;/t&gt;", "//s[not(preceding::*=.)]"), ""))</f>
        <v>Chinese, Asian, Cantonese, Lunch, Breakfast, Dinner, Brunch</v>
      </c>
      <c r="R414" t="s">
        <v>9048</v>
      </c>
      <c r="S414" t="str">
        <f t="shared" si="53"/>
        <v>P001385</v>
      </c>
      <c r="T414">
        <f t="shared" ca="1" si="54"/>
        <v>1275</v>
      </c>
      <c r="U414" s="4">
        <v>4264</v>
      </c>
    </row>
    <row r="415" spans="1:21" x14ac:dyDescent="0.45">
      <c r="A415" t="s">
        <v>1689</v>
      </c>
      <c r="B415" t="s">
        <v>3</v>
      </c>
      <c r="C415" s="3" t="str">
        <f t="shared" si="49"/>
        <v>4.0 </v>
      </c>
      <c r="D415" t="s">
        <v>1690</v>
      </c>
      <c r="F415" t="s">
        <v>6</v>
      </c>
      <c r="G415" t="str">
        <f t="shared" si="50"/>
        <v>$</v>
      </c>
      <c r="H415" t="s">
        <v>1691</v>
      </c>
      <c r="J415" t="str">
        <f t="shared" si="48"/>
        <v>Quick BitesAmericanFast food</v>
      </c>
      <c r="K415" t="str" cm="1">
        <f t="array" ref="K415">ExtractCapitals(J415)</f>
        <v>Quick  Bites American Fast food</v>
      </c>
      <c r="L415" t="str">
        <f t="shared" si="51"/>
        <v>Quick, , Bites, American, Fast, food</v>
      </c>
      <c r="M415" t="str">
        <f t="shared" si="55"/>
        <v>Quick Bites, American, Fast, food</v>
      </c>
      <c r="N415" t="s">
        <v>232</v>
      </c>
      <c r="P415" t="str">
        <f t="shared" si="52"/>
        <v>Quick Bites, American, Fast, food, Lunch, Dinner</v>
      </c>
      <c r="Q415" t="str" cm="1">
        <f t="array" ref="Q415">_xlfn.TEXTJOIN(", ", TRUE, IFERROR(_xlfn.FILTERXML("&lt;t&gt;&lt;s&gt;" &amp; SUBSTITUTE(P415, ", ", "&lt;/s&gt;&lt;s&gt;") &amp; "&lt;/s&gt;&lt;/t&gt;", "//s[not(preceding::*=.)]"), ""))</f>
        <v>Quick Bites, American, Fast, food, Lunch, Dinner</v>
      </c>
      <c r="R415" t="s">
        <v>9048</v>
      </c>
      <c r="S415" t="str">
        <f t="shared" si="53"/>
        <v>P001386</v>
      </c>
      <c r="T415">
        <f t="shared" ca="1" si="54"/>
        <v>2789</v>
      </c>
      <c r="U415" s="4">
        <v>1038</v>
      </c>
    </row>
    <row r="416" spans="1:21" x14ac:dyDescent="0.45">
      <c r="A416" t="s">
        <v>1692</v>
      </c>
      <c r="B416" t="s">
        <v>3</v>
      </c>
      <c r="C416" s="3" t="str">
        <f t="shared" si="49"/>
        <v>4.0 </v>
      </c>
      <c r="D416" t="s">
        <v>1693</v>
      </c>
      <c r="F416" t="s">
        <v>13</v>
      </c>
      <c r="G416" t="str">
        <f t="shared" si="50"/>
        <v>$$ - $$$</v>
      </c>
      <c r="H416" t="s">
        <v>1694</v>
      </c>
      <c r="I416" t="s">
        <v>1695</v>
      </c>
      <c r="J416" t="str">
        <f t="shared" si="48"/>
        <v xml:space="preserve">  ItalianFrenchCafe</v>
      </c>
      <c r="K416" t="str" cm="1">
        <f t="array" ref="K416">ExtractCapitals(J416)</f>
        <v>Italian French Cafe</v>
      </c>
      <c r="L416" t="str">
        <f t="shared" si="51"/>
        <v>Italian, French, Cafe</v>
      </c>
      <c r="M416" t="str">
        <f t="shared" si="55"/>
        <v>Italian, French, Cafe</v>
      </c>
      <c r="N416" t="s">
        <v>1696</v>
      </c>
      <c r="P416" t="str">
        <f t="shared" si="52"/>
        <v>Italian, French, Cafe, Italian, French, Cafe, Asian, Malaysian</v>
      </c>
      <c r="Q416" t="str" cm="1">
        <f t="array" ref="Q416">_xlfn.TEXTJOIN(", ", TRUE, IFERROR(_xlfn.FILTERXML("&lt;t&gt;&lt;s&gt;" &amp; SUBSTITUTE(P416, ", ", "&lt;/s&gt;&lt;s&gt;") &amp; "&lt;/s&gt;&lt;/t&gt;", "//s[not(preceding::*=.)]"), ""))</f>
        <v>Italian, French, Cafe, Asian, Malaysian</v>
      </c>
      <c r="R416" t="s">
        <v>9048</v>
      </c>
      <c r="S416" t="str">
        <f t="shared" si="53"/>
        <v>P001387</v>
      </c>
      <c r="T416">
        <f t="shared" ca="1" si="54"/>
        <v>1133</v>
      </c>
      <c r="U416" s="4">
        <v>1342</v>
      </c>
    </row>
    <row r="417" spans="1:21" x14ac:dyDescent="0.45">
      <c r="A417" t="s">
        <v>1697</v>
      </c>
      <c r="B417" t="s">
        <v>3</v>
      </c>
      <c r="C417" s="3" t="str">
        <f t="shared" si="49"/>
        <v>4.0 </v>
      </c>
      <c r="D417" t="s">
        <v>1698</v>
      </c>
      <c r="F417" t="s">
        <v>13</v>
      </c>
      <c r="G417" t="str">
        <f t="shared" si="50"/>
        <v>$$ - $$$</v>
      </c>
      <c r="H417" t="s">
        <v>21</v>
      </c>
      <c r="I417" t="s">
        <v>1699</v>
      </c>
      <c r="J417" t="str">
        <f t="shared" si="48"/>
        <v xml:space="preserve">  ChineseAsianMalaysian</v>
      </c>
      <c r="K417" t="str" cm="1">
        <f t="array" ref="K417">ExtractCapitals(J417)</f>
        <v>Chinese Asian Malaysian</v>
      </c>
      <c r="L417" t="str">
        <f t="shared" si="51"/>
        <v>Chinese, Asian, Malaysian</v>
      </c>
      <c r="M417" t="str">
        <f t="shared" si="55"/>
        <v>Chinese, Asian, Malaysian</v>
      </c>
      <c r="N417" t="s">
        <v>71</v>
      </c>
      <c r="P417" t="str">
        <f t="shared" si="52"/>
        <v>Chinese, Asian, Malaysian, Asian, Chinese, Malaysian</v>
      </c>
      <c r="Q417" t="str" cm="1">
        <f t="array" ref="Q417">_xlfn.TEXTJOIN(", ", TRUE, IFERROR(_xlfn.FILTERXML("&lt;t&gt;&lt;s&gt;" &amp; SUBSTITUTE(P417, ", ", "&lt;/s&gt;&lt;s&gt;") &amp; "&lt;/s&gt;&lt;/t&gt;", "//s[not(preceding::*=.)]"), ""))</f>
        <v>Chinese, Asian, Malaysian</v>
      </c>
      <c r="R417" t="s">
        <v>9048</v>
      </c>
      <c r="S417" t="str">
        <f t="shared" si="53"/>
        <v>P001388</v>
      </c>
      <c r="T417">
        <f t="shared" ca="1" si="54"/>
        <v>1496</v>
      </c>
      <c r="U417" s="4">
        <v>2174</v>
      </c>
    </row>
    <row r="418" spans="1:21" x14ac:dyDescent="0.45">
      <c r="A418" t="s">
        <v>1700</v>
      </c>
      <c r="B418" t="s">
        <v>41</v>
      </c>
      <c r="C418" s="3" t="str">
        <f t="shared" si="49"/>
        <v>4.5 </v>
      </c>
      <c r="D418" t="s">
        <v>1701</v>
      </c>
      <c r="F418" t="s">
        <v>13</v>
      </c>
      <c r="G418" t="str">
        <f t="shared" si="50"/>
        <v>$$ - $$$</v>
      </c>
      <c r="H418" t="s">
        <v>1424</v>
      </c>
      <c r="I418" t="s">
        <v>1702</v>
      </c>
      <c r="J418" t="str">
        <f t="shared" si="48"/>
        <v xml:space="preserve">  Dessert</v>
      </c>
      <c r="K418" t="str" cm="1">
        <f t="array" ref="K418">ExtractCapitals(J418)</f>
        <v>Dessert</v>
      </c>
      <c r="L418" t="str">
        <f t="shared" si="51"/>
        <v>Dessert</v>
      </c>
      <c r="M418" t="str">
        <f t="shared" si="55"/>
        <v>Dessert</v>
      </c>
      <c r="N418" t="s">
        <v>731</v>
      </c>
      <c r="P418" t="str">
        <f t="shared" si="52"/>
        <v>Dessert, Seating, Table Service</v>
      </c>
      <c r="Q418" t="str" cm="1">
        <f t="array" ref="Q418">_xlfn.TEXTJOIN(", ", TRUE, IFERROR(_xlfn.FILTERXML("&lt;t&gt;&lt;s&gt;" &amp; SUBSTITUTE(P418, ", ", "&lt;/s&gt;&lt;s&gt;") &amp; "&lt;/s&gt;&lt;/t&gt;", "//s[not(preceding::*=.)]"), ""))</f>
        <v>Dessert, Seating, Table Service</v>
      </c>
      <c r="R418" t="s">
        <v>9048</v>
      </c>
      <c r="S418" t="str">
        <f t="shared" si="53"/>
        <v>P001389</v>
      </c>
      <c r="T418">
        <f t="shared" ca="1" si="54"/>
        <v>1058</v>
      </c>
      <c r="U418" s="4">
        <v>648</v>
      </c>
    </row>
    <row r="419" spans="1:21" x14ac:dyDescent="0.45">
      <c r="A419" t="s">
        <v>1703</v>
      </c>
      <c r="B419" t="s">
        <v>79</v>
      </c>
      <c r="C419" s="3" t="str">
        <f t="shared" si="49"/>
        <v>5.0 </v>
      </c>
      <c r="D419" t="s">
        <v>1704</v>
      </c>
      <c r="E419" t="s">
        <v>1705</v>
      </c>
      <c r="F419" t="s">
        <v>6</v>
      </c>
      <c r="G419" t="str">
        <f t="shared" si="50"/>
        <v>$</v>
      </c>
      <c r="H419" t="s">
        <v>1706</v>
      </c>
      <c r="I419" t="s">
        <v>1707</v>
      </c>
      <c r="J419" t="str">
        <f t="shared" si="48"/>
        <v>AmericanAsianSingaporean</v>
      </c>
      <c r="K419" t="str" cm="1">
        <f t="array" ref="K419">ExtractCapitals(J419)</f>
        <v>American Asian Singaporean</v>
      </c>
      <c r="L419" t="str">
        <f t="shared" si="51"/>
        <v>American, Asian, Singaporean</v>
      </c>
      <c r="M419" t="str">
        <f t="shared" si="55"/>
        <v>American, Asian, Singaporean</v>
      </c>
      <c r="N419" t="s">
        <v>600</v>
      </c>
      <c r="P419" t="str">
        <f t="shared" si="52"/>
        <v>American, Asian, Singaporean, Breakfast, Lunch, Dinner, Brunch</v>
      </c>
      <c r="Q419" t="str" cm="1">
        <f t="array" ref="Q419">_xlfn.TEXTJOIN(", ", TRUE, IFERROR(_xlfn.FILTERXML("&lt;t&gt;&lt;s&gt;" &amp; SUBSTITUTE(P419, ", ", "&lt;/s&gt;&lt;s&gt;") &amp; "&lt;/s&gt;&lt;/t&gt;", "//s[not(preceding::*=.)]"), ""))</f>
        <v>American, Asian, Singaporean, Breakfast, Lunch, Dinner, Brunch</v>
      </c>
      <c r="R419" t="s">
        <v>9048</v>
      </c>
      <c r="S419" t="str">
        <f t="shared" si="53"/>
        <v>P001390</v>
      </c>
      <c r="T419">
        <f t="shared" ca="1" si="54"/>
        <v>3668</v>
      </c>
      <c r="U419" s="4">
        <v>2741</v>
      </c>
    </row>
    <row r="420" spans="1:21" x14ac:dyDescent="0.45">
      <c r="A420" t="s">
        <v>1708</v>
      </c>
      <c r="B420" t="s">
        <v>3</v>
      </c>
      <c r="C420" s="3" t="str">
        <f t="shared" si="49"/>
        <v>4.0 </v>
      </c>
      <c r="D420" t="s">
        <v>1709</v>
      </c>
      <c r="E420" t="s">
        <v>1710</v>
      </c>
      <c r="F420" t="s">
        <v>13</v>
      </c>
      <c r="G420" t="str">
        <f t="shared" si="50"/>
        <v>$$ - $$$</v>
      </c>
      <c r="H420" t="s">
        <v>1357</v>
      </c>
      <c r="I420" t="s">
        <v>1711</v>
      </c>
      <c r="J420" t="str">
        <f t="shared" si="48"/>
        <v xml:space="preserve">  CafeVegetarian FriendlyVegan Options</v>
      </c>
      <c r="K420" t="str" cm="1">
        <f t="array" ref="K420">ExtractCapitals(J420)</f>
        <v>Cafe Vegetarian  Friendly Vegan  Options</v>
      </c>
      <c r="L420" t="str">
        <f t="shared" si="51"/>
        <v>Cafe, Vegetarian, , Friendly, Vegan, , Options</v>
      </c>
      <c r="M420" t="str">
        <f t="shared" si="55"/>
        <v>Cafe, Vegetarian Friendly, Vegan Options</v>
      </c>
      <c r="N420" t="s">
        <v>1712</v>
      </c>
      <c r="P420" t="str">
        <f t="shared" si="52"/>
        <v>Cafe, Vegetarian Friendly, Vegan Options, Vegan Options, Vegetarian Friendly</v>
      </c>
      <c r="Q420" t="str" cm="1">
        <f t="array" ref="Q420">_xlfn.TEXTJOIN(", ", TRUE, IFERROR(_xlfn.FILTERXML("&lt;t&gt;&lt;s&gt;" &amp; SUBSTITUTE(P420, ", ", "&lt;/s&gt;&lt;s&gt;") &amp; "&lt;/s&gt;&lt;/t&gt;", "//s[not(preceding::*=.)]"), ""))</f>
        <v>Cafe, Vegetarian Friendly, Vegan Options</v>
      </c>
      <c r="R420" t="s">
        <v>9048</v>
      </c>
      <c r="S420" t="str">
        <f t="shared" si="53"/>
        <v>P001391</v>
      </c>
      <c r="T420">
        <f t="shared" ca="1" si="54"/>
        <v>2925</v>
      </c>
      <c r="U420" s="4">
        <v>587</v>
      </c>
    </row>
    <row r="421" spans="1:21" x14ac:dyDescent="0.45">
      <c r="A421" t="s">
        <v>1713</v>
      </c>
      <c r="B421" t="s">
        <v>3</v>
      </c>
      <c r="C421" s="3" t="str">
        <f t="shared" si="49"/>
        <v>4.0 </v>
      </c>
      <c r="D421" t="s">
        <v>1714</v>
      </c>
      <c r="F421" t="s">
        <v>13</v>
      </c>
      <c r="G421" t="str">
        <f t="shared" si="50"/>
        <v>$$ - $$$</v>
      </c>
      <c r="H421" t="s">
        <v>297</v>
      </c>
      <c r="I421" t="s">
        <v>1715</v>
      </c>
      <c r="J421" t="str">
        <f t="shared" si="48"/>
        <v xml:space="preserve">  Cafe</v>
      </c>
      <c r="K421" t="str" cm="1">
        <f t="array" ref="K421">ExtractCapitals(J421)</f>
        <v>Cafe</v>
      </c>
      <c r="L421" t="str">
        <f t="shared" si="51"/>
        <v>Cafe</v>
      </c>
      <c r="M421" t="str">
        <f t="shared" si="55"/>
        <v>Cafe</v>
      </c>
      <c r="N421" t="s">
        <v>610</v>
      </c>
      <c r="P421" t="str">
        <f t="shared" si="52"/>
        <v>Cafe, Breakfast, Lunch, Dinner</v>
      </c>
      <c r="Q421" t="str" cm="1">
        <f t="array" ref="Q421">_xlfn.TEXTJOIN(", ", TRUE, IFERROR(_xlfn.FILTERXML("&lt;t&gt;&lt;s&gt;" &amp; SUBSTITUTE(P421, ", ", "&lt;/s&gt;&lt;s&gt;") &amp; "&lt;/s&gt;&lt;/t&gt;", "//s[not(preceding::*=.)]"), ""))</f>
        <v>Cafe, Breakfast, Lunch, Dinner</v>
      </c>
      <c r="R421" t="s">
        <v>9048</v>
      </c>
      <c r="S421" t="str">
        <f t="shared" si="53"/>
        <v>P001392</v>
      </c>
      <c r="T421">
        <f t="shared" ca="1" si="54"/>
        <v>1312</v>
      </c>
      <c r="U421" s="4">
        <v>3904</v>
      </c>
    </row>
    <row r="422" spans="1:21" x14ac:dyDescent="0.45">
      <c r="A422" t="s">
        <v>1716</v>
      </c>
      <c r="B422" t="s">
        <v>79</v>
      </c>
      <c r="C422" s="3" t="str">
        <f t="shared" si="49"/>
        <v>5.0 </v>
      </c>
      <c r="D422" t="s">
        <v>1717</v>
      </c>
      <c r="E422" t="s">
        <v>1718</v>
      </c>
      <c r="F422" t="s">
        <v>6</v>
      </c>
      <c r="G422" t="str">
        <f t="shared" si="50"/>
        <v>$</v>
      </c>
      <c r="H422" t="s">
        <v>1719</v>
      </c>
      <c r="I422" t="s">
        <v>1720</v>
      </c>
      <c r="J422" t="str">
        <f t="shared" si="48"/>
        <v>ChineseSeafoodAsian</v>
      </c>
      <c r="K422" t="str" cm="1">
        <f t="array" ref="K422">ExtractCapitals(J422)</f>
        <v>Chinese Seafood Asian</v>
      </c>
      <c r="L422" t="str">
        <f t="shared" si="51"/>
        <v>Chinese, Seafood, Asian</v>
      </c>
      <c r="M422" t="str">
        <f t="shared" si="55"/>
        <v>Chinese, Seafood, Asian</v>
      </c>
      <c r="N422" t="s">
        <v>1721</v>
      </c>
      <c r="P422" t="str">
        <f t="shared" si="52"/>
        <v>Chinese, Seafood, Asian, Chinese, Seafood, Asian, Malaysian</v>
      </c>
      <c r="Q422" t="str" cm="1">
        <f t="array" ref="Q422">_xlfn.TEXTJOIN(", ", TRUE, IFERROR(_xlfn.FILTERXML("&lt;t&gt;&lt;s&gt;" &amp; SUBSTITUTE(P422, ", ", "&lt;/s&gt;&lt;s&gt;") &amp; "&lt;/s&gt;&lt;/t&gt;", "//s[not(preceding::*=.)]"), ""))</f>
        <v>Chinese, Seafood, Asian, Malaysian</v>
      </c>
      <c r="R422" t="s">
        <v>9048</v>
      </c>
      <c r="S422" t="str">
        <f t="shared" si="53"/>
        <v>P001393</v>
      </c>
      <c r="T422">
        <f t="shared" ca="1" si="54"/>
        <v>3339</v>
      </c>
      <c r="U422" s="4">
        <v>1181</v>
      </c>
    </row>
    <row r="423" spans="1:21" x14ac:dyDescent="0.45">
      <c r="A423" t="s">
        <v>1722</v>
      </c>
      <c r="B423" t="s">
        <v>41</v>
      </c>
      <c r="C423" s="3" t="str">
        <f t="shared" si="49"/>
        <v>4.5 </v>
      </c>
      <c r="D423" t="s">
        <v>1723</v>
      </c>
      <c r="E423" t="s">
        <v>1724</v>
      </c>
      <c r="F423" t="s">
        <v>144</v>
      </c>
      <c r="G423" t="str">
        <f t="shared" si="50"/>
        <v>$$$$</v>
      </c>
      <c r="H423" t="s">
        <v>1725</v>
      </c>
      <c r="I423" t="s">
        <v>1726</v>
      </c>
      <c r="J423" t="str">
        <f t="shared" si="48"/>
        <v>Japanese</v>
      </c>
      <c r="K423" t="str" cm="1">
        <f t="array" ref="K423">ExtractCapitals(J423)</f>
        <v>Japanese</v>
      </c>
      <c r="L423" t="str">
        <f t="shared" si="51"/>
        <v>Japanese</v>
      </c>
      <c r="M423" t="str">
        <f t="shared" si="55"/>
        <v>Japanese</v>
      </c>
      <c r="N423" t="s">
        <v>373</v>
      </c>
      <c r="P423" t="str">
        <f t="shared" si="52"/>
        <v>Japanese</v>
      </c>
      <c r="Q423" t="str" cm="1">
        <f t="array" ref="Q423">_xlfn.TEXTJOIN(", ", TRUE, IFERROR(_xlfn.FILTERXML("&lt;t&gt;&lt;s&gt;" &amp; SUBSTITUTE(P423, ", ", "&lt;/s&gt;&lt;s&gt;") &amp; "&lt;/s&gt;&lt;/t&gt;", "//s[not(preceding::*=.)]"), ""))</f>
        <v>Japanese</v>
      </c>
      <c r="R423" t="s">
        <v>9048</v>
      </c>
      <c r="S423" t="str">
        <f t="shared" si="53"/>
        <v>P001394</v>
      </c>
      <c r="T423">
        <f t="shared" ca="1" si="54"/>
        <v>2216</v>
      </c>
      <c r="U423" s="4">
        <v>4073</v>
      </c>
    </row>
    <row r="424" spans="1:21" x14ac:dyDescent="0.45">
      <c r="A424" t="s">
        <v>1727</v>
      </c>
      <c r="B424" t="s">
        <v>41</v>
      </c>
      <c r="C424" s="3" t="str">
        <f t="shared" si="49"/>
        <v>4.5 </v>
      </c>
      <c r="D424" t="s">
        <v>1728</v>
      </c>
      <c r="E424" t="s">
        <v>1729</v>
      </c>
      <c r="F424" t="s">
        <v>13</v>
      </c>
      <c r="G424" t="str">
        <f t="shared" si="50"/>
        <v>$$ - $$$</v>
      </c>
      <c r="H424" t="s">
        <v>133</v>
      </c>
      <c r="I424" t="s">
        <v>1730</v>
      </c>
      <c r="J424" t="str">
        <f t="shared" si="48"/>
        <v xml:space="preserve">  ChineseSeafoodAsian</v>
      </c>
      <c r="K424" t="str" cm="1">
        <f t="array" ref="K424">ExtractCapitals(J424)</f>
        <v>Chinese Seafood Asian</v>
      </c>
      <c r="L424" t="str">
        <f t="shared" si="51"/>
        <v>Chinese, Seafood, Asian</v>
      </c>
      <c r="M424" t="str">
        <f t="shared" si="55"/>
        <v>Chinese, Seafood, Asian</v>
      </c>
      <c r="N424" t="s">
        <v>232</v>
      </c>
      <c r="P424" t="str">
        <f t="shared" si="52"/>
        <v>Chinese, Seafood, Asian, Lunch, Dinner</v>
      </c>
      <c r="Q424" t="str" cm="1">
        <f t="array" ref="Q424">_xlfn.TEXTJOIN(", ", TRUE, IFERROR(_xlfn.FILTERXML("&lt;t&gt;&lt;s&gt;" &amp; SUBSTITUTE(P424, ", ", "&lt;/s&gt;&lt;s&gt;") &amp; "&lt;/s&gt;&lt;/t&gt;", "//s[not(preceding::*=.)]"), ""))</f>
        <v>Chinese, Seafood, Asian, Lunch, Dinner</v>
      </c>
      <c r="R424" t="s">
        <v>9048</v>
      </c>
      <c r="S424" t="str">
        <f t="shared" si="53"/>
        <v>P001395</v>
      </c>
      <c r="T424">
        <f t="shared" ca="1" si="54"/>
        <v>1104</v>
      </c>
      <c r="U424" s="4">
        <v>4274</v>
      </c>
    </row>
    <row r="425" spans="1:21" x14ac:dyDescent="0.45">
      <c r="A425" t="s">
        <v>1731</v>
      </c>
      <c r="B425" t="s">
        <v>41</v>
      </c>
      <c r="C425" s="3" t="str">
        <f t="shared" si="49"/>
        <v>4.5 </v>
      </c>
      <c r="D425" t="s">
        <v>1732</v>
      </c>
      <c r="E425" t="s">
        <v>1733</v>
      </c>
      <c r="F425" t="s">
        <v>6</v>
      </c>
      <c r="G425" t="str">
        <f t="shared" si="50"/>
        <v>$</v>
      </c>
      <c r="H425" t="s">
        <v>1734</v>
      </c>
      <c r="I425" t="s">
        <v>1735</v>
      </c>
      <c r="J425" t="str">
        <f t="shared" si="48"/>
        <v>JapaneseBarCafe</v>
      </c>
      <c r="K425" t="str" cm="1">
        <f t="array" ref="K425">ExtractCapitals(J425)</f>
        <v>Japanese Bar Cafe</v>
      </c>
      <c r="L425" t="str">
        <f t="shared" si="51"/>
        <v>Japanese, Bar, Cafe</v>
      </c>
      <c r="M425" t="str">
        <f t="shared" si="55"/>
        <v>Japanese, Bar, Cafe</v>
      </c>
      <c r="N425" t="s">
        <v>1736</v>
      </c>
      <c r="P425" t="str">
        <f t="shared" si="52"/>
        <v>Japanese, Bar, Cafe, Japanese, Bar, Cafe, Asian, Korean, Pub, Malaysian</v>
      </c>
      <c r="Q425" t="str" cm="1">
        <f t="array" ref="Q425">_xlfn.TEXTJOIN(", ", TRUE, IFERROR(_xlfn.FILTERXML("&lt;t&gt;&lt;s&gt;" &amp; SUBSTITUTE(P425, ", ", "&lt;/s&gt;&lt;s&gt;") &amp; "&lt;/s&gt;&lt;/t&gt;", "//s[not(preceding::*=.)]"), ""))</f>
        <v>Japanese, Bar, Cafe, Asian, Korean, Pub, Malaysian</v>
      </c>
      <c r="R425" t="s">
        <v>9048</v>
      </c>
      <c r="S425" t="str">
        <f t="shared" si="53"/>
        <v>P001396</v>
      </c>
      <c r="T425">
        <f t="shared" ca="1" si="54"/>
        <v>3830</v>
      </c>
      <c r="U425" s="4">
        <v>3479</v>
      </c>
    </row>
    <row r="426" spans="1:21" x14ac:dyDescent="0.45">
      <c r="A426" t="s">
        <v>1737</v>
      </c>
      <c r="B426" t="s">
        <v>3</v>
      </c>
      <c r="C426" s="3" t="str">
        <f t="shared" si="49"/>
        <v>4.0 </v>
      </c>
      <c r="D426" t="s">
        <v>1738</v>
      </c>
      <c r="E426" t="s">
        <v>1739</v>
      </c>
      <c r="F426" t="s">
        <v>13</v>
      </c>
      <c r="G426" t="str">
        <f t="shared" si="50"/>
        <v>$$ - $$$</v>
      </c>
      <c r="H426" t="s">
        <v>1740</v>
      </c>
      <c r="I426" t="s">
        <v>1741</v>
      </c>
      <c r="J426" t="str">
        <f t="shared" si="48"/>
        <v xml:space="preserve">  ItalianPizzaVegetarian Friendly</v>
      </c>
      <c r="K426" t="str" cm="1">
        <f t="array" ref="K426">ExtractCapitals(J426)</f>
        <v>Italian Pizza Vegetarian  Friendly</v>
      </c>
      <c r="L426" t="str">
        <f t="shared" si="51"/>
        <v>Italian, Pizza, Vegetarian, , Friendly</v>
      </c>
      <c r="M426" t="str">
        <f t="shared" si="55"/>
        <v>Italian, Pizza, Vegetarian Friendly</v>
      </c>
      <c r="N426" t="s">
        <v>34</v>
      </c>
      <c r="P426" t="str">
        <f t="shared" si="52"/>
        <v>Italian, Pizza, Vegetarian Friendly</v>
      </c>
      <c r="Q426" t="str" cm="1">
        <f t="array" ref="Q426">_xlfn.TEXTJOIN(", ", TRUE, IFERROR(_xlfn.FILTERXML("&lt;t&gt;&lt;s&gt;" &amp; SUBSTITUTE(P426, ", ", "&lt;/s&gt;&lt;s&gt;") &amp; "&lt;/s&gt;&lt;/t&gt;", "//s[not(preceding::*=.)]"), ""))</f>
        <v>Italian, Pizza, Vegetarian Friendly</v>
      </c>
      <c r="R426" t="s">
        <v>9048</v>
      </c>
      <c r="S426" t="str">
        <f t="shared" si="53"/>
        <v>P001397</v>
      </c>
      <c r="T426">
        <f t="shared" ca="1" si="54"/>
        <v>632</v>
      </c>
      <c r="U426" s="4">
        <v>2123</v>
      </c>
    </row>
    <row r="427" spans="1:21" x14ac:dyDescent="0.45">
      <c r="A427" t="s">
        <v>1742</v>
      </c>
      <c r="B427" t="s">
        <v>41</v>
      </c>
      <c r="C427" s="3" t="str">
        <f t="shared" si="49"/>
        <v>4.5 </v>
      </c>
      <c r="D427" t="s">
        <v>1743</v>
      </c>
      <c r="E427" t="s">
        <v>1744</v>
      </c>
      <c r="F427" t="s">
        <v>13</v>
      </c>
      <c r="G427" t="str">
        <f t="shared" si="50"/>
        <v>$$ - $$$</v>
      </c>
      <c r="H427" t="s">
        <v>1745</v>
      </c>
      <c r="I427" t="s">
        <v>1746</v>
      </c>
      <c r="J427" t="str">
        <f t="shared" si="48"/>
        <v xml:space="preserve">  AmericanSouthwesternAsian</v>
      </c>
      <c r="K427" t="str" cm="1">
        <f t="array" ref="K427">ExtractCapitals(J427)</f>
        <v>American Southwestern Asian</v>
      </c>
      <c r="L427" t="str">
        <f t="shared" si="51"/>
        <v>American, Southwestern, Asian</v>
      </c>
      <c r="M427" t="str">
        <f t="shared" si="55"/>
        <v>American, Southwestern, Asian</v>
      </c>
      <c r="N427" t="s">
        <v>1747</v>
      </c>
      <c r="P427" t="str">
        <f t="shared" si="52"/>
        <v>American, Southwestern, Asian, American, Southwestern, Asian, Thai, Indonesian, Malaysian</v>
      </c>
      <c r="Q427" t="str" cm="1">
        <f t="array" ref="Q427">_xlfn.TEXTJOIN(", ", TRUE, IFERROR(_xlfn.FILTERXML("&lt;t&gt;&lt;s&gt;" &amp; SUBSTITUTE(P427, ", ", "&lt;/s&gt;&lt;s&gt;") &amp; "&lt;/s&gt;&lt;/t&gt;", "//s[not(preceding::*=.)]"), ""))</f>
        <v>American, Southwestern, Asian, Thai, Indonesian, Malaysian</v>
      </c>
      <c r="R427" t="s">
        <v>9048</v>
      </c>
      <c r="S427" t="str">
        <f t="shared" si="53"/>
        <v>P001398</v>
      </c>
      <c r="T427">
        <f t="shared" ca="1" si="54"/>
        <v>4472</v>
      </c>
      <c r="U427" s="4">
        <v>2911</v>
      </c>
    </row>
    <row r="428" spans="1:21" x14ac:dyDescent="0.45">
      <c r="A428" t="s">
        <v>1748</v>
      </c>
      <c r="B428" t="s">
        <v>3</v>
      </c>
      <c r="C428" s="3" t="str">
        <f t="shared" si="49"/>
        <v>4.0 </v>
      </c>
      <c r="D428" t="s">
        <v>1749</v>
      </c>
      <c r="E428" t="s">
        <v>828</v>
      </c>
      <c r="F428" t="s">
        <v>13</v>
      </c>
      <c r="G428" t="str">
        <f t="shared" si="50"/>
        <v>$$ - $$$</v>
      </c>
      <c r="H428" t="s">
        <v>44</v>
      </c>
      <c r="I428" t="s">
        <v>1750</v>
      </c>
      <c r="J428" t="str">
        <f t="shared" si="48"/>
        <v xml:space="preserve">  ChineseAsianCantonese</v>
      </c>
      <c r="K428" t="str" cm="1">
        <f t="array" ref="K428">ExtractCapitals(J428)</f>
        <v>Chinese Asian Cantonese</v>
      </c>
      <c r="L428" t="str">
        <f t="shared" si="51"/>
        <v>Chinese, Asian, Cantonese</v>
      </c>
      <c r="M428" t="str">
        <f t="shared" si="55"/>
        <v>Chinese, Asian, Cantonese</v>
      </c>
      <c r="N428" t="s">
        <v>402</v>
      </c>
      <c r="P428" t="str">
        <f t="shared" si="52"/>
        <v>Chinese, Asian, Cantonese</v>
      </c>
      <c r="Q428" t="str" cm="1">
        <f t="array" ref="Q428">_xlfn.TEXTJOIN(", ", TRUE, IFERROR(_xlfn.FILTERXML("&lt;t&gt;&lt;s&gt;" &amp; SUBSTITUTE(P428, ", ", "&lt;/s&gt;&lt;s&gt;") &amp; "&lt;/s&gt;&lt;/t&gt;", "//s[not(preceding::*=.)]"), ""))</f>
        <v>Chinese, Asian, Cantonese</v>
      </c>
      <c r="R428" t="s">
        <v>9048</v>
      </c>
      <c r="S428" t="str">
        <f t="shared" si="53"/>
        <v>P001399</v>
      </c>
      <c r="T428">
        <f t="shared" ca="1" si="54"/>
        <v>1521</v>
      </c>
      <c r="U428" s="4">
        <v>3259</v>
      </c>
    </row>
    <row r="429" spans="1:21" x14ac:dyDescent="0.45">
      <c r="A429" t="s">
        <v>1751</v>
      </c>
      <c r="B429" t="s">
        <v>18</v>
      </c>
      <c r="C429" s="3" t="str">
        <f t="shared" si="49"/>
        <v>3.5 </v>
      </c>
      <c r="D429" t="s">
        <v>1752</v>
      </c>
      <c r="E429" t="s">
        <v>1753</v>
      </c>
      <c r="F429" t="s">
        <v>13</v>
      </c>
      <c r="G429" t="str">
        <f t="shared" si="50"/>
        <v>$$ - $$$</v>
      </c>
      <c r="H429" t="s">
        <v>1754</v>
      </c>
      <c r="I429" t="s">
        <v>1755</v>
      </c>
      <c r="J429" t="str">
        <f t="shared" si="48"/>
        <v xml:space="preserve">  Quick BitesCafeAsian</v>
      </c>
      <c r="K429" t="str" cm="1">
        <f t="array" ref="K429">ExtractCapitals(J429)</f>
        <v>Quick  Bites Cafe Asian</v>
      </c>
      <c r="L429" t="str">
        <f t="shared" si="51"/>
        <v>Quick, , Bites, Cafe, Asian</v>
      </c>
      <c r="M429" t="str">
        <f t="shared" si="55"/>
        <v>Quick Bites, Cafe, Asian</v>
      </c>
      <c r="N429" t="s">
        <v>232</v>
      </c>
      <c r="P429" t="str">
        <f t="shared" si="52"/>
        <v>Quick Bites, Cafe, Asian, Lunch, Dinner</v>
      </c>
      <c r="Q429" t="str" cm="1">
        <f t="array" ref="Q429">_xlfn.TEXTJOIN(", ", TRUE, IFERROR(_xlfn.FILTERXML("&lt;t&gt;&lt;s&gt;" &amp; SUBSTITUTE(P429, ", ", "&lt;/s&gt;&lt;s&gt;") &amp; "&lt;/s&gt;&lt;/t&gt;", "//s[not(preceding::*=.)]"), ""))</f>
        <v>Quick Bites, Cafe, Asian, Lunch, Dinner</v>
      </c>
      <c r="R429" t="s">
        <v>9048</v>
      </c>
      <c r="S429" t="str">
        <f t="shared" si="53"/>
        <v>P001400</v>
      </c>
      <c r="T429">
        <f t="shared" ca="1" si="54"/>
        <v>2828</v>
      </c>
      <c r="U429" s="4">
        <v>1636</v>
      </c>
    </row>
    <row r="430" spans="1:21" x14ac:dyDescent="0.45">
      <c r="A430" t="s">
        <v>1756</v>
      </c>
      <c r="B430" t="s">
        <v>41</v>
      </c>
      <c r="C430" s="3" t="str">
        <f t="shared" si="49"/>
        <v>4.5 </v>
      </c>
      <c r="D430" t="s">
        <v>1757</v>
      </c>
      <c r="E430" t="s">
        <v>1758</v>
      </c>
      <c r="F430" t="s">
        <v>13</v>
      </c>
      <c r="G430" t="str">
        <f t="shared" si="50"/>
        <v>$$ - $$$</v>
      </c>
      <c r="H430" t="s">
        <v>1759</v>
      </c>
      <c r="I430" t="s">
        <v>1760</v>
      </c>
      <c r="J430" t="str">
        <f t="shared" si="48"/>
        <v xml:space="preserve">  JapaneseCafeContemporary</v>
      </c>
      <c r="K430" t="str" cm="1">
        <f t="array" ref="K430">ExtractCapitals(J430)</f>
        <v>Japanese Cafe Contemporary</v>
      </c>
      <c r="L430" t="str">
        <f t="shared" si="51"/>
        <v>Japanese, Cafe, Contemporary</v>
      </c>
      <c r="M430" t="str">
        <f t="shared" si="55"/>
        <v>Japanese, Cafe, Contemporary</v>
      </c>
      <c r="N430" t="s">
        <v>1761</v>
      </c>
      <c r="P430" t="str">
        <f t="shared" si="52"/>
        <v>Japanese, Cafe, Contemporary, Japanese, Cafe, Contemporary, Fusion</v>
      </c>
      <c r="Q430" t="str" cm="1">
        <f t="array" ref="Q430">_xlfn.TEXTJOIN(", ", TRUE, IFERROR(_xlfn.FILTERXML("&lt;t&gt;&lt;s&gt;" &amp; SUBSTITUTE(P430, ", ", "&lt;/s&gt;&lt;s&gt;") &amp; "&lt;/s&gt;&lt;/t&gt;", "//s[not(preceding::*=.)]"), ""))</f>
        <v>Japanese, Cafe, Contemporary, Fusion</v>
      </c>
      <c r="R430" t="s">
        <v>9048</v>
      </c>
      <c r="S430" t="str">
        <f t="shared" si="53"/>
        <v>P001401</v>
      </c>
      <c r="T430">
        <f t="shared" ca="1" si="54"/>
        <v>1019</v>
      </c>
      <c r="U430" s="4">
        <v>3307</v>
      </c>
    </row>
    <row r="431" spans="1:21" x14ac:dyDescent="0.45">
      <c r="A431" t="s">
        <v>1762</v>
      </c>
      <c r="B431" t="s">
        <v>41</v>
      </c>
      <c r="C431" s="3" t="str">
        <f t="shared" si="49"/>
        <v>4.5 </v>
      </c>
      <c r="D431" t="s">
        <v>1763</v>
      </c>
      <c r="F431" t="s">
        <v>13</v>
      </c>
      <c r="G431" t="str">
        <f t="shared" si="50"/>
        <v>$$ - $$$</v>
      </c>
      <c r="H431" t="s">
        <v>1764</v>
      </c>
      <c r="I431" t="s">
        <v>1765</v>
      </c>
      <c r="J431" t="str">
        <f t="shared" si="48"/>
        <v xml:space="preserve">  MediterraneanBarbecueMiddle Eastern</v>
      </c>
      <c r="K431" t="str" cm="1">
        <f t="array" ref="K431">ExtractCapitals(J431)</f>
        <v>Mediterranean Barbecue Middle  Eastern</v>
      </c>
      <c r="L431" t="str">
        <f t="shared" si="51"/>
        <v>Mediterranean, Barbecue, Middle, , Eastern</v>
      </c>
      <c r="M431" t="str">
        <f t="shared" si="55"/>
        <v>Mediterranean, Barbecue, Middle Eastern</v>
      </c>
      <c r="N431" t="s">
        <v>1766</v>
      </c>
      <c r="P431" t="str">
        <f t="shared" si="52"/>
        <v>Mediterranean, Barbecue, Middle Eastern, Middle Eastern, Egyptian, Arabic, Mediterranean, Barbecue</v>
      </c>
      <c r="Q431" t="str" cm="1">
        <f t="array" ref="Q431">_xlfn.TEXTJOIN(", ", TRUE, IFERROR(_xlfn.FILTERXML("&lt;t&gt;&lt;s&gt;" &amp; SUBSTITUTE(P431, ", ", "&lt;/s&gt;&lt;s&gt;") &amp; "&lt;/s&gt;&lt;/t&gt;", "//s[not(preceding::*=.)]"), ""))</f>
        <v>Mediterranean, Barbecue, Middle Eastern, Egyptian, Arabic</v>
      </c>
      <c r="R431" t="s">
        <v>9048</v>
      </c>
      <c r="S431" t="str">
        <f t="shared" si="53"/>
        <v>P001402</v>
      </c>
      <c r="T431">
        <f t="shared" ca="1" si="54"/>
        <v>3545</v>
      </c>
      <c r="U431" s="4">
        <v>3210</v>
      </c>
    </row>
    <row r="432" spans="1:21" x14ac:dyDescent="0.45">
      <c r="A432" t="s">
        <v>1767</v>
      </c>
      <c r="B432" t="s">
        <v>3</v>
      </c>
      <c r="C432" s="3" t="str">
        <f t="shared" si="49"/>
        <v>4.0 </v>
      </c>
      <c r="D432" t="s">
        <v>1768</v>
      </c>
      <c r="F432" t="s">
        <v>6</v>
      </c>
      <c r="G432" t="str">
        <f t="shared" si="50"/>
        <v>$</v>
      </c>
      <c r="H432" t="s">
        <v>1769</v>
      </c>
      <c r="I432" t="s">
        <v>1770</v>
      </c>
      <c r="J432" t="str">
        <f t="shared" si="48"/>
        <v>AsianThaiVegetarian Friendly</v>
      </c>
      <c r="K432" t="str" cm="1">
        <f t="array" ref="K432">ExtractCapitals(J432)</f>
        <v>Asian Thai Vegetarian  Friendly</v>
      </c>
      <c r="L432" t="str">
        <f t="shared" si="51"/>
        <v>Asian, Thai, Vegetarian, , Friendly</v>
      </c>
      <c r="M432" t="str">
        <f t="shared" si="55"/>
        <v>Asian, Thai, Vegetarian Friendly</v>
      </c>
      <c r="N432" t="s">
        <v>1771</v>
      </c>
      <c r="P432" t="str">
        <f t="shared" si="52"/>
        <v>Asian, Thai, Vegetarian Friendly</v>
      </c>
      <c r="Q432" t="str" cm="1">
        <f t="array" ref="Q432">_xlfn.TEXTJOIN(", ", TRUE, IFERROR(_xlfn.FILTERXML("&lt;t&gt;&lt;s&gt;" &amp; SUBSTITUTE(P432, ", ", "&lt;/s&gt;&lt;s&gt;") &amp; "&lt;/s&gt;&lt;/t&gt;", "//s[not(preceding::*=.)]"), ""))</f>
        <v>Asian, Thai, Vegetarian Friendly</v>
      </c>
      <c r="R432" t="s">
        <v>9048</v>
      </c>
      <c r="S432" t="str">
        <f t="shared" si="53"/>
        <v>P001403</v>
      </c>
      <c r="T432">
        <f t="shared" ca="1" si="54"/>
        <v>987</v>
      </c>
      <c r="U432" s="4">
        <v>316</v>
      </c>
    </row>
    <row r="433" spans="1:21" x14ac:dyDescent="0.45">
      <c r="A433" t="s">
        <v>1772</v>
      </c>
      <c r="B433" t="s">
        <v>3</v>
      </c>
      <c r="C433" s="3" t="str">
        <f t="shared" si="49"/>
        <v>4.0 </v>
      </c>
      <c r="D433" t="s">
        <v>1773</v>
      </c>
      <c r="E433" t="s">
        <v>1774</v>
      </c>
      <c r="F433" t="s">
        <v>13</v>
      </c>
      <c r="G433" t="str">
        <f t="shared" si="50"/>
        <v>$$ - $$$</v>
      </c>
      <c r="H433" t="s">
        <v>297</v>
      </c>
      <c r="I433" t="s">
        <v>1775</v>
      </c>
      <c r="J433" t="str">
        <f t="shared" si="48"/>
        <v xml:space="preserve">  Cafe</v>
      </c>
      <c r="K433" t="str" cm="1">
        <f t="array" ref="K433">ExtractCapitals(J433)</f>
        <v>Cafe</v>
      </c>
      <c r="L433" t="str">
        <f t="shared" si="51"/>
        <v>Cafe</v>
      </c>
      <c r="M433" t="str">
        <f t="shared" si="55"/>
        <v>Cafe</v>
      </c>
      <c r="N433" t="s">
        <v>610</v>
      </c>
      <c r="P433" t="str">
        <f t="shared" si="52"/>
        <v>Cafe, Breakfast, Lunch, Dinner</v>
      </c>
      <c r="Q433" t="str" cm="1">
        <f t="array" ref="Q433">_xlfn.TEXTJOIN(", ", TRUE, IFERROR(_xlfn.FILTERXML("&lt;t&gt;&lt;s&gt;" &amp; SUBSTITUTE(P433, ", ", "&lt;/s&gt;&lt;s&gt;") &amp; "&lt;/s&gt;&lt;/t&gt;", "//s[not(preceding::*=.)]"), ""))</f>
        <v>Cafe, Breakfast, Lunch, Dinner</v>
      </c>
      <c r="R433" t="s">
        <v>9048</v>
      </c>
      <c r="S433" t="str">
        <f t="shared" si="53"/>
        <v>P001404</v>
      </c>
      <c r="T433">
        <f t="shared" ca="1" si="54"/>
        <v>651</v>
      </c>
      <c r="U433" s="4">
        <v>520</v>
      </c>
    </row>
    <row r="434" spans="1:21" x14ac:dyDescent="0.45">
      <c r="A434" t="s">
        <v>1776</v>
      </c>
      <c r="B434" t="s">
        <v>41</v>
      </c>
      <c r="C434" s="3" t="str">
        <f t="shared" si="49"/>
        <v>4.5 </v>
      </c>
      <c r="D434" t="s">
        <v>1777</v>
      </c>
      <c r="E434" t="s">
        <v>1778</v>
      </c>
      <c r="F434" t="s">
        <v>6</v>
      </c>
      <c r="G434" t="str">
        <f t="shared" si="50"/>
        <v>$</v>
      </c>
      <c r="H434" t="s">
        <v>1719</v>
      </c>
      <c r="I434" t="s">
        <v>1779</v>
      </c>
      <c r="J434" t="str">
        <f t="shared" si="48"/>
        <v>ChineseSeafoodAsian</v>
      </c>
      <c r="K434" t="str" cm="1">
        <f t="array" ref="K434">ExtractCapitals(J434)</f>
        <v>Chinese Seafood Asian</v>
      </c>
      <c r="L434" t="str">
        <f t="shared" si="51"/>
        <v>Chinese, Seafood, Asian</v>
      </c>
      <c r="M434" t="str">
        <f t="shared" si="55"/>
        <v>Chinese, Seafood, Asian</v>
      </c>
      <c r="N434" t="s">
        <v>77</v>
      </c>
      <c r="P434" t="str">
        <f t="shared" si="52"/>
        <v>Chinese, Seafood, Asian, Halal</v>
      </c>
      <c r="Q434" t="str" cm="1">
        <f t="array" ref="Q434">_xlfn.TEXTJOIN(", ", TRUE, IFERROR(_xlfn.FILTERXML("&lt;t&gt;&lt;s&gt;" &amp; SUBSTITUTE(P434, ", ", "&lt;/s&gt;&lt;s&gt;") &amp; "&lt;/s&gt;&lt;/t&gt;", "//s[not(preceding::*=.)]"), ""))</f>
        <v>Chinese, Seafood, Asian, Halal</v>
      </c>
      <c r="R434" t="s">
        <v>9048</v>
      </c>
      <c r="S434" t="str">
        <f t="shared" si="53"/>
        <v>P001405</v>
      </c>
      <c r="T434">
        <f t="shared" ca="1" si="54"/>
        <v>35</v>
      </c>
      <c r="U434" s="4">
        <v>1429</v>
      </c>
    </row>
    <row r="435" spans="1:21" x14ac:dyDescent="0.45">
      <c r="A435" t="s">
        <v>1780</v>
      </c>
      <c r="B435" t="s">
        <v>3</v>
      </c>
      <c r="C435" s="3" t="str">
        <f t="shared" si="49"/>
        <v>4.0 </v>
      </c>
      <c r="D435" t="s">
        <v>1781</v>
      </c>
      <c r="E435" t="s">
        <v>1782</v>
      </c>
      <c r="F435" t="s">
        <v>6</v>
      </c>
      <c r="G435" t="str">
        <f t="shared" si="50"/>
        <v>$</v>
      </c>
      <c r="H435" t="s">
        <v>1783</v>
      </c>
      <c r="I435" t="s">
        <v>1784</v>
      </c>
      <c r="J435" t="str">
        <f t="shared" si="48"/>
        <v>BakeriesMalaysianVegetarian Friendly</v>
      </c>
      <c r="K435" t="str" cm="1">
        <f t="array" ref="K435">ExtractCapitals(J435)</f>
        <v>Bakeries Malaysian Vegetarian  Friendly</v>
      </c>
      <c r="L435" t="str">
        <f t="shared" si="51"/>
        <v>Bakeries, Malaysian, Vegetarian, , Friendly</v>
      </c>
      <c r="M435" t="str">
        <f t="shared" si="55"/>
        <v>Bakeries, Malaysian, Vegetarian Friendly</v>
      </c>
      <c r="N435" t="s">
        <v>266</v>
      </c>
      <c r="P435" t="str">
        <f t="shared" si="52"/>
        <v>Bakeries, Malaysian, Vegetarian Friendly, Vegetarian Friendly, Halal</v>
      </c>
      <c r="Q435" t="str" cm="1">
        <f t="array" ref="Q435">_xlfn.TEXTJOIN(", ", TRUE, IFERROR(_xlfn.FILTERXML("&lt;t&gt;&lt;s&gt;" &amp; SUBSTITUTE(P435, ", ", "&lt;/s&gt;&lt;s&gt;") &amp; "&lt;/s&gt;&lt;/t&gt;", "//s[not(preceding::*=.)]"), ""))</f>
        <v>Bakeries, Malaysian, Vegetarian Friendly, Halal</v>
      </c>
      <c r="R435" t="s">
        <v>9048</v>
      </c>
      <c r="S435" t="str">
        <f t="shared" si="53"/>
        <v>P001406</v>
      </c>
      <c r="T435">
        <f t="shared" ca="1" si="54"/>
        <v>1509</v>
      </c>
      <c r="U435" s="4">
        <v>2119</v>
      </c>
    </row>
    <row r="436" spans="1:21" x14ac:dyDescent="0.45">
      <c r="A436" t="s">
        <v>1785</v>
      </c>
      <c r="B436" t="s">
        <v>3</v>
      </c>
      <c r="C436" s="3" t="str">
        <f t="shared" si="49"/>
        <v>4.0 </v>
      </c>
      <c r="D436" t="s">
        <v>1786</v>
      </c>
      <c r="E436" t="s">
        <v>1787</v>
      </c>
      <c r="F436" t="s">
        <v>13</v>
      </c>
      <c r="G436" t="str">
        <f t="shared" si="50"/>
        <v>$$ - $$$</v>
      </c>
      <c r="H436" t="s">
        <v>1788</v>
      </c>
      <c r="I436" t="s">
        <v>1789</v>
      </c>
      <c r="J436" t="str">
        <f t="shared" si="48"/>
        <v xml:space="preserve">  EuropeanAsianMalaysian</v>
      </c>
      <c r="K436" t="str" cm="1">
        <f t="array" ref="K436">ExtractCapitals(J436)</f>
        <v>European Asian Malaysian</v>
      </c>
      <c r="L436" t="str">
        <f t="shared" si="51"/>
        <v>European, Asian, Malaysian</v>
      </c>
      <c r="M436" t="str">
        <f t="shared" si="55"/>
        <v>European, Asian, Malaysian</v>
      </c>
      <c r="N436" t="s">
        <v>1790</v>
      </c>
      <c r="P436" t="str">
        <f t="shared" si="52"/>
        <v>European, Asian, Malaysian</v>
      </c>
      <c r="Q436" t="str" cm="1">
        <f t="array" ref="Q436">_xlfn.TEXTJOIN(", ", TRUE, IFERROR(_xlfn.FILTERXML("&lt;t&gt;&lt;s&gt;" &amp; SUBSTITUTE(P436, ", ", "&lt;/s&gt;&lt;s&gt;") &amp; "&lt;/s&gt;&lt;/t&gt;", "//s[not(preceding::*=.)]"), ""))</f>
        <v>European, Asian, Malaysian</v>
      </c>
      <c r="R436" t="s">
        <v>9048</v>
      </c>
      <c r="S436" t="str">
        <f t="shared" si="53"/>
        <v>P001407</v>
      </c>
      <c r="T436">
        <f t="shared" ca="1" si="54"/>
        <v>3492</v>
      </c>
      <c r="U436" s="4">
        <v>2635</v>
      </c>
    </row>
    <row r="437" spans="1:21" x14ac:dyDescent="0.45">
      <c r="A437" t="s">
        <v>1791</v>
      </c>
      <c r="B437" t="s">
        <v>3</v>
      </c>
      <c r="C437" s="3" t="str">
        <f t="shared" si="49"/>
        <v>4.0 </v>
      </c>
      <c r="D437" t="s">
        <v>1792</v>
      </c>
      <c r="F437" t="s">
        <v>13</v>
      </c>
      <c r="G437" t="str">
        <f t="shared" si="50"/>
        <v>$$ - $$$</v>
      </c>
      <c r="H437" t="s">
        <v>1793</v>
      </c>
      <c r="I437">
        <v>6072350667</v>
      </c>
      <c r="J437" t="str">
        <f t="shared" si="48"/>
        <v xml:space="preserve">  ChineseMalaysian</v>
      </c>
      <c r="K437" t="str" cm="1">
        <f t="array" ref="K437">ExtractCapitals(J437)</f>
        <v>Chinese Malaysian</v>
      </c>
      <c r="L437" t="str">
        <f t="shared" si="51"/>
        <v>Chinese, Malaysian</v>
      </c>
      <c r="M437" t="str">
        <f t="shared" si="55"/>
        <v>Chinese, Malaysian</v>
      </c>
      <c r="N437" t="s">
        <v>135</v>
      </c>
      <c r="P437" t="str">
        <f t="shared" si="52"/>
        <v>Chinese, Malaysian, Dinner, Lunch</v>
      </c>
      <c r="Q437" t="str" cm="1">
        <f t="array" ref="Q437">_xlfn.TEXTJOIN(", ", TRUE, IFERROR(_xlfn.FILTERXML("&lt;t&gt;&lt;s&gt;" &amp; SUBSTITUTE(P437, ", ", "&lt;/s&gt;&lt;s&gt;") &amp; "&lt;/s&gt;&lt;/t&gt;", "//s[not(preceding::*=.)]"), ""))</f>
        <v>Chinese, Malaysian, Dinner, Lunch</v>
      </c>
      <c r="R437" t="s">
        <v>9048</v>
      </c>
      <c r="S437" t="str">
        <f t="shared" si="53"/>
        <v>P001408</v>
      </c>
      <c r="T437">
        <f t="shared" ca="1" si="54"/>
        <v>825</v>
      </c>
      <c r="U437" s="4">
        <v>3388</v>
      </c>
    </row>
    <row r="438" spans="1:21" x14ac:dyDescent="0.45">
      <c r="A438" t="s">
        <v>1794</v>
      </c>
      <c r="B438" t="s">
        <v>41</v>
      </c>
      <c r="C438" s="3" t="str">
        <f t="shared" si="49"/>
        <v>4.5 </v>
      </c>
      <c r="D438" t="s">
        <v>1795</v>
      </c>
      <c r="F438" t="s">
        <v>794</v>
      </c>
      <c r="G438" t="str">
        <f t="shared" si="50"/>
        <v>$$</v>
      </c>
      <c r="H438" t="s">
        <v>794</v>
      </c>
      <c r="I438" t="s">
        <v>1796</v>
      </c>
      <c r="J438" t="str">
        <f t="shared" si="48"/>
        <v>Asian</v>
      </c>
      <c r="K438" t="str" cm="1">
        <f t="array" ref="K438">ExtractCapitals(J438)</f>
        <v>Asian</v>
      </c>
      <c r="L438" t="str">
        <f t="shared" si="51"/>
        <v>Asian</v>
      </c>
      <c r="M438" t="str">
        <f t="shared" si="55"/>
        <v>Asian</v>
      </c>
      <c r="N438" t="s">
        <v>1797</v>
      </c>
      <c r="P438" t="str">
        <f t="shared" si="52"/>
        <v>Asian, Lunch, Dinner, Brunch, After-hours, Drinks</v>
      </c>
      <c r="Q438" t="str" cm="1">
        <f t="array" ref="Q438">_xlfn.TEXTJOIN(", ", TRUE, IFERROR(_xlfn.FILTERXML("&lt;t&gt;&lt;s&gt;" &amp; SUBSTITUTE(P438, ", ", "&lt;/s&gt;&lt;s&gt;") &amp; "&lt;/s&gt;&lt;/t&gt;", "//s[not(preceding::*=.)]"), ""))</f>
        <v>Asian, Lunch, Dinner, Brunch, After-hours, Drinks</v>
      </c>
      <c r="R438" t="s">
        <v>9048</v>
      </c>
      <c r="S438" t="str">
        <f t="shared" si="53"/>
        <v>P001409</v>
      </c>
      <c r="T438">
        <f t="shared" ca="1" si="54"/>
        <v>59</v>
      </c>
      <c r="U438" s="4">
        <v>997</v>
      </c>
    </row>
    <row r="439" spans="1:21" x14ac:dyDescent="0.45">
      <c r="A439" t="s">
        <v>1798</v>
      </c>
      <c r="B439" t="s">
        <v>41</v>
      </c>
      <c r="C439" s="3" t="str">
        <f t="shared" si="49"/>
        <v>4.5 </v>
      </c>
      <c r="D439" t="s">
        <v>1799</v>
      </c>
      <c r="E439" t="s">
        <v>1800</v>
      </c>
      <c r="F439" t="s">
        <v>13</v>
      </c>
      <c r="G439" t="str">
        <f t="shared" si="50"/>
        <v>$$ - $$$</v>
      </c>
      <c r="H439" t="s">
        <v>1801</v>
      </c>
      <c r="I439" t="s">
        <v>1802</v>
      </c>
      <c r="J439" t="str">
        <f t="shared" si="48"/>
        <v xml:space="preserve">  JapaneseCafeEuropean</v>
      </c>
      <c r="K439" t="str" cm="1">
        <f t="array" ref="K439">ExtractCapitals(J439)</f>
        <v>Japanese Cafe European</v>
      </c>
      <c r="L439" t="str">
        <f t="shared" si="51"/>
        <v>Japanese, Cafe, European</v>
      </c>
      <c r="M439" t="str">
        <f t="shared" si="55"/>
        <v>Japanese, Cafe, European</v>
      </c>
      <c r="N439" t="s">
        <v>99</v>
      </c>
      <c r="P439" t="str">
        <f t="shared" si="52"/>
        <v>Japanese, Cafe, European, Breakfast, Lunch, Brunch</v>
      </c>
      <c r="Q439" t="str" cm="1">
        <f t="array" ref="Q439">_xlfn.TEXTJOIN(", ", TRUE, IFERROR(_xlfn.FILTERXML("&lt;t&gt;&lt;s&gt;" &amp; SUBSTITUTE(P439, ", ", "&lt;/s&gt;&lt;s&gt;") &amp; "&lt;/s&gt;&lt;/t&gt;", "//s[not(preceding::*=.)]"), ""))</f>
        <v>Japanese, Cafe, European, Breakfast, Lunch, Brunch</v>
      </c>
      <c r="R439" t="s">
        <v>9048</v>
      </c>
      <c r="S439" t="str">
        <f t="shared" si="53"/>
        <v>P001410</v>
      </c>
      <c r="T439">
        <f t="shared" ca="1" si="54"/>
        <v>261</v>
      </c>
      <c r="U439" s="4">
        <v>3360</v>
      </c>
    </row>
    <row r="440" spans="1:21" x14ac:dyDescent="0.45">
      <c r="A440" t="s">
        <v>1803</v>
      </c>
      <c r="B440" t="s">
        <v>18</v>
      </c>
      <c r="C440" s="3" t="str">
        <f t="shared" si="49"/>
        <v>3.5 </v>
      </c>
      <c r="D440" t="s">
        <v>1804</v>
      </c>
      <c r="F440" t="s">
        <v>13</v>
      </c>
      <c r="G440" t="str">
        <f t="shared" si="50"/>
        <v>$$ - $$$</v>
      </c>
      <c r="H440" t="s">
        <v>591</v>
      </c>
      <c r="I440" t="s">
        <v>1805</v>
      </c>
      <c r="J440" t="str">
        <f t="shared" si="48"/>
        <v xml:space="preserve">  SeafoodAsianMalaysian</v>
      </c>
      <c r="K440" t="str" cm="1">
        <f t="array" ref="K440">ExtractCapitals(J440)</f>
        <v>Seafood Asian Malaysian</v>
      </c>
      <c r="L440" t="str">
        <f t="shared" si="51"/>
        <v>Seafood, Asian, Malaysian</v>
      </c>
      <c r="M440" t="str">
        <f t="shared" si="55"/>
        <v>Seafood, Asian, Malaysian</v>
      </c>
      <c r="N440" t="s">
        <v>77</v>
      </c>
      <c r="P440" t="str">
        <f t="shared" si="52"/>
        <v>Seafood, Asian, Malaysian, Halal</v>
      </c>
      <c r="Q440" t="str" cm="1">
        <f t="array" ref="Q440">_xlfn.TEXTJOIN(", ", TRUE, IFERROR(_xlfn.FILTERXML("&lt;t&gt;&lt;s&gt;" &amp; SUBSTITUTE(P440, ", ", "&lt;/s&gt;&lt;s&gt;") &amp; "&lt;/s&gt;&lt;/t&gt;", "//s[not(preceding::*=.)]"), ""))</f>
        <v>Seafood, Asian, Malaysian, Halal</v>
      </c>
      <c r="R440" t="s">
        <v>9048</v>
      </c>
      <c r="S440" t="str">
        <f t="shared" si="53"/>
        <v>P001411</v>
      </c>
      <c r="T440">
        <f t="shared" ca="1" si="54"/>
        <v>3444</v>
      </c>
      <c r="U440" s="4">
        <v>3739</v>
      </c>
    </row>
    <row r="441" spans="1:21" x14ac:dyDescent="0.45">
      <c r="A441" t="s">
        <v>1806</v>
      </c>
      <c r="B441" t="s">
        <v>3</v>
      </c>
      <c r="C441" s="3" t="str">
        <f t="shared" si="49"/>
        <v>4.0 </v>
      </c>
      <c r="D441" t="s">
        <v>1807</v>
      </c>
      <c r="F441" t="s">
        <v>13</v>
      </c>
      <c r="G441" t="str">
        <f t="shared" si="50"/>
        <v>$$ - $$$</v>
      </c>
      <c r="H441" t="s">
        <v>1808</v>
      </c>
      <c r="I441">
        <v>6072781328</v>
      </c>
      <c r="J441" t="str">
        <f t="shared" si="48"/>
        <v xml:space="preserve">  JapaneseAsian</v>
      </c>
      <c r="K441" t="str" cm="1">
        <f t="array" ref="K441">ExtractCapitals(J441)</f>
        <v>Japanese Asian</v>
      </c>
      <c r="L441" t="str">
        <f t="shared" si="51"/>
        <v>Japanese, Asian</v>
      </c>
      <c r="M441" t="str">
        <f t="shared" si="55"/>
        <v>Japanese, Asian</v>
      </c>
      <c r="N441" t="s">
        <v>183</v>
      </c>
      <c r="P441" t="str">
        <f t="shared" si="52"/>
        <v>Japanese, Asian, Lunch, Dinner, Brunch</v>
      </c>
      <c r="Q441" t="str" cm="1">
        <f t="array" ref="Q441">_xlfn.TEXTJOIN(", ", TRUE, IFERROR(_xlfn.FILTERXML("&lt;t&gt;&lt;s&gt;" &amp; SUBSTITUTE(P441, ", ", "&lt;/s&gt;&lt;s&gt;") &amp; "&lt;/s&gt;&lt;/t&gt;", "//s[not(preceding::*=.)]"), ""))</f>
        <v>Japanese, Asian, Lunch, Dinner, Brunch</v>
      </c>
      <c r="R441" t="s">
        <v>9048</v>
      </c>
      <c r="S441" t="str">
        <f t="shared" si="53"/>
        <v>P001412</v>
      </c>
      <c r="T441">
        <f t="shared" ca="1" si="54"/>
        <v>1769</v>
      </c>
      <c r="U441" s="4">
        <v>1766</v>
      </c>
    </row>
    <row r="442" spans="1:21" x14ac:dyDescent="0.45">
      <c r="A442" t="s">
        <v>1809</v>
      </c>
      <c r="B442" t="s">
        <v>41</v>
      </c>
      <c r="C442" s="3" t="str">
        <f t="shared" si="49"/>
        <v>4.5 </v>
      </c>
      <c r="D442" t="s">
        <v>1810</v>
      </c>
      <c r="E442" t="s">
        <v>1811</v>
      </c>
      <c r="F442" t="s">
        <v>13</v>
      </c>
      <c r="G442" t="str">
        <f t="shared" si="50"/>
        <v>$$ - $$$</v>
      </c>
      <c r="H442" t="s">
        <v>37</v>
      </c>
      <c r="I442" t="s">
        <v>1812</v>
      </c>
      <c r="J442" t="str">
        <f t="shared" si="48"/>
        <v xml:space="preserve">  ChineseAsian</v>
      </c>
      <c r="K442" t="str" cm="1">
        <f t="array" ref="K442">ExtractCapitals(J442)</f>
        <v>Chinese Asian</v>
      </c>
      <c r="L442" t="str">
        <f t="shared" si="51"/>
        <v>Chinese, Asian</v>
      </c>
      <c r="M442" t="str">
        <f t="shared" si="55"/>
        <v>Chinese, Asian</v>
      </c>
      <c r="N442" t="s">
        <v>39</v>
      </c>
      <c r="P442" t="str">
        <f t="shared" si="52"/>
        <v>Chinese, Asian, Dinner</v>
      </c>
      <c r="Q442" t="str" cm="1">
        <f t="array" ref="Q442">_xlfn.TEXTJOIN(", ", TRUE, IFERROR(_xlfn.FILTERXML("&lt;t&gt;&lt;s&gt;" &amp; SUBSTITUTE(P442, ", ", "&lt;/s&gt;&lt;s&gt;") &amp; "&lt;/s&gt;&lt;/t&gt;", "//s[not(preceding::*=.)]"), ""))</f>
        <v>Chinese, Asian, Dinner</v>
      </c>
      <c r="R442" t="s">
        <v>9048</v>
      </c>
      <c r="S442" t="str">
        <f t="shared" si="53"/>
        <v>P001413</v>
      </c>
      <c r="T442">
        <f t="shared" ca="1" si="54"/>
        <v>512</v>
      </c>
      <c r="U442" s="4">
        <v>4451</v>
      </c>
    </row>
    <row r="443" spans="1:21" x14ac:dyDescent="0.45">
      <c r="A443" t="s">
        <v>1813</v>
      </c>
      <c r="B443" t="s">
        <v>3</v>
      </c>
      <c r="C443" s="3" t="str">
        <f t="shared" si="49"/>
        <v>4.0 </v>
      </c>
      <c r="D443" t="s">
        <v>1814</v>
      </c>
      <c r="E443" t="s">
        <v>1815</v>
      </c>
      <c r="F443" t="s">
        <v>13</v>
      </c>
      <c r="G443" t="str">
        <f t="shared" si="50"/>
        <v>$$ - $$$</v>
      </c>
      <c r="H443" t="s">
        <v>1816</v>
      </c>
      <c r="I443" t="s">
        <v>1817</v>
      </c>
      <c r="J443" t="str">
        <f t="shared" si="48"/>
        <v xml:space="preserve">  ItalianGermanBar</v>
      </c>
      <c r="K443" t="str" cm="1">
        <f t="array" ref="K443">ExtractCapitals(J443)</f>
        <v>Italian German Bar</v>
      </c>
      <c r="L443" t="str">
        <f t="shared" si="51"/>
        <v>Italian, German, Bar</v>
      </c>
      <c r="M443" t="str">
        <f t="shared" si="55"/>
        <v>Italian, German, Bar</v>
      </c>
      <c r="N443" t="s">
        <v>1818</v>
      </c>
      <c r="P443" t="str">
        <f t="shared" si="52"/>
        <v>Italian, German, Bar, Dinner, Lunch, After-hours, Drinks</v>
      </c>
      <c r="Q443" t="str" cm="1">
        <f t="array" ref="Q443">_xlfn.TEXTJOIN(", ", TRUE, IFERROR(_xlfn.FILTERXML("&lt;t&gt;&lt;s&gt;" &amp; SUBSTITUTE(P443, ", ", "&lt;/s&gt;&lt;s&gt;") &amp; "&lt;/s&gt;&lt;/t&gt;", "//s[not(preceding::*=.)]"), ""))</f>
        <v>Italian, German, Bar, Dinner, Lunch, After-hours, Drinks</v>
      </c>
      <c r="R443" t="s">
        <v>9048</v>
      </c>
      <c r="S443" t="str">
        <f t="shared" si="53"/>
        <v>P001414</v>
      </c>
      <c r="T443">
        <f t="shared" ca="1" si="54"/>
        <v>4427</v>
      </c>
      <c r="U443" s="4">
        <v>2758</v>
      </c>
    </row>
    <row r="444" spans="1:21" x14ac:dyDescent="0.45">
      <c r="A444" t="s">
        <v>178</v>
      </c>
      <c r="B444" t="s">
        <v>18</v>
      </c>
      <c r="C444" s="3" t="str">
        <f t="shared" si="49"/>
        <v>3.5 </v>
      </c>
      <c r="D444" t="s">
        <v>1819</v>
      </c>
      <c r="F444" t="s">
        <v>13</v>
      </c>
      <c r="G444" t="str">
        <f t="shared" si="50"/>
        <v>$$ - $$$</v>
      </c>
      <c r="H444" t="s">
        <v>181</v>
      </c>
      <c r="J444" t="str">
        <f t="shared" si="48"/>
        <v xml:space="preserve">  CafeAsianMalaysian</v>
      </c>
      <c r="K444" t="str" cm="1">
        <f t="array" ref="K444">ExtractCapitals(J444)</f>
        <v>Cafe Asian Malaysian</v>
      </c>
      <c r="L444" t="str">
        <f t="shared" si="51"/>
        <v>Cafe, Asian, Malaysian</v>
      </c>
      <c r="M444" t="str">
        <f t="shared" si="55"/>
        <v>Cafe, Asian, Malaysian</v>
      </c>
      <c r="N444" t="s">
        <v>77</v>
      </c>
      <c r="P444" t="str">
        <f t="shared" si="52"/>
        <v>Cafe, Asian, Malaysian, Halal</v>
      </c>
      <c r="Q444" t="str" cm="1">
        <f t="array" ref="Q444">_xlfn.TEXTJOIN(", ", TRUE, IFERROR(_xlfn.FILTERXML("&lt;t&gt;&lt;s&gt;" &amp; SUBSTITUTE(P444, ", ", "&lt;/s&gt;&lt;s&gt;") &amp; "&lt;/s&gt;&lt;/t&gt;", "//s[not(preceding::*=.)]"), ""))</f>
        <v>Cafe, Asian, Malaysian, Halal</v>
      </c>
      <c r="R444" t="s">
        <v>9048</v>
      </c>
      <c r="S444" t="str">
        <f t="shared" si="53"/>
        <v>P001415</v>
      </c>
      <c r="T444">
        <f t="shared" ca="1" si="54"/>
        <v>3087</v>
      </c>
      <c r="U444" s="4">
        <v>3461</v>
      </c>
    </row>
    <row r="445" spans="1:21" x14ac:dyDescent="0.45">
      <c r="A445" t="s">
        <v>1820</v>
      </c>
      <c r="B445" t="s">
        <v>3</v>
      </c>
      <c r="C445" s="3" t="str">
        <f t="shared" si="49"/>
        <v>4.0 </v>
      </c>
      <c r="D445" t="s">
        <v>1821</v>
      </c>
      <c r="E445" t="s">
        <v>1822</v>
      </c>
      <c r="F445" t="s">
        <v>13</v>
      </c>
      <c r="G445" t="str">
        <f t="shared" si="50"/>
        <v>$$ - $$$</v>
      </c>
      <c r="H445" t="s">
        <v>1823</v>
      </c>
      <c r="I445" t="s">
        <v>1824</v>
      </c>
      <c r="J445" t="str">
        <f t="shared" si="48"/>
        <v xml:space="preserve">  BritishContemporaryVegan Options</v>
      </c>
      <c r="K445" t="str" cm="1">
        <f t="array" ref="K445">ExtractCapitals(J445)</f>
        <v>British Contemporary Vegan  Options</v>
      </c>
      <c r="L445" t="str">
        <f t="shared" si="51"/>
        <v>British, Contemporary, Vegan, , Options</v>
      </c>
      <c r="M445" t="str">
        <f t="shared" si="55"/>
        <v>British, Contemporary, Vegan Options</v>
      </c>
      <c r="N445" t="s">
        <v>1825</v>
      </c>
      <c r="P445" t="str">
        <f t="shared" si="52"/>
        <v>British, Contemporary, Vegan Options</v>
      </c>
      <c r="Q445" t="str" cm="1">
        <f t="array" ref="Q445">_xlfn.TEXTJOIN(", ", TRUE, IFERROR(_xlfn.FILTERXML("&lt;t&gt;&lt;s&gt;" &amp; SUBSTITUTE(P445, ", ", "&lt;/s&gt;&lt;s&gt;") &amp; "&lt;/s&gt;&lt;/t&gt;", "//s[not(preceding::*=.)]"), ""))</f>
        <v>British, Contemporary, Vegan Options</v>
      </c>
      <c r="R445" t="s">
        <v>9048</v>
      </c>
      <c r="S445" t="str">
        <f t="shared" si="53"/>
        <v>P001416</v>
      </c>
      <c r="T445">
        <f t="shared" ca="1" si="54"/>
        <v>2562</v>
      </c>
      <c r="U445" s="4">
        <v>412</v>
      </c>
    </row>
    <row r="446" spans="1:21" x14ac:dyDescent="0.45">
      <c r="A446" t="s">
        <v>1826</v>
      </c>
      <c r="B446" t="s">
        <v>79</v>
      </c>
      <c r="C446" s="3" t="str">
        <f t="shared" si="49"/>
        <v>5.0 </v>
      </c>
      <c r="D446" t="s">
        <v>1827</v>
      </c>
      <c r="E446" t="s">
        <v>1828</v>
      </c>
      <c r="F446" t="s">
        <v>13</v>
      </c>
      <c r="G446" t="str">
        <f t="shared" si="50"/>
        <v>$$ - $$$</v>
      </c>
      <c r="H446" t="s">
        <v>1829</v>
      </c>
      <c r="I446" t="s">
        <v>1830</v>
      </c>
      <c r="J446" t="str">
        <f t="shared" si="48"/>
        <v xml:space="preserve">  Arabic</v>
      </c>
      <c r="K446" t="str" cm="1">
        <f t="array" ref="K446">ExtractCapitals(J446)</f>
        <v>Arabic</v>
      </c>
      <c r="L446" t="str">
        <f t="shared" si="51"/>
        <v>Arabic</v>
      </c>
      <c r="M446" t="str">
        <f t="shared" si="55"/>
        <v>Arabic</v>
      </c>
      <c r="N446" t="s">
        <v>232</v>
      </c>
      <c r="P446" t="str">
        <f t="shared" si="52"/>
        <v>Arabic, Lunch, Dinner</v>
      </c>
      <c r="Q446" t="str" cm="1">
        <f t="array" ref="Q446">_xlfn.TEXTJOIN(", ", TRUE, IFERROR(_xlfn.FILTERXML("&lt;t&gt;&lt;s&gt;" &amp; SUBSTITUTE(P446, ", ", "&lt;/s&gt;&lt;s&gt;") &amp; "&lt;/s&gt;&lt;/t&gt;", "//s[not(preceding::*=.)]"), ""))</f>
        <v>Arabic, Lunch, Dinner</v>
      </c>
      <c r="R446" t="s">
        <v>9048</v>
      </c>
      <c r="S446" t="str">
        <f t="shared" si="53"/>
        <v>P001417</v>
      </c>
      <c r="T446">
        <f t="shared" ca="1" si="54"/>
        <v>449</v>
      </c>
      <c r="U446" s="4">
        <v>279</v>
      </c>
    </row>
    <row r="447" spans="1:21" x14ac:dyDescent="0.45">
      <c r="A447" t="s">
        <v>1831</v>
      </c>
      <c r="B447" t="s">
        <v>3</v>
      </c>
      <c r="C447" s="3" t="str">
        <f t="shared" si="49"/>
        <v>4.0 </v>
      </c>
      <c r="D447" t="s">
        <v>1832</v>
      </c>
      <c r="F447" t="s">
        <v>13</v>
      </c>
      <c r="G447" t="str">
        <f t="shared" si="50"/>
        <v>$$ - $$$</v>
      </c>
      <c r="H447" t="s">
        <v>1833</v>
      </c>
      <c r="I447" t="s">
        <v>1834</v>
      </c>
      <c r="J447" t="str">
        <f t="shared" si="48"/>
        <v xml:space="preserve">  IrishBarPub</v>
      </c>
      <c r="K447" t="str" cm="1">
        <f t="array" ref="K447">ExtractCapitals(J447)</f>
        <v>Irish Bar Pub</v>
      </c>
      <c r="L447" t="str">
        <f t="shared" si="51"/>
        <v>Irish, Bar, Pub</v>
      </c>
      <c r="M447" t="str">
        <f t="shared" si="55"/>
        <v>Irish, Bar, Pub</v>
      </c>
      <c r="N447" t="s">
        <v>1835</v>
      </c>
      <c r="P447" t="str">
        <f t="shared" si="52"/>
        <v>Irish, Bar, Pub, Irish, Caucasian, Bar, Pub</v>
      </c>
      <c r="Q447" t="str" cm="1">
        <f t="array" ref="Q447">_xlfn.TEXTJOIN(", ", TRUE, IFERROR(_xlfn.FILTERXML("&lt;t&gt;&lt;s&gt;" &amp; SUBSTITUTE(P447, ", ", "&lt;/s&gt;&lt;s&gt;") &amp; "&lt;/s&gt;&lt;/t&gt;", "//s[not(preceding::*=.)]"), ""))</f>
        <v>Irish, Bar, Pub, Caucasian</v>
      </c>
      <c r="R447" t="s">
        <v>9048</v>
      </c>
      <c r="S447" t="str">
        <f t="shared" si="53"/>
        <v>P001418</v>
      </c>
      <c r="T447">
        <f t="shared" ca="1" si="54"/>
        <v>1442</v>
      </c>
      <c r="U447" s="4">
        <v>3911</v>
      </c>
    </row>
    <row r="448" spans="1:21" x14ac:dyDescent="0.45">
      <c r="A448" t="s">
        <v>1836</v>
      </c>
      <c r="B448" t="s">
        <v>3</v>
      </c>
      <c r="C448" s="3" t="str">
        <f t="shared" si="49"/>
        <v>4.0 </v>
      </c>
      <c r="D448" t="s">
        <v>1837</v>
      </c>
      <c r="F448" t="s">
        <v>13</v>
      </c>
      <c r="G448" t="str">
        <f t="shared" si="50"/>
        <v>$$ - $$$</v>
      </c>
      <c r="H448" t="s">
        <v>1838</v>
      </c>
      <c r="I448" t="s">
        <v>1839</v>
      </c>
      <c r="J448" t="str">
        <f t="shared" si="48"/>
        <v xml:space="preserve">  PizzaInternationalAsian</v>
      </c>
      <c r="K448" t="str" cm="1">
        <f t="array" ref="K448">ExtractCapitals(J448)</f>
        <v>Pizza International Asian</v>
      </c>
      <c r="L448" t="str">
        <f t="shared" si="51"/>
        <v>Pizza, International, Asian</v>
      </c>
      <c r="M448" t="str">
        <f t="shared" si="55"/>
        <v>Pizza, International, Asian</v>
      </c>
      <c r="N448" t="s">
        <v>183</v>
      </c>
      <c r="P448" t="str">
        <f t="shared" si="52"/>
        <v>Pizza, International, Asian, Lunch, Dinner, Brunch</v>
      </c>
      <c r="Q448" t="str" cm="1">
        <f t="array" ref="Q448">_xlfn.TEXTJOIN(", ", TRUE, IFERROR(_xlfn.FILTERXML("&lt;t&gt;&lt;s&gt;" &amp; SUBSTITUTE(P448, ", ", "&lt;/s&gt;&lt;s&gt;") &amp; "&lt;/s&gt;&lt;/t&gt;", "//s[not(preceding::*=.)]"), ""))</f>
        <v>Pizza, International, Asian, Lunch, Dinner, Brunch</v>
      </c>
      <c r="R448" t="s">
        <v>9048</v>
      </c>
      <c r="S448" t="str">
        <f t="shared" si="53"/>
        <v>P001419</v>
      </c>
      <c r="T448">
        <f t="shared" ca="1" si="54"/>
        <v>2307</v>
      </c>
      <c r="U448" s="4">
        <v>2816</v>
      </c>
    </row>
    <row r="449" spans="1:21" x14ac:dyDescent="0.45">
      <c r="A449" t="s">
        <v>1840</v>
      </c>
      <c r="B449" t="s">
        <v>3</v>
      </c>
      <c r="C449" s="3" t="str">
        <f t="shared" si="49"/>
        <v>4.0 </v>
      </c>
      <c r="D449" t="s">
        <v>1841</v>
      </c>
      <c r="E449" t="s">
        <v>1842</v>
      </c>
      <c r="F449" t="s">
        <v>13</v>
      </c>
      <c r="G449" t="str">
        <f t="shared" si="50"/>
        <v>$$ - $$$</v>
      </c>
      <c r="H449" t="s">
        <v>297</v>
      </c>
      <c r="I449" t="s">
        <v>1843</v>
      </c>
      <c r="J449" t="str">
        <f t="shared" si="48"/>
        <v xml:space="preserve">  Cafe</v>
      </c>
      <c r="K449" t="str" cm="1">
        <f t="array" ref="K449">ExtractCapitals(J449)</f>
        <v>Cafe</v>
      </c>
      <c r="L449" t="str">
        <f t="shared" si="51"/>
        <v>Cafe</v>
      </c>
      <c r="M449" t="str">
        <f t="shared" si="55"/>
        <v>Cafe</v>
      </c>
      <c r="N449" t="s">
        <v>600</v>
      </c>
      <c r="P449" t="str">
        <f t="shared" si="52"/>
        <v>Cafe, Breakfast, Lunch, Dinner, Brunch</v>
      </c>
      <c r="Q449" t="str" cm="1">
        <f t="array" ref="Q449">_xlfn.TEXTJOIN(", ", TRUE, IFERROR(_xlfn.FILTERXML("&lt;t&gt;&lt;s&gt;" &amp; SUBSTITUTE(P449, ", ", "&lt;/s&gt;&lt;s&gt;") &amp; "&lt;/s&gt;&lt;/t&gt;", "//s[not(preceding::*=.)]"), ""))</f>
        <v>Cafe, Breakfast, Lunch, Dinner, Brunch</v>
      </c>
      <c r="R449" t="s">
        <v>9048</v>
      </c>
      <c r="S449" t="str">
        <f t="shared" si="53"/>
        <v>P001420</v>
      </c>
      <c r="T449">
        <f t="shared" ca="1" si="54"/>
        <v>3072</v>
      </c>
      <c r="U449" s="4">
        <v>311</v>
      </c>
    </row>
    <row r="450" spans="1:21" x14ac:dyDescent="0.45">
      <c r="A450" t="s">
        <v>1844</v>
      </c>
      <c r="B450" t="s">
        <v>3</v>
      </c>
      <c r="C450" s="3" t="str">
        <f t="shared" si="49"/>
        <v>4.0 </v>
      </c>
      <c r="D450" t="s">
        <v>1845</v>
      </c>
      <c r="F450" t="s">
        <v>6</v>
      </c>
      <c r="G450" t="str">
        <f t="shared" si="50"/>
        <v>$</v>
      </c>
      <c r="H450" t="s">
        <v>1846</v>
      </c>
      <c r="I450" t="s">
        <v>1847</v>
      </c>
      <c r="J450" t="str">
        <f t="shared" ref="J450:J513" si="56">SUBSTITUTE(SUBSTITUTE(H450, "$", ""), "-", "")</f>
        <v>AsianStreet FoodMalaysian</v>
      </c>
      <c r="K450" t="str" cm="1">
        <f t="array" ref="K450">ExtractCapitals(J450)</f>
        <v>Asian Street  Food Malaysian</v>
      </c>
      <c r="L450" t="str">
        <f t="shared" si="51"/>
        <v>Asian, Street, , Food, Malaysian</v>
      </c>
      <c r="M450" t="str">
        <f t="shared" si="55"/>
        <v>Asian, Street Food, Malaysian</v>
      </c>
      <c r="N450" t="s">
        <v>1848</v>
      </c>
      <c r="P450" t="str">
        <f t="shared" si="52"/>
        <v>Asian, Street Food, Malaysian, Street Food, Asian, Malaysian</v>
      </c>
      <c r="Q450" t="str" cm="1">
        <f t="array" ref="Q450">_xlfn.TEXTJOIN(", ", TRUE, IFERROR(_xlfn.FILTERXML("&lt;t&gt;&lt;s&gt;" &amp; SUBSTITUTE(P450, ", ", "&lt;/s&gt;&lt;s&gt;") &amp; "&lt;/s&gt;&lt;/t&gt;", "//s[not(preceding::*=.)]"), ""))</f>
        <v>Asian, Street Food, Malaysian</v>
      </c>
      <c r="R450" t="s">
        <v>9048</v>
      </c>
      <c r="S450" t="str">
        <f t="shared" si="53"/>
        <v>P001421</v>
      </c>
      <c r="T450">
        <f t="shared" ca="1" si="54"/>
        <v>2828</v>
      </c>
      <c r="U450" s="4">
        <v>1950</v>
      </c>
    </row>
    <row r="451" spans="1:21" x14ac:dyDescent="0.45">
      <c r="A451" t="s">
        <v>1849</v>
      </c>
      <c r="B451" t="s">
        <v>18</v>
      </c>
      <c r="C451" s="3" t="str">
        <f t="shared" ref="C451:C514" si="57">SUBSTITUTE(B451, "Â", "")</f>
        <v>3.5 </v>
      </c>
      <c r="D451" t="s">
        <v>1850</v>
      </c>
      <c r="F451" t="s">
        <v>13</v>
      </c>
      <c r="G451" t="str">
        <f t="shared" ref="G451:G514" si="58">IF(OR(ISBLANK(F451), ISERROR(SEARCH("$", F451))), "$$", F451)</f>
        <v>$$ - $$$</v>
      </c>
      <c r="H451" t="s">
        <v>133</v>
      </c>
      <c r="I451" t="s">
        <v>1851</v>
      </c>
      <c r="J451" t="str">
        <f t="shared" si="56"/>
        <v xml:space="preserve">  ChineseSeafoodAsian</v>
      </c>
      <c r="K451" t="str" cm="1">
        <f t="array" ref="K451">ExtractCapitals(J451)</f>
        <v>Chinese Seafood Asian</v>
      </c>
      <c r="L451" t="str">
        <f t="shared" ref="L451:L514" si="59">SUBSTITUTE(K451, " ", ", ")</f>
        <v>Chinese, Seafood, Asian</v>
      </c>
      <c r="M451" t="str">
        <f t="shared" si="55"/>
        <v>Chinese, Seafood, Asian</v>
      </c>
      <c r="N451" t="s">
        <v>610</v>
      </c>
      <c r="P451" t="str">
        <f t="shared" ref="P451:P514" si="60">M451 &amp; IF(ISNUMBER(SEARCH(N451, M451)), "", ", " &amp; N451) &amp; IF(AND(ISNUMBER(SEARCH(N451, M451 &amp; N451)), ISNUMBER(SEARCH(O451, M451 &amp; N451))), "", ", " &amp; O451)</f>
        <v>Chinese, Seafood, Asian, Breakfast, Lunch, Dinner</v>
      </c>
      <c r="Q451" t="str" cm="1">
        <f t="array" ref="Q451">_xlfn.TEXTJOIN(", ", TRUE, IFERROR(_xlfn.FILTERXML("&lt;t&gt;&lt;s&gt;" &amp; SUBSTITUTE(P451, ", ", "&lt;/s&gt;&lt;s&gt;") &amp; "&lt;/s&gt;&lt;/t&gt;", "//s[not(preceding::*=.)]"), ""))</f>
        <v>Chinese, Seafood, Asian, Breakfast, Lunch, Dinner</v>
      </c>
      <c r="R451" t="s">
        <v>9048</v>
      </c>
      <c r="S451" t="str">
        <f t="shared" ref="S451:S514" si="61">"P" &amp; TEXT(ROW(S451)-1+972,"000000")</f>
        <v>P001422</v>
      </c>
      <c r="T451">
        <f t="shared" ref="T451:T514" ca="1" si="62">RANDBETWEEN(1, 4500)</f>
        <v>888</v>
      </c>
      <c r="U451" s="4">
        <v>1013</v>
      </c>
    </row>
    <row r="452" spans="1:21" x14ac:dyDescent="0.45">
      <c r="A452" t="s">
        <v>1852</v>
      </c>
      <c r="B452" t="s">
        <v>3</v>
      </c>
      <c r="C452" s="3" t="str">
        <f t="shared" si="57"/>
        <v>4.0 </v>
      </c>
      <c r="D452" t="s">
        <v>1853</v>
      </c>
      <c r="E452" t="s">
        <v>1854</v>
      </c>
      <c r="F452" t="s">
        <v>13</v>
      </c>
      <c r="G452" t="str">
        <f t="shared" si="58"/>
        <v>$$ - $$$</v>
      </c>
      <c r="H452" t="s">
        <v>1855</v>
      </c>
      <c r="I452" t="s">
        <v>1856</v>
      </c>
      <c r="J452" t="str">
        <f t="shared" si="56"/>
        <v xml:space="preserve">  CafeAsian</v>
      </c>
      <c r="K452" t="str" cm="1">
        <f t="array" ref="K452">ExtractCapitals(J452)</f>
        <v>Cafe Asian</v>
      </c>
      <c r="L452" t="str">
        <f t="shared" si="59"/>
        <v>Cafe, Asian</v>
      </c>
      <c r="M452" t="str">
        <f t="shared" ref="M452:M515" si="63">SUBSTITUTE(SUBSTITUTE(L452, ", ,", ""), ",,", ",")</f>
        <v>Cafe, Asian</v>
      </c>
      <c r="N452" t="s">
        <v>610</v>
      </c>
      <c r="P452" t="str">
        <f t="shared" si="60"/>
        <v>Cafe, Asian, Breakfast, Lunch, Dinner</v>
      </c>
      <c r="Q452" t="str" cm="1">
        <f t="array" ref="Q452">_xlfn.TEXTJOIN(", ", TRUE, IFERROR(_xlfn.FILTERXML("&lt;t&gt;&lt;s&gt;" &amp; SUBSTITUTE(P452, ", ", "&lt;/s&gt;&lt;s&gt;") &amp; "&lt;/s&gt;&lt;/t&gt;", "//s[not(preceding::*=.)]"), ""))</f>
        <v>Cafe, Asian, Breakfast, Lunch, Dinner</v>
      </c>
      <c r="R452" t="s">
        <v>9048</v>
      </c>
      <c r="S452" t="str">
        <f t="shared" si="61"/>
        <v>P001423</v>
      </c>
      <c r="T452">
        <f t="shared" ca="1" si="62"/>
        <v>3428</v>
      </c>
      <c r="U452" s="4">
        <v>2447</v>
      </c>
    </row>
    <row r="453" spans="1:21" x14ac:dyDescent="0.45">
      <c r="A453" t="s">
        <v>1857</v>
      </c>
      <c r="B453" t="s">
        <v>3</v>
      </c>
      <c r="C453" s="3" t="str">
        <f t="shared" si="57"/>
        <v>4.0 </v>
      </c>
      <c r="D453" t="s">
        <v>1858</v>
      </c>
      <c r="E453" t="s">
        <v>1859</v>
      </c>
      <c r="F453" t="s">
        <v>13</v>
      </c>
      <c r="G453" t="str">
        <f t="shared" si="58"/>
        <v>$$ - $$$</v>
      </c>
      <c r="H453" t="s">
        <v>1860</v>
      </c>
      <c r="J453" t="str">
        <f t="shared" si="56"/>
        <v xml:space="preserve">  BakeriesCafe</v>
      </c>
      <c r="K453" t="str" cm="1">
        <f t="array" ref="K453">ExtractCapitals(J453)</f>
        <v>Bakeries Cafe</v>
      </c>
      <c r="L453" t="str">
        <f t="shared" si="59"/>
        <v>Bakeries, Cafe</v>
      </c>
      <c r="M453" t="str">
        <f t="shared" si="63"/>
        <v>Bakeries, Cafe</v>
      </c>
      <c r="N453" t="s">
        <v>558</v>
      </c>
      <c r="P453" t="str">
        <f t="shared" si="60"/>
        <v>Bakeries, Cafe, Breakfast</v>
      </c>
      <c r="Q453" t="str" cm="1">
        <f t="array" ref="Q453">_xlfn.TEXTJOIN(", ", TRUE, IFERROR(_xlfn.FILTERXML("&lt;t&gt;&lt;s&gt;" &amp; SUBSTITUTE(P453, ", ", "&lt;/s&gt;&lt;s&gt;") &amp; "&lt;/s&gt;&lt;/t&gt;", "//s[not(preceding::*=.)]"), ""))</f>
        <v>Bakeries, Cafe, Breakfast</v>
      </c>
      <c r="R453" t="s">
        <v>9048</v>
      </c>
      <c r="S453" t="str">
        <f t="shared" si="61"/>
        <v>P001424</v>
      </c>
      <c r="T453">
        <f t="shared" ca="1" si="62"/>
        <v>1091</v>
      </c>
      <c r="U453" s="4">
        <v>4026</v>
      </c>
    </row>
    <row r="454" spans="1:21" x14ac:dyDescent="0.45">
      <c r="A454" t="s">
        <v>1861</v>
      </c>
      <c r="B454" t="s">
        <v>3</v>
      </c>
      <c r="C454" s="3" t="str">
        <f t="shared" si="57"/>
        <v>4.0 </v>
      </c>
      <c r="D454" t="s">
        <v>1862</v>
      </c>
      <c r="E454" t="s">
        <v>1863</v>
      </c>
      <c r="F454" t="s">
        <v>6</v>
      </c>
      <c r="G454" t="str">
        <f t="shared" si="58"/>
        <v>$</v>
      </c>
      <c r="H454" t="s">
        <v>1719</v>
      </c>
      <c r="I454" t="s">
        <v>1864</v>
      </c>
      <c r="J454" t="str">
        <f t="shared" si="56"/>
        <v>ChineseSeafoodAsian</v>
      </c>
      <c r="K454" t="str" cm="1">
        <f t="array" ref="K454">ExtractCapitals(J454)</f>
        <v>Chinese Seafood Asian</v>
      </c>
      <c r="L454" t="str">
        <f t="shared" si="59"/>
        <v>Chinese, Seafood, Asian</v>
      </c>
      <c r="M454" t="str">
        <f t="shared" si="63"/>
        <v>Chinese, Seafood, Asian</v>
      </c>
      <c r="N454" t="s">
        <v>135</v>
      </c>
      <c r="P454" t="str">
        <f t="shared" si="60"/>
        <v>Chinese, Seafood, Asian, Dinner, Lunch</v>
      </c>
      <c r="Q454" t="str" cm="1">
        <f t="array" ref="Q454">_xlfn.TEXTJOIN(", ", TRUE, IFERROR(_xlfn.FILTERXML("&lt;t&gt;&lt;s&gt;" &amp; SUBSTITUTE(P454, ", ", "&lt;/s&gt;&lt;s&gt;") &amp; "&lt;/s&gt;&lt;/t&gt;", "//s[not(preceding::*=.)]"), ""))</f>
        <v>Chinese, Seafood, Asian, Dinner, Lunch</v>
      </c>
      <c r="R454" t="s">
        <v>9048</v>
      </c>
      <c r="S454" t="str">
        <f t="shared" si="61"/>
        <v>P001425</v>
      </c>
      <c r="T454">
        <f t="shared" ca="1" si="62"/>
        <v>3377</v>
      </c>
      <c r="U454" s="4">
        <v>3195</v>
      </c>
    </row>
    <row r="455" spans="1:21" x14ac:dyDescent="0.45">
      <c r="A455" t="s">
        <v>1865</v>
      </c>
      <c r="B455" t="s">
        <v>3</v>
      </c>
      <c r="C455" s="3" t="str">
        <f t="shared" si="57"/>
        <v>4.0 </v>
      </c>
      <c r="D455" t="s">
        <v>1866</v>
      </c>
      <c r="E455" t="s">
        <v>1867</v>
      </c>
      <c r="F455" t="s">
        <v>6</v>
      </c>
      <c r="G455" t="str">
        <f t="shared" si="58"/>
        <v>$</v>
      </c>
      <c r="H455" t="s">
        <v>1868</v>
      </c>
      <c r="I455" t="s">
        <v>1869</v>
      </c>
      <c r="J455" t="str">
        <f t="shared" si="56"/>
        <v>BarbecueAsianMalaysian</v>
      </c>
      <c r="K455" t="str" cm="1">
        <f t="array" ref="K455">ExtractCapitals(J455)</f>
        <v>Barbecue Asian Malaysian</v>
      </c>
      <c r="L455" t="str">
        <f t="shared" si="59"/>
        <v>Barbecue, Asian, Malaysian</v>
      </c>
      <c r="M455" t="str">
        <f t="shared" si="63"/>
        <v>Barbecue, Asian, Malaysian</v>
      </c>
      <c r="N455" t="s">
        <v>77</v>
      </c>
      <c r="P455" t="str">
        <f t="shared" si="60"/>
        <v>Barbecue, Asian, Malaysian, Halal</v>
      </c>
      <c r="Q455" t="str" cm="1">
        <f t="array" ref="Q455">_xlfn.TEXTJOIN(", ", TRUE, IFERROR(_xlfn.FILTERXML("&lt;t&gt;&lt;s&gt;" &amp; SUBSTITUTE(P455, ", ", "&lt;/s&gt;&lt;s&gt;") &amp; "&lt;/s&gt;&lt;/t&gt;", "//s[not(preceding::*=.)]"), ""))</f>
        <v>Barbecue, Asian, Malaysian, Halal</v>
      </c>
      <c r="R455" t="s">
        <v>9048</v>
      </c>
      <c r="S455" t="str">
        <f t="shared" si="61"/>
        <v>P001426</v>
      </c>
      <c r="T455">
        <f t="shared" ca="1" si="62"/>
        <v>3272</v>
      </c>
      <c r="U455" s="4">
        <v>3176</v>
      </c>
    </row>
    <row r="456" spans="1:21" x14ac:dyDescent="0.45">
      <c r="A456" t="s">
        <v>1870</v>
      </c>
      <c r="B456" t="s">
        <v>3</v>
      </c>
      <c r="C456" s="3" t="str">
        <f t="shared" si="57"/>
        <v>4.0 </v>
      </c>
      <c r="D456" t="s">
        <v>1871</v>
      </c>
      <c r="F456" t="s">
        <v>13</v>
      </c>
      <c r="G456" t="str">
        <f t="shared" si="58"/>
        <v>$$ - $$$</v>
      </c>
      <c r="H456" t="s">
        <v>440</v>
      </c>
      <c r="J456" t="str">
        <f t="shared" si="56"/>
        <v xml:space="preserve">  AsianMalaysianHalal</v>
      </c>
      <c r="K456" t="str" cm="1">
        <f t="array" ref="K456">ExtractCapitals(J456)</f>
        <v>Asian Malaysian Halal</v>
      </c>
      <c r="L456" t="str">
        <f t="shared" si="59"/>
        <v>Asian, Malaysian, Halal</v>
      </c>
      <c r="M456" t="str">
        <f t="shared" si="63"/>
        <v>Asian, Malaysian, Halal</v>
      </c>
      <c r="N456" t="s">
        <v>77</v>
      </c>
      <c r="P456" t="str">
        <f t="shared" si="60"/>
        <v>Asian, Malaysian, Halal</v>
      </c>
      <c r="Q456" t="str" cm="1">
        <f t="array" ref="Q456">_xlfn.TEXTJOIN(", ", TRUE, IFERROR(_xlfn.FILTERXML("&lt;t&gt;&lt;s&gt;" &amp; SUBSTITUTE(P456, ", ", "&lt;/s&gt;&lt;s&gt;") &amp; "&lt;/s&gt;&lt;/t&gt;", "//s[not(preceding::*=.)]"), ""))</f>
        <v>Asian, Malaysian, Halal</v>
      </c>
      <c r="R456" t="s">
        <v>9048</v>
      </c>
      <c r="S456" t="str">
        <f t="shared" si="61"/>
        <v>P001427</v>
      </c>
      <c r="T456">
        <f t="shared" ca="1" si="62"/>
        <v>839</v>
      </c>
      <c r="U456" s="4">
        <v>2299</v>
      </c>
    </row>
    <row r="457" spans="1:21" x14ac:dyDescent="0.45">
      <c r="A457" t="s">
        <v>1872</v>
      </c>
      <c r="B457" t="s">
        <v>41</v>
      </c>
      <c r="C457" s="3" t="str">
        <f t="shared" si="57"/>
        <v>4.5 </v>
      </c>
      <c r="D457" t="s">
        <v>1873</v>
      </c>
      <c r="F457" t="s">
        <v>13</v>
      </c>
      <c r="G457" t="str">
        <f t="shared" si="58"/>
        <v>$$ - $$$</v>
      </c>
      <c r="H457" t="s">
        <v>297</v>
      </c>
      <c r="I457" t="s">
        <v>1874</v>
      </c>
      <c r="J457" t="str">
        <f t="shared" si="56"/>
        <v xml:space="preserve">  Cafe</v>
      </c>
      <c r="K457" t="str" cm="1">
        <f t="array" ref="K457">ExtractCapitals(J457)</f>
        <v>Cafe</v>
      </c>
      <c r="L457" t="str">
        <f t="shared" si="59"/>
        <v>Cafe</v>
      </c>
      <c r="M457" t="str">
        <f t="shared" si="63"/>
        <v>Cafe</v>
      </c>
      <c r="N457" t="s">
        <v>1540</v>
      </c>
      <c r="P457" t="str">
        <f t="shared" si="60"/>
        <v>Cafe, Breakfast, Lunch, Dinner, After-hours, Drinks</v>
      </c>
      <c r="Q457" t="str" cm="1">
        <f t="array" ref="Q457">_xlfn.TEXTJOIN(", ", TRUE, IFERROR(_xlfn.FILTERXML("&lt;t&gt;&lt;s&gt;" &amp; SUBSTITUTE(P457, ", ", "&lt;/s&gt;&lt;s&gt;") &amp; "&lt;/s&gt;&lt;/t&gt;", "//s[not(preceding::*=.)]"), ""))</f>
        <v>Cafe, Breakfast, Lunch, Dinner, After-hours, Drinks</v>
      </c>
      <c r="R457" t="s">
        <v>9048</v>
      </c>
      <c r="S457" t="str">
        <f t="shared" si="61"/>
        <v>P001428</v>
      </c>
      <c r="T457">
        <f t="shared" ca="1" si="62"/>
        <v>4242</v>
      </c>
      <c r="U457" s="4">
        <v>1042</v>
      </c>
    </row>
    <row r="458" spans="1:21" x14ac:dyDescent="0.45">
      <c r="A458" t="s">
        <v>1875</v>
      </c>
      <c r="B458" t="s">
        <v>18</v>
      </c>
      <c r="C458" s="3" t="str">
        <f t="shared" si="57"/>
        <v>3.5 </v>
      </c>
      <c r="D458" t="s">
        <v>1876</v>
      </c>
      <c r="F458" t="s">
        <v>13</v>
      </c>
      <c r="G458" t="str">
        <f t="shared" si="58"/>
        <v>$$ - $$$</v>
      </c>
      <c r="H458" t="s">
        <v>37</v>
      </c>
      <c r="I458" t="s">
        <v>1877</v>
      </c>
      <c r="J458" t="str">
        <f t="shared" si="56"/>
        <v xml:space="preserve">  ChineseAsian</v>
      </c>
      <c r="K458" t="str" cm="1">
        <f t="array" ref="K458">ExtractCapitals(J458)</f>
        <v>Chinese Asian</v>
      </c>
      <c r="L458" t="str">
        <f t="shared" si="59"/>
        <v>Chinese, Asian</v>
      </c>
      <c r="M458" t="str">
        <f t="shared" si="63"/>
        <v>Chinese, Asian</v>
      </c>
      <c r="N458" t="s">
        <v>402</v>
      </c>
      <c r="P458" t="str">
        <f t="shared" si="60"/>
        <v>Chinese, Asian</v>
      </c>
      <c r="Q458" t="str" cm="1">
        <f t="array" ref="Q458">_xlfn.TEXTJOIN(", ", TRUE, IFERROR(_xlfn.FILTERXML("&lt;t&gt;&lt;s&gt;" &amp; SUBSTITUTE(P458, ", ", "&lt;/s&gt;&lt;s&gt;") &amp; "&lt;/s&gt;&lt;/t&gt;", "//s[not(preceding::*=.)]"), ""))</f>
        <v>Chinese, Asian</v>
      </c>
      <c r="R458" t="s">
        <v>9048</v>
      </c>
      <c r="S458" t="str">
        <f t="shared" si="61"/>
        <v>P001429</v>
      </c>
      <c r="T458">
        <f t="shared" ca="1" si="62"/>
        <v>380</v>
      </c>
      <c r="U458" s="4">
        <v>4197</v>
      </c>
    </row>
    <row r="459" spans="1:21" x14ac:dyDescent="0.45">
      <c r="A459" t="s">
        <v>1878</v>
      </c>
      <c r="B459" t="s">
        <v>3</v>
      </c>
      <c r="C459" s="3" t="str">
        <f t="shared" si="57"/>
        <v>4.0 </v>
      </c>
      <c r="D459" t="s">
        <v>1879</v>
      </c>
      <c r="F459" t="s">
        <v>13</v>
      </c>
      <c r="G459" t="str">
        <f t="shared" si="58"/>
        <v>$$ - $$$</v>
      </c>
      <c r="H459" t="s">
        <v>1441</v>
      </c>
      <c r="I459" t="s">
        <v>1880</v>
      </c>
      <c r="J459" t="str">
        <f t="shared" si="56"/>
        <v xml:space="preserve">  AsianKorean</v>
      </c>
      <c r="K459" t="str" cm="1">
        <f t="array" ref="K459">ExtractCapitals(J459)</f>
        <v>Asian Korean</v>
      </c>
      <c r="L459" t="str">
        <f t="shared" si="59"/>
        <v>Asian, Korean</v>
      </c>
      <c r="M459" t="str">
        <f t="shared" si="63"/>
        <v>Asian, Korean</v>
      </c>
      <c r="N459" t="s">
        <v>232</v>
      </c>
      <c r="P459" t="str">
        <f t="shared" si="60"/>
        <v>Asian, Korean, Lunch, Dinner</v>
      </c>
      <c r="Q459" t="str" cm="1">
        <f t="array" ref="Q459">_xlfn.TEXTJOIN(", ", TRUE, IFERROR(_xlfn.FILTERXML("&lt;t&gt;&lt;s&gt;" &amp; SUBSTITUTE(P459, ", ", "&lt;/s&gt;&lt;s&gt;") &amp; "&lt;/s&gt;&lt;/t&gt;", "//s[not(preceding::*=.)]"), ""))</f>
        <v>Asian, Korean, Lunch, Dinner</v>
      </c>
      <c r="R459" t="s">
        <v>9048</v>
      </c>
      <c r="S459" t="str">
        <f t="shared" si="61"/>
        <v>P001430</v>
      </c>
      <c r="T459">
        <f t="shared" ca="1" si="62"/>
        <v>2061</v>
      </c>
      <c r="U459" s="4">
        <v>1504</v>
      </c>
    </row>
    <row r="460" spans="1:21" x14ac:dyDescent="0.45">
      <c r="A460" t="s">
        <v>1881</v>
      </c>
      <c r="B460" t="s">
        <v>3</v>
      </c>
      <c r="C460" s="3" t="str">
        <f t="shared" si="57"/>
        <v>4.0 </v>
      </c>
      <c r="D460" t="s">
        <v>1882</v>
      </c>
      <c r="E460" t="s">
        <v>1883</v>
      </c>
      <c r="F460" t="s">
        <v>13</v>
      </c>
      <c r="G460" t="str">
        <f t="shared" si="58"/>
        <v>$$ - $$$</v>
      </c>
      <c r="H460" t="s">
        <v>181</v>
      </c>
      <c r="I460" t="s">
        <v>1884</v>
      </c>
      <c r="J460" t="str">
        <f t="shared" si="56"/>
        <v xml:space="preserve">  CafeAsianMalaysian</v>
      </c>
      <c r="K460" t="str" cm="1">
        <f t="array" ref="K460">ExtractCapitals(J460)</f>
        <v>Cafe Asian Malaysian</v>
      </c>
      <c r="L460" t="str">
        <f t="shared" si="59"/>
        <v>Cafe, Asian, Malaysian</v>
      </c>
      <c r="M460" t="str">
        <f t="shared" si="63"/>
        <v>Cafe, Asian, Malaysian</v>
      </c>
      <c r="N460" t="s">
        <v>77</v>
      </c>
      <c r="P460" t="str">
        <f t="shared" si="60"/>
        <v>Cafe, Asian, Malaysian, Halal</v>
      </c>
      <c r="Q460" t="str" cm="1">
        <f t="array" ref="Q460">_xlfn.TEXTJOIN(", ", TRUE, IFERROR(_xlfn.FILTERXML("&lt;t&gt;&lt;s&gt;" &amp; SUBSTITUTE(P460, ", ", "&lt;/s&gt;&lt;s&gt;") &amp; "&lt;/s&gt;&lt;/t&gt;", "//s[not(preceding::*=.)]"), ""))</f>
        <v>Cafe, Asian, Malaysian, Halal</v>
      </c>
      <c r="R460" t="s">
        <v>9048</v>
      </c>
      <c r="S460" t="str">
        <f t="shared" si="61"/>
        <v>P001431</v>
      </c>
      <c r="T460">
        <f t="shared" ca="1" si="62"/>
        <v>2760</v>
      </c>
      <c r="U460" s="4">
        <v>2010</v>
      </c>
    </row>
    <row r="461" spans="1:21" x14ac:dyDescent="0.45">
      <c r="A461" t="s">
        <v>1885</v>
      </c>
      <c r="B461" t="s">
        <v>3</v>
      </c>
      <c r="C461" s="3" t="str">
        <f t="shared" si="57"/>
        <v>4.0 </v>
      </c>
      <c r="D461" t="s">
        <v>1886</v>
      </c>
      <c r="F461" t="s">
        <v>13</v>
      </c>
      <c r="G461" t="str">
        <f t="shared" si="58"/>
        <v>$$ - $$$</v>
      </c>
      <c r="H461" t="s">
        <v>13</v>
      </c>
      <c r="I461" t="s">
        <v>1887</v>
      </c>
      <c r="J461" t="str">
        <f t="shared" si="56"/>
        <v xml:space="preserve">  </v>
      </c>
      <c r="K461" t="str" cm="1">
        <f t="array" ref="K461">ExtractCapitals(J461)</f>
        <v/>
      </c>
      <c r="L461" t="str">
        <f t="shared" si="59"/>
        <v/>
      </c>
      <c r="M461" t="str">
        <f t="shared" si="63"/>
        <v/>
      </c>
      <c r="N461" t="s">
        <v>1888</v>
      </c>
      <c r="P461" t="str">
        <f t="shared" si="60"/>
        <v>, Seating, Reservations, Table Service</v>
      </c>
      <c r="Q461" t="str" cm="1">
        <f t="array" ref="Q461">_xlfn.TEXTJOIN(", ", TRUE, IFERROR(_xlfn.FILTERXML("&lt;t&gt;&lt;s&gt;" &amp; SUBSTITUTE(P461, ", ", "&lt;/s&gt;&lt;s&gt;") &amp; "&lt;/s&gt;&lt;/t&gt;", "//s[not(preceding::*=.)]"), ""))</f>
        <v>Seating, Reservations, Table Service</v>
      </c>
      <c r="R461" t="s">
        <v>9048</v>
      </c>
      <c r="S461" t="str">
        <f t="shared" si="61"/>
        <v>P001432</v>
      </c>
      <c r="T461">
        <f t="shared" ca="1" si="62"/>
        <v>905</v>
      </c>
      <c r="U461" s="4">
        <v>78</v>
      </c>
    </row>
    <row r="462" spans="1:21" x14ac:dyDescent="0.45">
      <c r="A462" t="s">
        <v>1889</v>
      </c>
      <c r="B462" t="s">
        <v>18</v>
      </c>
      <c r="C462" s="3" t="str">
        <f t="shared" si="57"/>
        <v>3.5 </v>
      </c>
      <c r="D462" t="s">
        <v>1890</v>
      </c>
      <c r="F462" t="s">
        <v>13</v>
      </c>
      <c r="G462" t="str">
        <f t="shared" si="58"/>
        <v>$$ - $$$</v>
      </c>
      <c r="H462" t="s">
        <v>1891</v>
      </c>
      <c r="I462" t="s">
        <v>1892</v>
      </c>
      <c r="J462" t="str">
        <f t="shared" si="56"/>
        <v xml:space="preserve">  ItalianFrenchMexican</v>
      </c>
      <c r="K462" t="str" cm="1">
        <f t="array" ref="K462">ExtractCapitals(J462)</f>
        <v>Italian French Mexican</v>
      </c>
      <c r="L462" t="str">
        <f t="shared" si="59"/>
        <v>Italian, French, Mexican</v>
      </c>
      <c r="M462" t="str">
        <f t="shared" si="63"/>
        <v>Italian, French, Mexican</v>
      </c>
      <c r="N462" t="s">
        <v>1893</v>
      </c>
      <c r="P462" t="str">
        <f t="shared" si="60"/>
        <v>Italian, French, Mexican, Italian, French, Mexican, American, Mediterranean</v>
      </c>
      <c r="Q462" t="str" cm="1">
        <f t="array" ref="Q462">_xlfn.TEXTJOIN(", ", TRUE, IFERROR(_xlfn.FILTERXML("&lt;t&gt;&lt;s&gt;" &amp; SUBSTITUTE(P462, ", ", "&lt;/s&gt;&lt;s&gt;") &amp; "&lt;/s&gt;&lt;/t&gt;", "//s[not(preceding::*=.)]"), ""))</f>
        <v>Italian, French, Mexican, American, Mediterranean</v>
      </c>
      <c r="R462" t="s">
        <v>9048</v>
      </c>
      <c r="S462" t="str">
        <f t="shared" si="61"/>
        <v>P001433</v>
      </c>
      <c r="T462">
        <f t="shared" ca="1" si="62"/>
        <v>2847</v>
      </c>
      <c r="U462" s="4">
        <v>1302</v>
      </c>
    </row>
    <row r="463" spans="1:21" x14ac:dyDescent="0.45">
      <c r="A463" t="s">
        <v>1894</v>
      </c>
      <c r="B463" t="s">
        <v>41</v>
      </c>
      <c r="C463" s="3" t="str">
        <f t="shared" si="57"/>
        <v>4.5 </v>
      </c>
      <c r="D463" t="s">
        <v>1895</v>
      </c>
      <c r="F463" t="s">
        <v>715</v>
      </c>
      <c r="G463" t="str">
        <f t="shared" si="58"/>
        <v>$$</v>
      </c>
      <c r="H463" t="s">
        <v>715</v>
      </c>
      <c r="I463">
        <v>6073822629</v>
      </c>
      <c r="J463" t="str">
        <f t="shared" si="56"/>
        <v>Seafood</v>
      </c>
      <c r="K463" t="str" cm="1">
        <f t="array" ref="K463">ExtractCapitals(J463)</f>
        <v>Seafood</v>
      </c>
      <c r="L463" t="str">
        <f t="shared" si="59"/>
        <v>Seafood</v>
      </c>
      <c r="M463" t="str">
        <f t="shared" si="63"/>
        <v>Seafood</v>
      </c>
      <c r="N463" t="s">
        <v>232</v>
      </c>
      <c r="P463" t="str">
        <f t="shared" si="60"/>
        <v>Seafood, Lunch, Dinner</v>
      </c>
      <c r="Q463" t="str" cm="1">
        <f t="array" ref="Q463">_xlfn.TEXTJOIN(", ", TRUE, IFERROR(_xlfn.FILTERXML("&lt;t&gt;&lt;s&gt;" &amp; SUBSTITUTE(P463, ", ", "&lt;/s&gt;&lt;s&gt;") &amp; "&lt;/s&gt;&lt;/t&gt;", "//s[not(preceding::*=.)]"), ""))</f>
        <v>Seafood, Lunch, Dinner</v>
      </c>
      <c r="R463" t="s">
        <v>9048</v>
      </c>
      <c r="S463" t="str">
        <f t="shared" si="61"/>
        <v>P001434</v>
      </c>
      <c r="T463">
        <f t="shared" ca="1" si="62"/>
        <v>2670</v>
      </c>
      <c r="U463" s="4">
        <v>3290</v>
      </c>
    </row>
    <row r="464" spans="1:21" x14ac:dyDescent="0.45">
      <c r="A464" t="s">
        <v>1477</v>
      </c>
      <c r="B464" t="s">
        <v>18</v>
      </c>
      <c r="C464" s="3" t="str">
        <f t="shared" si="57"/>
        <v>3.5 </v>
      </c>
      <c r="D464" t="s">
        <v>1896</v>
      </c>
      <c r="F464" t="s">
        <v>13</v>
      </c>
      <c r="G464" t="str">
        <f t="shared" si="58"/>
        <v>$$ - $$$</v>
      </c>
      <c r="H464" t="s">
        <v>37</v>
      </c>
      <c r="I464" t="s">
        <v>1897</v>
      </c>
      <c r="J464" t="str">
        <f t="shared" si="56"/>
        <v xml:space="preserve">  ChineseAsian</v>
      </c>
      <c r="K464" t="str" cm="1">
        <f t="array" ref="K464">ExtractCapitals(J464)</f>
        <v>Chinese Asian</v>
      </c>
      <c r="L464" t="str">
        <f t="shared" si="59"/>
        <v>Chinese, Asian</v>
      </c>
      <c r="M464" t="str">
        <f t="shared" si="63"/>
        <v>Chinese, Asian</v>
      </c>
      <c r="N464" t="s">
        <v>232</v>
      </c>
      <c r="P464" t="str">
        <f t="shared" si="60"/>
        <v>Chinese, Asian, Lunch, Dinner</v>
      </c>
      <c r="Q464" t="str" cm="1">
        <f t="array" ref="Q464">_xlfn.TEXTJOIN(", ", TRUE, IFERROR(_xlfn.FILTERXML("&lt;t&gt;&lt;s&gt;" &amp; SUBSTITUTE(P464, ", ", "&lt;/s&gt;&lt;s&gt;") &amp; "&lt;/s&gt;&lt;/t&gt;", "//s[not(preceding::*=.)]"), ""))</f>
        <v>Chinese, Asian, Lunch, Dinner</v>
      </c>
      <c r="R464" t="s">
        <v>9048</v>
      </c>
      <c r="S464" t="str">
        <f t="shared" si="61"/>
        <v>P001435</v>
      </c>
      <c r="T464">
        <f t="shared" ca="1" si="62"/>
        <v>171</v>
      </c>
      <c r="U464" s="4">
        <v>720</v>
      </c>
    </row>
    <row r="465" spans="1:21" x14ac:dyDescent="0.45">
      <c r="A465" t="s">
        <v>1898</v>
      </c>
      <c r="B465" t="s">
        <v>41</v>
      </c>
      <c r="C465" s="3" t="str">
        <f t="shared" si="57"/>
        <v>4.5 </v>
      </c>
      <c r="D465" t="s">
        <v>1899</v>
      </c>
      <c r="F465" t="s">
        <v>13</v>
      </c>
      <c r="G465" t="str">
        <f t="shared" si="58"/>
        <v>$$ - $$$</v>
      </c>
      <c r="H465" t="s">
        <v>1900</v>
      </c>
      <c r="I465" t="s">
        <v>1901</v>
      </c>
      <c r="J465" t="str">
        <f t="shared" si="56"/>
        <v xml:space="preserve">  SouthwesternCafeEuropean</v>
      </c>
      <c r="K465" t="str" cm="1">
        <f t="array" ref="K465">ExtractCapitals(J465)</f>
        <v>Southwestern Cafe European</v>
      </c>
      <c r="L465" t="str">
        <f t="shared" si="59"/>
        <v>Southwestern, Cafe, European</v>
      </c>
      <c r="M465" t="str">
        <f t="shared" si="63"/>
        <v>Southwestern, Cafe, European</v>
      </c>
      <c r="N465" t="s">
        <v>1902</v>
      </c>
      <c r="P465" t="str">
        <f t="shared" si="60"/>
        <v>Southwestern, Cafe, European</v>
      </c>
      <c r="Q465" t="str" cm="1">
        <f t="array" ref="Q465">_xlfn.TEXTJOIN(", ", TRUE, IFERROR(_xlfn.FILTERXML("&lt;t&gt;&lt;s&gt;" &amp; SUBSTITUTE(P465, ", ", "&lt;/s&gt;&lt;s&gt;") &amp; "&lt;/s&gt;&lt;/t&gt;", "//s[not(preceding::*=.)]"), ""))</f>
        <v>Southwestern, Cafe, European</v>
      </c>
      <c r="R465" t="s">
        <v>9048</v>
      </c>
      <c r="S465" t="str">
        <f t="shared" si="61"/>
        <v>P001436</v>
      </c>
      <c r="T465">
        <f t="shared" ca="1" si="62"/>
        <v>2797</v>
      </c>
      <c r="U465" s="4">
        <v>197</v>
      </c>
    </row>
    <row r="466" spans="1:21" x14ac:dyDescent="0.45">
      <c r="A466" t="s">
        <v>1903</v>
      </c>
      <c r="B466" t="s">
        <v>3</v>
      </c>
      <c r="C466" s="3" t="str">
        <f t="shared" si="57"/>
        <v>4.0 </v>
      </c>
      <c r="D466" t="s">
        <v>1904</v>
      </c>
      <c r="F466" t="s">
        <v>13</v>
      </c>
      <c r="G466" t="str">
        <f t="shared" si="58"/>
        <v>$$ - $$$</v>
      </c>
      <c r="H466" t="s">
        <v>297</v>
      </c>
      <c r="I466" t="s">
        <v>1905</v>
      </c>
      <c r="J466" t="str">
        <f t="shared" si="56"/>
        <v xml:space="preserve">  Cafe</v>
      </c>
      <c r="K466" t="str" cm="1">
        <f t="array" ref="K466">ExtractCapitals(J466)</f>
        <v>Cafe</v>
      </c>
      <c r="L466" t="str">
        <f t="shared" si="59"/>
        <v>Cafe</v>
      </c>
      <c r="M466" t="str">
        <f t="shared" si="63"/>
        <v>Cafe</v>
      </c>
      <c r="N466" t="s">
        <v>232</v>
      </c>
      <c r="P466" t="str">
        <f t="shared" si="60"/>
        <v>Cafe, Lunch, Dinner</v>
      </c>
      <c r="Q466" t="str" cm="1">
        <f t="array" ref="Q466">_xlfn.TEXTJOIN(", ", TRUE, IFERROR(_xlfn.FILTERXML("&lt;t&gt;&lt;s&gt;" &amp; SUBSTITUTE(P466, ", ", "&lt;/s&gt;&lt;s&gt;") &amp; "&lt;/s&gt;&lt;/t&gt;", "//s[not(preceding::*=.)]"), ""))</f>
        <v>Cafe, Lunch, Dinner</v>
      </c>
      <c r="R466" t="s">
        <v>9048</v>
      </c>
      <c r="S466" t="str">
        <f t="shared" si="61"/>
        <v>P001437</v>
      </c>
      <c r="T466">
        <f t="shared" ca="1" si="62"/>
        <v>1698</v>
      </c>
      <c r="U466" s="4">
        <v>184</v>
      </c>
    </row>
    <row r="467" spans="1:21" x14ac:dyDescent="0.45">
      <c r="A467" t="s">
        <v>1906</v>
      </c>
      <c r="B467" t="s">
        <v>3</v>
      </c>
      <c r="C467" s="3" t="str">
        <f t="shared" si="57"/>
        <v>4.0 </v>
      </c>
      <c r="D467" t="s">
        <v>1907</v>
      </c>
      <c r="F467" t="s">
        <v>6</v>
      </c>
      <c r="G467" t="str">
        <f t="shared" si="58"/>
        <v>$</v>
      </c>
      <c r="H467" t="s">
        <v>246</v>
      </c>
      <c r="I467" t="s">
        <v>1908</v>
      </c>
      <c r="J467" t="str">
        <f t="shared" si="56"/>
        <v>AsianMalaysian</v>
      </c>
      <c r="K467" t="str" cm="1">
        <f t="array" ref="K467">ExtractCapitals(J467)</f>
        <v>Asian Malaysian</v>
      </c>
      <c r="L467" t="str">
        <f t="shared" si="59"/>
        <v>Asian, Malaysian</v>
      </c>
      <c r="M467" t="str">
        <f t="shared" si="63"/>
        <v>Asian, Malaysian</v>
      </c>
      <c r="N467" t="s">
        <v>163</v>
      </c>
      <c r="P467" t="str">
        <f t="shared" si="60"/>
        <v>Asian, Malaysian, Breakfast, Lunch</v>
      </c>
      <c r="Q467" t="str" cm="1">
        <f t="array" ref="Q467">_xlfn.TEXTJOIN(", ", TRUE, IFERROR(_xlfn.FILTERXML("&lt;t&gt;&lt;s&gt;" &amp; SUBSTITUTE(P467, ", ", "&lt;/s&gt;&lt;s&gt;") &amp; "&lt;/s&gt;&lt;/t&gt;", "//s[not(preceding::*=.)]"), ""))</f>
        <v>Asian, Malaysian, Breakfast, Lunch</v>
      </c>
      <c r="R467" t="s">
        <v>9048</v>
      </c>
      <c r="S467" t="str">
        <f t="shared" si="61"/>
        <v>P001438</v>
      </c>
      <c r="T467">
        <f t="shared" ca="1" si="62"/>
        <v>3565</v>
      </c>
      <c r="U467" s="4">
        <v>2484</v>
      </c>
    </row>
    <row r="468" spans="1:21" x14ac:dyDescent="0.45">
      <c r="A468" t="s">
        <v>1909</v>
      </c>
      <c r="B468" t="s">
        <v>41</v>
      </c>
      <c r="C468" s="3" t="str">
        <f t="shared" si="57"/>
        <v>4.5 </v>
      </c>
      <c r="D468" t="s">
        <v>1910</v>
      </c>
      <c r="F468" t="s">
        <v>794</v>
      </c>
      <c r="G468" t="str">
        <f t="shared" si="58"/>
        <v>$$</v>
      </c>
      <c r="H468" t="s">
        <v>1911</v>
      </c>
      <c r="I468" t="s">
        <v>1912</v>
      </c>
      <c r="J468" t="str">
        <f t="shared" si="56"/>
        <v>AsianFusion</v>
      </c>
      <c r="K468" t="str" cm="1">
        <f t="array" ref="K468">ExtractCapitals(J468)</f>
        <v>Asian Fusion</v>
      </c>
      <c r="L468" t="str">
        <f t="shared" si="59"/>
        <v>Asian, Fusion</v>
      </c>
      <c r="M468" t="str">
        <f t="shared" si="63"/>
        <v>Asian, Fusion</v>
      </c>
      <c r="N468" t="s">
        <v>183</v>
      </c>
      <c r="P468" t="str">
        <f t="shared" si="60"/>
        <v>Asian, Fusion, Lunch, Dinner, Brunch</v>
      </c>
      <c r="Q468" t="str" cm="1">
        <f t="array" ref="Q468">_xlfn.TEXTJOIN(", ", TRUE, IFERROR(_xlfn.FILTERXML("&lt;t&gt;&lt;s&gt;" &amp; SUBSTITUTE(P468, ", ", "&lt;/s&gt;&lt;s&gt;") &amp; "&lt;/s&gt;&lt;/t&gt;", "//s[not(preceding::*=.)]"), ""))</f>
        <v>Asian, Fusion, Lunch, Dinner, Brunch</v>
      </c>
      <c r="R468" t="s">
        <v>9048</v>
      </c>
      <c r="S468" t="str">
        <f t="shared" si="61"/>
        <v>P001439</v>
      </c>
      <c r="T468">
        <f t="shared" ca="1" si="62"/>
        <v>2183</v>
      </c>
      <c r="U468" s="4">
        <v>4470</v>
      </c>
    </row>
    <row r="469" spans="1:21" x14ac:dyDescent="0.45">
      <c r="A469" t="s">
        <v>1913</v>
      </c>
      <c r="B469" t="s">
        <v>18</v>
      </c>
      <c r="C469" s="3" t="str">
        <f t="shared" si="57"/>
        <v>3.5 </v>
      </c>
      <c r="D469" t="s">
        <v>1914</v>
      </c>
      <c r="F469" t="s">
        <v>6</v>
      </c>
      <c r="G469" t="str">
        <f t="shared" si="58"/>
        <v>$</v>
      </c>
      <c r="H469" t="s">
        <v>553</v>
      </c>
      <c r="J469" t="str">
        <f t="shared" si="56"/>
        <v>Asian</v>
      </c>
      <c r="K469" t="str" cm="1">
        <f t="array" ref="K469">ExtractCapitals(J469)</f>
        <v>Asian</v>
      </c>
      <c r="L469" t="str">
        <f t="shared" si="59"/>
        <v>Asian</v>
      </c>
      <c r="M469" t="str">
        <f t="shared" si="63"/>
        <v>Asian</v>
      </c>
      <c r="N469" t="s">
        <v>107</v>
      </c>
      <c r="P469" t="str">
        <f t="shared" si="60"/>
        <v>Asian, Takeout</v>
      </c>
      <c r="Q469" t="str" cm="1">
        <f t="array" ref="Q469">_xlfn.TEXTJOIN(", ", TRUE, IFERROR(_xlfn.FILTERXML("&lt;t&gt;&lt;s&gt;" &amp; SUBSTITUTE(P469, ", ", "&lt;/s&gt;&lt;s&gt;") &amp; "&lt;/s&gt;&lt;/t&gt;", "//s[not(preceding::*=.)]"), ""))</f>
        <v>Asian, Takeout</v>
      </c>
      <c r="R469" t="s">
        <v>9048</v>
      </c>
      <c r="S469" t="str">
        <f t="shared" si="61"/>
        <v>P001440</v>
      </c>
      <c r="T469">
        <f t="shared" ca="1" si="62"/>
        <v>538</v>
      </c>
      <c r="U469" s="4">
        <v>3317</v>
      </c>
    </row>
    <row r="470" spans="1:21" x14ac:dyDescent="0.45">
      <c r="A470" t="s">
        <v>1915</v>
      </c>
      <c r="B470" t="s">
        <v>41</v>
      </c>
      <c r="C470" s="3" t="str">
        <f t="shared" si="57"/>
        <v>4.5 </v>
      </c>
      <c r="D470" t="s">
        <v>1916</v>
      </c>
      <c r="F470" t="s">
        <v>13</v>
      </c>
      <c r="G470" t="str">
        <f t="shared" si="58"/>
        <v>$$ - $$$</v>
      </c>
      <c r="H470" t="s">
        <v>1194</v>
      </c>
      <c r="I470" t="s">
        <v>1917</v>
      </c>
      <c r="J470" t="str">
        <f t="shared" si="56"/>
        <v xml:space="preserve">  AsianMalaysian</v>
      </c>
      <c r="K470" t="str" cm="1">
        <f t="array" ref="K470">ExtractCapitals(J470)</f>
        <v>Asian Malaysian</v>
      </c>
      <c r="L470" t="str">
        <f t="shared" si="59"/>
        <v>Asian, Malaysian</v>
      </c>
      <c r="M470" t="str">
        <f t="shared" si="63"/>
        <v>Asian, Malaysian</v>
      </c>
      <c r="N470" t="s">
        <v>610</v>
      </c>
      <c r="P470" t="str">
        <f t="shared" si="60"/>
        <v>Asian, Malaysian, Breakfast, Lunch, Dinner</v>
      </c>
      <c r="Q470" t="str" cm="1">
        <f t="array" ref="Q470">_xlfn.TEXTJOIN(", ", TRUE, IFERROR(_xlfn.FILTERXML("&lt;t&gt;&lt;s&gt;" &amp; SUBSTITUTE(P470, ", ", "&lt;/s&gt;&lt;s&gt;") &amp; "&lt;/s&gt;&lt;/t&gt;", "//s[not(preceding::*=.)]"), ""))</f>
        <v>Asian, Malaysian, Breakfast, Lunch, Dinner</v>
      </c>
      <c r="R470" t="s">
        <v>9048</v>
      </c>
      <c r="S470" t="str">
        <f t="shared" si="61"/>
        <v>P001441</v>
      </c>
      <c r="T470">
        <f t="shared" ca="1" si="62"/>
        <v>3197</v>
      </c>
      <c r="U470" s="4">
        <v>1401</v>
      </c>
    </row>
    <row r="471" spans="1:21" x14ac:dyDescent="0.45">
      <c r="A471" t="s">
        <v>1918</v>
      </c>
      <c r="B471" t="s">
        <v>3</v>
      </c>
      <c r="C471" s="3" t="str">
        <f t="shared" si="57"/>
        <v>4.0 </v>
      </c>
      <c r="D471" t="s">
        <v>1919</v>
      </c>
      <c r="F471" t="s">
        <v>6</v>
      </c>
      <c r="G471" t="str">
        <f t="shared" si="58"/>
        <v>$</v>
      </c>
      <c r="H471" t="s">
        <v>1920</v>
      </c>
      <c r="I471" t="s">
        <v>1921</v>
      </c>
      <c r="J471" t="str">
        <f t="shared" si="56"/>
        <v>ChineseAsianHalal</v>
      </c>
      <c r="K471" t="str" cm="1">
        <f t="array" ref="K471">ExtractCapitals(J471)</f>
        <v>Chinese Asian Halal</v>
      </c>
      <c r="L471" t="str">
        <f t="shared" si="59"/>
        <v>Chinese, Asian, Halal</v>
      </c>
      <c r="M471" t="str">
        <f t="shared" si="63"/>
        <v>Chinese, Asian, Halal</v>
      </c>
      <c r="N471" t="s">
        <v>77</v>
      </c>
      <c r="P471" t="str">
        <f t="shared" si="60"/>
        <v>Chinese, Asian, Halal</v>
      </c>
      <c r="Q471" t="str" cm="1">
        <f t="array" ref="Q471">_xlfn.TEXTJOIN(", ", TRUE, IFERROR(_xlfn.FILTERXML("&lt;t&gt;&lt;s&gt;" &amp; SUBSTITUTE(P471, ", ", "&lt;/s&gt;&lt;s&gt;") &amp; "&lt;/s&gt;&lt;/t&gt;", "//s[not(preceding::*=.)]"), ""))</f>
        <v>Chinese, Asian, Halal</v>
      </c>
      <c r="R471" t="s">
        <v>9048</v>
      </c>
      <c r="S471" t="str">
        <f t="shared" si="61"/>
        <v>P001442</v>
      </c>
      <c r="T471">
        <f t="shared" ca="1" si="62"/>
        <v>2890</v>
      </c>
      <c r="U471" s="4">
        <v>2828</v>
      </c>
    </row>
    <row r="472" spans="1:21" x14ac:dyDescent="0.45">
      <c r="A472" t="s">
        <v>1922</v>
      </c>
      <c r="B472" t="s">
        <v>3</v>
      </c>
      <c r="C472" s="3" t="str">
        <f t="shared" si="57"/>
        <v>4.0 </v>
      </c>
      <c r="D472" t="s">
        <v>1923</v>
      </c>
      <c r="F472" t="s">
        <v>13</v>
      </c>
      <c r="G472" t="str">
        <f t="shared" si="58"/>
        <v>$$ - $$$</v>
      </c>
      <c r="H472" t="s">
        <v>1924</v>
      </c>
      <c r="I472" t="s">
        <v>1925</v>
      </c>
      <c r="J472" t="str">
        <f t="shared" si="56"/>
        <v xml:space="preserve">  ItalianMexicanBar</v>
      </c>
      <c r="K472" t="str" cm="1">
        <f t="array" ref="K472">ExtractCapitals(J472)</f>
        <v>Italian Mexican Bar</v>
      </c>
      <c r="L472" t="str">
        <f t="shared" si="59"/>
        <v>Italian, Mexican, Bar</v>
      </c>
      <c r="M472" t="str">
        <f t="shared" si="63"/>
        <v>Italian, Mexican, Bar</v>
      </c>
      <c r="N472" t="s">
        <v>1926</v>
      </c>
      <c r="P472" t="str">
        <f t="shared" si="60"/>
        <v>Italian, Mexican, Bar, Bar, Italian, Mexican, Grill, Malaysian</v>
      </c>
      <c r="Q472" t="str" cm="1">
        <f t="array" ref="Q472">_xlfn.TEXTJOIN(", ", TRUE, IFERROR(_xlfn.FILTERXML("&lt;t&gt;&lt;s&gt;" &amp; SUBSTITUTE(P472, ", ", "&lt;/s&gt;&lt;s&gt;") &amp; "&lt;/s&gt;&lt;/t&gt;", "//s[not(preceding::*=.)]"), ""))</f>
        <v>Italian, Mexican, Bar, Grill, Malaysian</v>
      </c>
      <c r="R472" t="s">
        <v>9048</v>
      </c>
      <c r="S472" t="str">
        <f t="shared" si="61"/>
        <v>P001443</v>
      </c>
      <c r="T472">
        <f t="shared" ca="1" si="62"/>
        <v>874</v>
      </c>
      <c r="U472" s="4">
        <v>3934</v>
      </c>
    </row>
    <row r="473" spans="1:21" x14ac:dyDescent="0.45">
      <c r="A473" t="s">
        <v>1927</v>
      </c>
      <c r="B473" t="s">
        <v>79</v>
      </c>
      <c r="C473" s="3" t="str">
        <f t="shared" si="57"/>
        <v>5.0 </v>
      </c>
      <c r="D473" t="s">
        <v>1928</v>
      </c>
      <c r="F473" t="s">
        <v>6</v>
      </c>
      <c r="G473" t="str">
        <f t="shared" si="58"/>
        <v>$</v>
      </c>
      <c r="H473" t="s">
        <v>1929</v>
      </c>
      <c r="I473" t="s">
        <v>1930</v>
      </c>
      <c r="J473" t="str">
        <f t="shared" si="56"/>
        <v>AsianVietnameseMalaysian</v>
      </c>
      <c r="K473" t="str" cm="1">
        <f t="array" ref="K473">ExtractCapitals(J473)</f>
        <v>Asian Vietnamese Malaysian</v>
      </c>
      <c r="L473" t="str">
        <f t="shared" si="59"/>
        <v>Asian, Vietnamese, Malaysian</v>
      </c>
      <c r="M473" t="str">
        <f t="shared" si="63"/>
        <v>Asian, Vietnamese, Malaysian</v>
      </c>
      <c r="N473" t="s">
        <v>1931</v>
      </c>
      <c r="P473" t="str">
        <f t="shared" si="60"/>
        <v>Asian, Vietnamese, Malaysian</v>
      </c>
      <c r="Q473" t="str" cm="1">
        <f t="array" ref="Q473">_xlfn.TEXTJOIN(", ", TRUE, IFERROR(_xlfn.FILTERXML("&lt;t&gt;&lt;s&gt;" &amp; SUBSTITUTE(P473, ", ", "&lt;/s&gt;&lt;s&gt;") &amp; "&lt;/s&gt;&lt;/t&gt;", "//s[not(preceding::*=.)]"), ""))</f>
        <v>Asian, Vietnamese, Malaysian</v>
      </c>
      <c r="R473" t="s">
        <v>9048</v>
      </c>
      <c r="S473" t="str">
        <f t="shared" si="61"/>
        <v>P001444</v>
      </c>
      <c r="T473">
        <f t="shared" ca="1" si="62"/>
        <v>4435</v>
      </c>
      <c r="U473" s="4">
        <v>2258</v>
      </c>
    </row>
    <row r="474" spans="1:21" x14ac:dyDescent="0.45">
      <c r="A474" t="s">
        <v>1932</v>
      </c>
      <c r="B474" t="s">
        <v>18</v>
      </c>
      <c r="C474" s="3" t="str">
        <f t="shared" si="57"/>
        <v>3.5 </v>
      </c>
      <c r="D474" t="s">
        <v>1933</v>
      </c>
      <c r="F474" t="s">
        <v>13</v>
      </c>
      <c r="G474" t="str">
        <f t="shared" si="58"/>
        <v>$$ - $$$</v>
      </c>
      <c r="H474" t="s">
        <v>133</v>
      </c>
      <c r="I474" t="s">
        <v>1934</v>
      </c>
      <c r="J474" t="str">
        <f t="shared" si="56"/>
        <v xml:space="preserve">  ChineseSeafoodAsian</v>
      </c>
      <c r="K474" t="str" cm="1">
        <f t="array" ref="K474">ExtractCapitals(J474)</f>
        <v>Chinese Seafood Asian</v>
      </c>
      <c r="L474" t="str">
        <f t="shared" si="59"/>
        <v>Chinese, Seafood, Asian</v>
      </c>
      <c r="M474" t="str">
        <f t="shared" si="63"/>
        <v>Chinese, Seafood, Asian</v>
      </c>
      <c r="N474" t="s">
        <v>77</v>
      </c>
      <c r="P474" t="str">
        <f t="shared" si="60"/>
        <v>Chinese, Seafood, Asian, Halal</v>
      </c>
      <c r="Q474" t="str" cm="1">
        <f t="array" ref="Q474">_xlfn.TEXTJOIN(", ", TRUE, IFERROR(_xlfn.FILTERXML("&lt;t&gt;&lt;s&gt;" &amp; SUBSTITUTE(P474, ", ", "&lt;/s&gt;&lt;s&gt;") &amp; "&lt;/s&gt;&lt;/t&gt;", "//s[not(preceding::*=.)]"), ""))</f>
        <v>Chinese, Seafood, Asian, Halal</v>
      </c>
      <c r="R474" t="s">
        <v>9048</v>
      </c>
      <c r="S474" t="str">
        <f t="shared" si="61"/>
        <v>P001445</v>
      </c>
      <c r="T474">
        <f t="shared" ca="1" si="62"/>
        <v>312</v>
      </c>
      <c r="U474" s="4">
        <v>2084</v>
      </c>
    </row>
    <row r="475" spans="1:21" x14ac:dyDescent="0.45">
      <c r="A475" t="s">
        <v>1935</v>
      </c>
      <c r="B475" t="s">
        <v>3</v>
      </c>
      <c r="C475" s="3" t="str">
        <f t="shared" si="57"/>
        <v>4.0 </v>
      </c>
      <c r="D475" t="s">
        <v>1936</v>
      </c>
      <c r="F475" t="s">
        <v>6</v>
      </c>
      <c r="G475" t="str">
        <f t="shared" si="58"/>
        <v>$</v>
      </c>
      <c r="H475" t="s">
        <v>631</v>
      </c>
      <c r="J475" t="str">
        <f t="shared" si="56"/>
        <v>AsianMalaysianHalal</v>
      </c>
      <c r="K475" t="str" cm="1">
        <f t="array" ref="K475">ExtractCapitals(J475)</f>
        <v>Asian Malaysian Halal</v>
      </c>
      <c r="L475" t="str">
        <f t="shared" si="59"/>
        <v>Asian, Malaysian, Halal</v>
      </c>
      <c r="M475" t="str">
        <f t="shared" si="63"/>
        <v>Asian, Malaysian, Halal</v>
      </c>
      <c r="N475" t="s">
        <v>1162</v>
      </c>
      <c r="P475" t="str">
        <f t="shared" si="60"/>
        <v>Asian, Malaysian, Halal</v>
      </c>
      <c r="Q475" t="str" cm="1">
        <f t="array" ref="Q475">_xlfn.TEXTJOIN(", ", TRUE, IFERROR(_xlfn.FILTERXML("&lt;t&gt;&lt;s&gt;" &amp; SUBSTITUTE(P475, ", ", "&lt;/s&gt;&lt;s&gt;") &amp; "&lt;/s&gt;&lt;/t&gt;", "//s[not(preceding::*=.)]"), ""))</f>
        <v>Asian, Malaysian, Halal</v>
      </c>
      <c r="R475" t="s">
        <v>9048</v>
      </c>
      <c r="S475" t="str">
        <f t="shared" si="61"/>
        <v>P001446</v>
      </c>
      <c r="T475">
        <f t="shared" ca="1" si="62"/>
        <v>2379</v>
      </c>
      <c r="U475" s="4">
        <v>120</v>
      </c>
    </row>
    <row r="476" spans="1:21" x14ac:dyDescent="0.45">
      <c r="A476" t="s">
        <v>1937</v>
      </c>
      <c r="B476" t="s">
        <v>18</v>
      </c>
      <c r="C476" s="3" t="str">
        <f t="shared" si="57"/>
        <v>3.5 </v>
      </c>
      <c r="D476" t="s">
        <v>1938</v>
      </c>
      <c r="F476" t="s">
        <v>13</v>
      </c>
      <c r="G476" t="str">
        <f t="shared" si="58"/>
        <v>$$ - $$$</v>
      </c>
      <c r="H476" t="s">
        <v>591</v>
      </c>
      <c r="I476" t="s">
        <v>1939</v>
      </c>
      <c r="J476" t="str">
        <f t="shared" si="56"/>
        <v xml:space="preserve">  SeafoodAsianMalaysian</v>
      </c>
      <c r="K476" t="str" cm="1">
        <f t="array" ref="K476">ExtractCapitals(J476)</f>
        <v>Seafood Asian Malaysian</v>
      </c>
      <c r="L476" t="str">
        <f t="shared" si="59"/>
        <v>Seafood, Asian, Malaysian</v>
      </c>
      <c r="M476" t="str">
        <f t="shared" si="63"/>
        <v>Seafood, Asian, Malaysian</v>
      </c>
      <c r="N476" t="s">
        <v>77</v>
      </c>
      <c r="P476" t="str">
        <f t="shared" si="60"/>
        <v>Seafood, Asian, Malaysian, Halal</v>
      </c>
      <c r="Q476" t="str" cm="1">
        <f t="array" ref="Q476">_xlfn.TEXTJOIN(", ", TRUE, IFERROR(_xlfn.FILTERXML("&lt;t&gt;&lt;s&gt;" &amp; SUBSTITUTE(P476, ", ", "&lt;/s&gt;&lt;s&gt;") &amp; "&lt;/s&gt;&lt;/t&gt;", "//s[not(preceding::*=.)]"), ""))</f>
        <v>Seafood, Asian, Malaysian, Halal</v>
      </c>
      <c r="R476" t="s">
        <v>9048</v>
      </c>
      <c r="S476" t="str">
        <f t="shared" si="61"/>
        <v>P001447</v>
      </c>
      <c r="T476">
        <f t="shared" ca="1" si="62"/>
        <v>2778</v>
      </c>
      <c r="U476" s="4">
        <v>1199</v>
      </c>
    </row>
    <row r="477" spans="1:21" x14ac:dyDescent="0.45">
      <c r="A477" t="s">
        <v>1940</v>
      </c>
      <c r="B477" t="s">
        <v>3</v>
      </c>
      <c r="C477" s="3" t="str">
        <f t="shared" si="57"/>
        <v>4.0 </v>
      </c>
      <c r="D477" t="s">
        <v>1941</v>
      </c>
      <c r="F477" t="s">
        <v>13</v>
      </c>
      <c r="G477" t="str">
        <f t="shared" si="58"/>
        <v>$$ - $$$</v>
      </c>
      <c r="H477" t="s">
        <v>297</v>
      </c>
      <c r="I477" t="s">
        <v>1942</v>
      </c>
      <c r="J477" t="str">
        <f t="shared" si="56"/>
        <v xml:space="preserve">  Cafe</v>
      </c>
      <c r="K477" t="str" cm="1">
        <f t="array" ref="K477">ExtractCapitals(J477)</f>
        <v>Cafe</v>
      </c>
      <c r="L477" t="str">
        <f t="shared" si="59"/>
        <v>Cafe</v>
      </c>
      <c r="M477" t="str">
        <f t="shared" si="63"/>
        <v>Cafe</v>
      </c>
      <c r="N477" t="s">
        <v>973</v>
      </c>
      <c r="P477" t="str">
        <f t="shared" si="60"/>
        <v>Cafe, Takeout, Wheelchair Accessible</v>
      </c>
      <c r="Q477" t="str" cm="1">
        <f t="array" ref="Q477">_xlfn.TEXTJOIN(", ", TRUE, IFERROR(_xlfn.FILTERXML("&lt;t&gt;&lt;s&gt;" &amp; SUBSTITUTE(P477, ", ", "&lt;/s&gt;&lt;s&gt;") &amp; "&lt;/s&gt;&lt;/t&gt;", "//s[not(preceding::*=.)]"), ""))</f>
        <v>Cafe, Takeout, Wheelchair Accessible</v>
      </c>
      <c r="R477" t="s">
        <v>9048</v>
      </c>
      <c r="S477" t="str">
        <f t="shared" si="61"/>
        <v>P001448</v>
      </c>
      <c r="T477">
        <f t="shared" ca="1" si="62"/>
        <v>2559</v>
      </c>
      <c r="U477" s="4">
        <v>3971</v>
      </c>
    </row>
    <row r="478" spans="1:21" x14ac:dyDescent="0.45">
      <c r="A478" t="s">
        <v>1943</v>
      </c>
      <c r="B478" t="s">
        <v>3</v>
      </c>
      <c r="C478" s="3" t="str">
        <f t="shared" si="57"/>
        <v>4.0 </v>
      </c>
      <c r="D478" t="s">
        <v>1944</v>
      </c>
      <c r="F478" t="s">
        <v>13</v>
      </c>
      <c r="G478" t="str">
        <f t="shared" si="58"/>
        <v>$$ - $$$</v>
      </c>
      <c r="H478" t="s">
        <v>1945</v>
      </c>
      <c r="I478" t="s">
        <v>1946</v>
      </c>
      <c r="J478" t="str">
        <f t="shared" si="56"/>
        <v xml:space="preserve">  AsianThai</v>
      </c>
      <c r="K478" t="str" cm="1">
        <f t="array" ref="K478">ExtractCapitals(J478)</f>
        <v>Asian Thai</v>
      </c>
      <c r="L478" t="str">
        <f t="shared" si="59"/>
        <v>Asian, Thai</v>
      </c>
      <c r="M478" t="str">
        <f t="shared" si="63"/>
        <v>Asian, Thai</v>
      </c>
      <c r="N478" t="s">
        <v>1947</v>
      </c>
      <c r="P478" t="str">
        <f t="shared" si="60"/>
        <v>Asian, Thai, Dinner, Lunch, Brunch</v>
      </c>
      <c r="Q478" t="str" cm="1">
        <f t="array" ref="Q478">_xlfn.TEXTJOIN(", ", TRUE, IFERROR(_xlfn.FILTERXML("&lt;t&gt;&lt;s&gt;" &amp; SUBSTITUTE(P478, ", ", "&lt;/s&gt;&lt;s&gt;") &amp; "&lt;/s&gt;&lt;/t&gt;", "//s[not(preceding::*=.)]"), ""))</f>
        <v>Asian, Thai, Dinner, Lunch, Brunch</v>
      </c>
      <c r="R478" t="s">
        <v>9048</v>
      </c>
      <c r="S478" t="str">
        <f t="shared" si="61"/>
        <v>P001449</v>
      </c>
      <c r="T478">
        <f t="shared" ca="1" si="62"/>
        <v>3571</v>
      </c>
      <c r="U478" s="4">
        <v>4481</v>
      </c>
    </row>
    <row r="479" spans="1:21" x14ac:dyDescent="0.45">
      <c r="A479" t="s">
        <v>1948</v>
      </c>
      <c r="B479" t="s">
        <v>18</v>
      </c>
      <c r="C479" s="3" t="str">
        <f t="shared" si="57"/>
        <v>3.5 </v>
      </c>
      <c r="D479" t="s">
        <v>1949</v>
      </c>
      <c r="F479" t="s">
        <v>13</v>
      </c>
      <c r="G479" t="str">
        <f t="shared" si="58"/>
        <v>$$ - $$$</v>
      </c>
      <c r="H479" t="s">
        <v>133</v>
      </c>
      <c r="I479" t="s">
        <v>1950</v>
      </c>
      <c r="J479" t="str">
        <f t="shared" si="56"/>
        <v xml:space="preserve">  ChineseSeafoodAsian</v>
      </c>
      <c r="K479" t="str" cm="1">
        <f t="array" ref="K479">ExtractCapitals(J479)</f>
        <v>Chinese Seafood Asian</v>
      </c>
      <c r="L479" t="str">
        <f t="shared" si="59"/>
        <v>Chinese, Seafood, Asian</v>
      </c>
      <c r="M479" t="str">
        <f t="shared" si="63"/>
        <v>Chinese, Seafood, Asian</v>
      </c>
      <c r="N479" t="s">
        <v>34</v>
      </c>
      <c r="P479" t="str">
        <f t="shared" si="60"/>
        <v>Chinese, Seafood, Asian, Vegetarian Friendly</v>
      </c>
      <c r="Q479" t="str" cm="1">
        <f t="array" ref="Q479">_xlfn.TEXTJOIN(", ", TRUE, IFERROR(_xlfn.FILTERXML("&lt;t&gt;&lt;s&gt;" &amp; SUBSTITUTE(P479, ", ", "&lt;/s&gt;&lt;s&gt;") &amp; "&lt;/s&gt;&lt;/t&gt;", "//s[not(preceding::*=.)]"), ""))</f>
        <v>Chinese, Seafood, Asian, Vegetarian Friendly</v>
      </c>
      <c r="R479" t="s">
        <v>9048</v>
      </c>
      <c r="S479" t="str">
        <f t="shared" si="61"/>
        <v>P001450</v>
      </c>
      <c r="T479">
        <f t="shared" ca="1" si="62"/>
        <v>360</v>
      </c>
      <c r="U479" s="4">
        <v>4157</v>
      </c>
    </row>
    <row r="480" spans="1:21" x14ac:dyDescent="0.45">
      <c r="A480" t="s">
        <v>1951</v>
      </c>
      <c r="B480" t="s">
        <v>3</v>
      </c>
      <c r="C480" s="3" t="str">
        <f t="shared" si="57"/>
        <v>4.0 </v>
      </c>
      <c r="D480" t="s">
        <v>1952</v>
      </c>
      <c r="F480" t="s">
        <v>13</v>
      </c>
      <c r="G480" t="str">
        <f t="shared" si="58"/>
        <v>$$ - $$$</v>
      </c>
      <c r="H480" t="s">
        <v>380</v>
      </c>
      <c r="J480" t="str">
        <f t="shared" si="56"/>
        <v xml:space="preserve">  JapaneseSushiAsian</v>
      </c>
      <c r="K480" t="str" cm="1">
        <f t="array" ref="K480">ExtractCapitals(J480)</f>
        <v>Japanese Sushi Asian</v>
      </c>
      <c r="L480" t="str">
        <f t="shared" si="59"/>
        <v>Japanese, Sushi, Asian</v>
      </c>
      <c r="M480" t="str">
        <f t="shared" si="63"/>
        <v>Japanese, Sushi, Asian</v>
      </c>
      <c r="N480" t="s">
        <v>232</v>
      </c>
      <c r="P480" t="str">
        <f t="shared" si="60"/>
        <v>Japanese, Sushi, Asian, Lunch, Dinner</v>
      </c>
      <c r="Q480" t="str" cm="1">
        <f t="array" ref="Q480">_xlfn.TEXTJOIN(", ", TRUE, IFERROR(_xlfn.FILTERXML("&lt;t&gt;&lt;s&gt;" &amp; SUBSTITUTE(P480, ", ", "&lt;/s&gt;&lt;s&gt;") &amp; "&lt;/s&gt;&lt;/t&gt;", "//s[not(preceding::*=.)]"), ""))</f>
        <v>Japanese, Sushi, Asian, Lunch, Dinner</v>
      </c>
      <c r="R480" t="s">
        <v>9048</v>
      </c>
      <c r="S480" t="str">
        <f t="shared" si="61"/>
        <v>P001451</v>
      </c>
      <c r="T480">
        <f t="shared" ca="1" si="62"/>
        <v>3458</v>
      </c>
      <c r="U480" s="4">
        <v>1165</v>
      </c>
    </row>
    <row r="481" spans="1:21" x14ac:dyDescent="0.45">
      <c r="A481" t="s">
        <v>1953</v>
      </c>
      <c r="B481" t="s">
        <v>3</v>
      </c>
      <c r="C481" s="3" t="str">
        <f t="shared" si="57"/>
        <v>4.0 </v>
      </c>
      <c r="D481" t="s">
        <v>1954</v>
      </c>
      <c r="E481" t="s">
        <v>1955</v>
      </c>
      <c r="F481" t="s">
        <v>794</v>
      </c>
      <c r="G481" t="str">
        <f t="shared" si="58"/>
        <v>$$</v>
      </c>
      <c r="H481" t="s">
        <v>794</v>
      </c>
      <c r="I481" t="s">
        <v>1956</v>
      </c>
      <c r="J481" t="str">
        <f t="shared" si="56"/>
        <v>Asian</v>
      </c>
      <c r="K481" t="str" cm="1">
        <f t="array" ref="K481">ExtractCapitals(J481)</f>
        <v>Asian</v>
      </c>
      <c r="L481" t="str">
        <f t="shared" si="59"/>
        <v>Asian</v>
      </c>
      <c r="M481" t="str">
        <f t="shared" si="63"/>
        <v>Asian</v>
      </c>
      <c r="N481" t="s">
        <v>232</v>
      </c>
      <c r="P481" t="str">
        <f t="shared" si="60"/>
        <v>Asian, Lunch, Dinner</v>
      </c>
      <c r="Q481" t="str" cm="1">
        <f t="array" ref="Q481">_xlfn.TEXTJOIN(", ", TRUE, IFERROR(_xlfn.FILTERXML("&lt;t&gt;&lt;s&gt;" &amp; SUBSTITUTE(P481, ", ", "&lt;/s&gt;&lt;s&gt;") &amp; "&lt;/s&gt;&lt;/t&gt;", "//s[not(preceding::*=.)]"), ""))</f>
        <v>Asian, Lunch, Dinner</v>
      </c>
      <c r="R481" t="s">
        <v>9048</v>
      </c>
      <c r="S481" t="str">
        <f t="shared" si="61"/>
        <v>P001452</v>
      </c>
      <c r="T481">
        <f t="shared" ca="1" si="62"/>
        <v>1553</v>
      </c>
      <c r="U481" s="4">
        <v>2157</v>
      </c>
    </row>
    <row r="482" spans="1:21" x14ac:dyDescent="0.45">
      <c r="A482" t="s">
        <v>1957</v>
      </c>
      <c r="B482" t="s">
        <v>41</v>
      </c>
      <c r="C482" s="3" t="str">
        <f t="shared" si="57"/>
        <v>4.5 </v>
      </c>
      <c r="D482" t="s">
        <v>1958</v>
      </c>
      <c r="E482" t="s">
        <v>1959</v>
      </c>
      <c r="F482" t="s">
        <v>794</v>
      </c>
      <c r="G482" t="str">
        <f t="shared" si="58"/>
        <v>$$</v>
      </c>
      <c r="H482" t="s">
        <v>795</v>
      </c>
      <c r="I482" t="s">
        <v>1634</v>
      </c>
      <c r="J482" t="str">
        <f t="shared" si="56"/>
        <v>AsianMalaysian</v>
      </c>
      <c r="K482" t="str" cm="1">
        <f t="array" ref="K482">ExtractCapitals(J482)</f>
        <v>Asian Malaysian</v>
      </c>
      <c r="L482" t="str">
        <f t="shared" si="59"/>
        <v>Asian, Malaysian</v>
      </c>
      <c r="M482" t="str">
        <f t="shared" si="63"/>
        <v>Asian, Malaysian</v>
      </c>
      <c r="N482" t="s">
        <v>507</v>
      </c>
      <c r="P482" t="str">
        <f t="shared" si="60"/>
        <v>Asian, Malaysian, Reservations</v>
      </c>
      <c r="Q482" t="str" cm="1">
        <f t="array" ref="Q482">_xlfn.TEXTJOIN(", ", TRUE, IFERROR(_xlfn.FILTERXML("&lt;t&gt;&lt;s&gt;" &amp; SUBSTITUTE(P482, ", ", "&lt;/s&gt;&lt;s&gt;") &amp; "&lt;/s&gt;&lt;/t&gt;", "//s[not(preceding::*=.)]"), ""))</f>
        <v>Asian, Malaysian, Reservations</v>
      </c>
      <c r="R482" t="s">
        <v>9048</v>
      </c>
      <c r="S482" t="str">
        <f t="shared" si="61"/>
        <v>P001453</v>
      </c>
      <c r="T482">
        <f t="shared" ca="1" si="62"/>
        <v>153</v>
      </c>
      <c r="U482" s="4">
        <v>4399</v>
      </c>
    </row>
    <row r="483" spans="1:21" x14ac:dyDescent="0.45">
      <c r="A483" t="s">
        <v>1960</v>
      </c>
      <c r="B483" t="s">
        <v>18</v>
      </c>
      <c r="C483" s="3" t="str">
        <f t="shared" si="57"/>
        <v>3.5 </v>
      </c>
      <c r="D483" t="s">
        <v>1961</v>
      </c>
      <c r="F483" t="s">
        <v>13</v>
      </c>
      <c r="G483" t="str">
        <f t="shared" si="58"/>
        <v>$$ - $$$</v>
      </c>
      <c r="H483" t="s">
        <v>133</v>
      </c>
      <c r="I483" t="s">
        <v>1962</v>
      </c>
      <c r="J483" t="str">
        <f t="shared" si="56"/>
        <v xml:space="preserve">  ChineseSeafoodAsian</v>
      </c>
      <c r="K483" t="str" cm="1">
        <f t="array" ref="K483">ExtractCapitals(J483)</f>
        <v>Chinese Seafood Asian</v>
      </c>
      <c r="L483" t="str">
        <f t="shared" si="59"/>
        <v>Chinese, Seafood, Asian</v>
      </c>
      <c r="M483" t="str">
        <f t="shared" si="63"/>
        <v>Chinese, Seafood, Asian</v>
      </c>
      <c r="N483" t="s">
        <v>232</v>
      </c>
      <c r="P483" t="str">
        <f t="shared" si="60"/>
        <v>Chinese, Seafood, Asian, Lunch, Dinner</v>
      </c>
      <c r="Q483" t="str" cm="1">
        <f t="array" ref="Q483">_xlfn.TEXTJOIN(", ", TRUE, IFERROR(_xlfn.FILTERXML("&lt;t&gt;&lt;s&gt;" &amp; SUBSTITUTE(P483, ", ", "&lt;/s&gt;&lt;s&gt;") &amp; "&lt;/s&gt;&lt;/t&gt;", "//s[not(preceding::*=.)]"), ""))</f>
        <v>Chinese, Seafood, Asian, Lunch, Dinner</v>
      </c>
      <c r="R483" t="s">
        <v>9048</v>
      </c>
      <c r="S483" t="str">
        <f t="shared" si="61"/>
        <v>P001454</v>
      </c>
      <c r="T483">
        <f t="shared" ca="1" si="62"/>
        <v>3595</v>
      </c>
      <c r="U483" s="4">
        <v>675</v>
      </c>
    </row>
    <row r="484" spans="1:21" x14ac:dyDescent="0.45">
      <c r="A484" t="s">
        <v>1963</v>
      </c>
      <c r="B484" t="s">
        <v>18</v>
      </c>
      <c r="C484" s="3" t="str">
        <f t="shared" si="57"/>
        <v>3.5 </v>
      </c>
      <c r="D484" t="s">
        <v>1964</v>
      </c>
      <c r="F484" t="s">
        <v>13</v>
      </c>
      <c r="G484" t="str">
        <f t="shared" si="58"/>
        <v>$$ - $$$</v>
      </c>
      <c r="H484" t="s">
        <v>44</v>
      </c>
      <c r="I484" t="s">
        <v>1965</v>
      </c>
      <c r="J484" t="str">
        <f t="shared" si="56"/>
        <v xml:space="preserve">  ChineseAsianCantonese</v>
      </c>
      <c r="K484" t="str" cm="1">
        <f t="array" ref="K484">ExtractCapitals(J484)</f>
        <v>Chinese Asian Cantonese</v>
      </c>
      <c r="L484" t="str">
        <f t="shared" si="59"/>
        <v>Chinese, Asian, Cantonese</v>
      </c>
      <c r="M484" t="str">
        <f t="shared" si="63"/>
        <v>Chinese, Asian, Cantonese</v>
      </c>
      <c r="N484" t="s">
        <v>243</v>
      </c>
      <c r="P484" t="str">
        <f t="shared" si="60"/>
        <v>Chinese, Asian, Cantonese, Lunch, Brunch, Breakfast</v>
      </c>
      <c r="Q484" t="str" cm="1">
        <f t="array" ref="Q484">_xlfn.TEXTJOIN(", ", TRUE, IFERROR(_xlfn.FILTERXML("&lt;t&gt;&lt;s&gt;" &amp; SUBSTITUTE(P484, ", ", "&lt;/s&gt;&lt;s&gt;") &amp; "&lt;/s&gt;&lt;/t&gt;", "//s[not(preceding::*=.)]"), ""))</f>
        <v>Chinese, Asian, Cantonese, Lunch, Brunch, Breakfast</v>
      </c>
      <c r="R484" t="s">
        <v>9048</v>
      </c>
      <c r="S484" t="str">
        <f t="shared" si="61"/>
        <v>P001455</v>
      </c>
      <c r="T484">
        <f t="shared" ca="1" si="62"/>
        <v>539</v>
      </c>
      <c r="U484" s="4">
        <v>7</v>
      </c>
    </row>
    <row r="485" spans="1:21" x14ac:dyDescent="0.45">
      <c r="A485" t="s">
        <v>1966</v>
      </c>
      <c r="B485" t="s">
        <v>3</v>
      </c>
      <c r="C485" s="3" t="str">
        <f t="shared" si="57"/>
        <v>4.0 </v>
      </c>
      <c r="D485" t="s">
        <v>1967</v>
      </c>
      <c r="E485" t="s">
        <v>1968</v>
      </c>
      <c r="F485" t="s">
        <v>6</v>
      </c>
      <c r="G485" t="str">
        <f t="shared" si="58"/>
        <v>$</v>
      </c>
      <c r="H485" t="s">
        <v>116</v>
      </c>
      <c r="I485" t="s">
        <v>1969</v>
      </c>
      <c r="J485" t="str">
        <f t="shared" si="56"/>
        <v>ChineseCafeAsian</v>
      </c>
      <c r="K485" t="str" cm="1">
        <f t="array" ref="K485">ExtractCapitals(J485)</f>
        <v>Chinese Cafe Asian</v>
      </c>
      <c r="L485" t="str">
        <f t="shared" si="59"/>
        <v>Chinese, Cafe, Asian</v>
      </c>
      <c r="M485" t="str">
        <f t="shared" si="63"/>
        <v>Chinese, Cafe, Asian</v>
      </c>
      <c r="N485" t="s">
        <v>1970</v>
      </c>
      <c r="P485" t="str">
        <f t="shared" si="60"/>
        <v>Chinese, Cafe, Asian, Asian, Fusion, Malaysian, Chinese, Cafe</v>
      </c>
      <c r="Q485" t="str" cm="1">
        <f t="array" ref="Q485">_xlfn.TEXTJOIN(", ", TRUE, IFERROR(_xlfn.FILTERXML("&lt;t&gt;&lt;s&gt;" &amp; SUBSTITUTE(P485, ", ", "&lt;/s&gt;&lt;s&gt;") &amp; "&lt;/s&gt;&lt;/t&gt;", "//s[not(preceding::*=.)]"), ""))</f>
        <v>Chinese, Cafe, Asian, Fusion, Malaysian</v>
      </c>
      <c r="R485" t="s">
        <v>9048</v>
      </c>
      <c r="S485" t="str">
        <f t="shared" si="61"/>
        <v>P001456</v>
      </c>
      <c r="T485">
        <f t="shared" ca="1" si="62"/>
        <v>2351</v>
      </c>
      <c r="U485" s="4">
        <v>1314</v>
      </c>
    </row>
    <row r="486" spans="1:21" x14ac:dyDescent="0.45">
      <c r="A486" t="s">
        <v>1971</v>
      </c>
      <c r="B486" t="s">
        <v>41</v>
      </c>
      <c r="C486" s="3" t="str">
        <f t="shared" si="57"/>
        <v>4.5 </v>
      </c>
      <c r="D486" t="s">
        <v>1972</v>
      </c>
      <c r="F486" t="s">
        <v>13</v>
      </c>
      <c r="G486" t="str">
        <f t="shared" si="58"/>
        <v>$$ - $$$</v>
      </c>
      <c r="H486" t="s">
        <v>440</v>
      </c>
      <c r="I486" t="s">
        <v>1973</v>
      </c>
      <c r="J486" t="str">
        <f t="shared" si="56"/>
        <v xml:space="preserve">  AsianMalaysianHalal</v>
      </c>
      <c r="K486" t="str" cm="1">
        <f t="array" ref="K486">ExtractCapitals(J486)</f>
        <v>Asian Malaysian Halal</v>
      </c>
      <c r="L486" t="str">
        <f t="shared" si="59"/>
        <v>Asian, Malaysian, Halal</v>
      </c>
      <c r="M486" t="str">
        <f t="shared" si="63"/>
        <v>Asian, Malaysian, Halal</v>
      </c>
      <c r="N486" t="s">
        <v>77</v>
      </c>
      <c r="P486" t="str">
        <f t="shared" si="60"/>
        <v>Asian, Malaysian, Halal</v>
      </c>
      <c r="Q486" t="str" cm="1">
        <f t="array" ref="Q486">_xlfn.TEXTJOIN(", ", TRUE, IFERROR(_xlfn.FILTERXML("&lt;t&gt;&lt;s&gt;" &amp; SUBSTITUTE(P486, ", ", "&lt;/s&gt;&lt;s&gt;") &amp; "&lt;/s&gt;&lt;/t&gt;", "//s[not(preceding::*=.)]"), ""))</f>
        <v>Asian, Malaysian, Halal</v>
      </c>
      <c r="R486" t="s">
        <v>9048</v>
      </c>
      <c r="S486" t="str">
        <f t="shared" si="61"/>
        <v>P001457</v>
      </c>
      <c r="T486">
        <f t="shared" ca="1" si="62"/>
        <v>2575</v>
      </c>
      <c r="U486" s="4">
        <v>692</v>
      </c>
    </row>
    <row r="487" spans="1:21" x14ac:dyDescent="0.45">
      <c r="A487" t="s">
        <v>1974</v>
      </c>
      <c r="B487" t="s">
        <v>41</v>
      </c>
      <c r="C487" s="3" t="str">
        <f t="shared" si="57"/>
        <v>4.5 </v>
      </c>
      <c r="D487" t="s">
        <v>1975</v>
      </c>
      <c r="E487" t="s">
        <v>1976</v>
      </c>
      <c r="F487" t="s">
        <v>6</v>
      </c>
      <c r="G487" t="str">
        <f t="shared" si="58"/>
        <v>$</v>
      </c>
      <c r="H487" t="s">
        <v>1977</v>
      </c>
      <c r="I487" t="s">
        <v>1978</v>
      </c>
      <c r="J487" t="str">
        <f t="shared" si="56"/>
        <v>DinerEastern European</v>
      </c>
      <c r="K487" t="str" cm="1">
        <f t="array" ref="K487">ExtractCapitals(J487)</f>
        <v>Diner Eastern  European</v>
      </c>
      <c r="L487" t="str">
        <f t="shared" si="59"/>
        <v>Diner, Eastern, , European</v>
      </c>
      <c r="M487" t="str">
        <f t="shared" si="63"/>
        <v>Diner, Eastern European</v>
      </c>
      <c r="N487" t="s">
        <v>1979</v>
      </c>
      <c r="P487" t="str">
        <f t="shared" si="60"/>
        <v>Diner, Eastern European</v>
      </c>
      <c r="Q487" t="str" cm="1">
        <f t="array" ref="Q487">_xlfn.TEXTJOIN(", ", TRUE, IFERROR(_xlfn.FILTERXML("&lt;t&gt;&lt;s&gt;" &amp; SUBSTITUTE(P487, ", ", "&lt;/s&gt;&lt;s&gt;") &amp; "&lt;/s&gt;&lt;/t&gt;", "//s[not(preceding::*=.)]"), ""))</f>
        <v>Diner, Eastern European</v>
      </c>
      <c r="R487" t="s">
        <v>9048</v>
      </c>
      <c r="S487" t="str">
        <f t="shared" si="61"/>
        <v>P001458</v>
      </c>
      <c r="T487">
        <f t="shared" ca="1" si="62"/>
        <v>1989</v>
      </c>
      <c r="U487" s="4">
        <v>2681</v>
      </c>
    </row>
    <row r="488" spans="1:21" x14ac:dyDescent="0.45">
      <c r="A488" t="s">
        <v>1980</v>
      </c>
      <c r="B488" t="s">
        <v>3</v>
      </c>
      <c r="C488" s="3" t="str">
        <f t="shared" si="57"/>
        <v>4.0 </v>
      </c>
      <c r="D488" t="s">
        <v>1981</v>
      </c>
      <c r="F488" t="s">
        <v>13</v>
      </c>
      <c r="G488" t="str">
        <f t="shared" si="58"/>
        <v>$$ - $$$</v>
      </c>
      <c r="H488" t="s">
        <v>1982</v>
      </c>
      <c r="I488" t="s">
        <v>1983</v>
      </c>
      <c r="J488" t="str">
        <f t="shared" si="56"/>
        <v xml:space="preserve">  SouthwesternBarInternational</v>
      </c>
      <c r="K488" t="str" cm="1">
        <f t="array" ref="K488">ExtractCapitals(J488)</f>
        <v>Southwestern Bar International</v>
      </c>
      <c r="L488" t="str">
        <f t="shared" si="59"/>
        <v>Southwestern, Bar, International</v>
      </c>
      <c r="M488" t="str">
        <f t="shared" si="63"/>
        <v>Southwestern, Bar, International</v>
      </c>
      <c r="N488" t="s">
        <v>39</v>
      </c>
      <c r="P488" t="str">
        <f t="shared" si="60"/>
        <v>Southwestern, Bar, International, Dinner</v>
      </c>
      <c r="Q488" t="str" cm="1">
        <f t="array" ref="Q488">_xlfn.TEXTJOIN(", ", TRUE, IFERROR(_xlfn.FILTERXML("&lt;t&gt;&lt;s&gt;" &amp; SUBSTITUTE(P488, ", ", "&lt;/s&gt;&lt;s&gt;") &amp; "&lt;/s&gt;&lt;/t&gt;", "//s[not(preceding::*=.)]"), ""))</f>
        <v>Southwestern, Bar, International, Dinner</v>
      </c>
      <c r="R488" t="s">
        <v>9048</v>
      </c>
      <c r="S488" t="str">
        <f t="shared" si="61"/>
        <v>P001459</v>
      </c>
      <c r="T488">
        <f t="shared" ca="1" si="62"/>
        <v>1937</v>
      </c>
      <c r="U488" s="4">
        <v>2729</v>
      </c>
    </row>
    <row r="489" spans="1:21" x14ac:dyDescent="0.45">
      <c r="A489" t="s">
        <v>1984</v>
      </c>
      <c r="B489" t="s">
        <v>18</v>
      </c>
      <c r="C489" s="3" t="str">
        <f t="shared" si="57"/>
        <v>3.5 </v>
      </c>
      <c r="D489" t="s">
        <v>1985</v>
      </c>
      <c r="F489" t="s">
        <v>13</v>
      </c>
      <c r="G489" t="str">
        <f t="shared" si="58"/>
        <v>$$ - $$$</v>
      </c>
      <c r="H489" t="s">
        <v>1194</v>
      </c>
      <c r="I489" t="s">
        <v>1986</v>
      </c>
      <c r="J489" t="str">
        <f t="shared" si="56"/>
        <v xml:space="preserve">  AsianMalaysian</v>
      </c>
      <c r="K489" t="str" cm="1">
        <f t="array" ref="K489">ExtractCapitals(J489)</f>
        <v>Asian Malaysian</v>
      </c>
      <c r="L489" t="str">
        <f t="shared" si="59"/>
        <v>Asian, Malaysian</v>
      </c>
      <c r="M489" t="str">
        <f t="shared" si="63"/>
        <v>Asian, Malaysian</v>
      </c>
      <c r="N489" t="s">
        <v>1987</v>
      </c>
      <c r="P489" t="str">
        <f t="shared" si="60"/>
        <v>Asian, Malaysian, Breakfast, Dinner, Lunch, Brunch</v>
      </c>
      <c r="Q489" t="str" cm="1">
        <f t="array" ref="Q489">_xlfn.TEXTJOIN(", ", TRUE, IFERROR(_xlfn.FILTERXML("&lt;t&gt;&lt;s&gt;" &amp; SUBSTITUTE(P489, ", ", "&lt;/s&gt;&lt;s&gt;") &amp; "&lt;/s&gt;&lt;/t&gt;", "//s[not(preceding::*=.)]"), ""))</f>
        <v>Asian, Malaysian, Breakfast, Dinner, Lunch, Brunch</v>
      </c>
      <c r="R489" t="s">
        <v>9048</v>
      </c>
      <c r="S489" t="str">
        <f t="shared" si="61"/>
        <v>P001460</v>
      </c>
      <c r="T489">
        <f t="shared" ca="1" si="62"/>
        <v>1150</v>
      </c>
      <c r="U489" s="4">
        <v>2693</v>
      </c>
    </row>
    <row r="490" spans="1:21" x14ac:dyDescent="0.45">
      <c r="A490" t="s">
        <v>1988</v>
      </c>
      <c r="B490" t="s">
        <v>3</v>
      </c>
      <c r="C490" s="3" t="str">
        <f t="shared" si="57"/>
        <v>4.0 </v>
      </c>
      <c r="D490" t="s">
        <v>1989</v>
      </c>
      <c r="E490" t="s">
        <v>1990</v>
      </c>
      <c r="F490" t="s">
        <v>13</v>
      </c>
      <c r="G490" t="str">
        <f t="shared" si="58"/>
        <v>$$ - $$$</v>
      </c>
      <c r="H490" t="s">
        <v>1991</v>
      </c>
      <c r="I490" t="s">
        <v>1992</v>
      </c>
      <c r="J490" t="str">
        <f t="shared" si="56"/>
        <v xml:space="preserve">  AsianVietnameseSoups</v>
      </c>
      <c r="K490" t="str" cm="1">
        <f t="array" ref="K490">ExtractCapitals(J490)</f>
        <v>Asian Vietnamese Soups</v>
      </c>
      <c r="L490" t="str">
        <f t="shared" si="59"/>
        <v>Asian, Vietnamese, Soups</v>
      </c>
      <c r="M490" t="str">
        <f t="shared" si="63"/>
        <v>Asian, Vietnamese, Soups</v>
      </c>
      <c r="N490" t="s">
        <v>1993</v>
      </c>
      <c r="P490" t="str">
        <f t="shared" si="60"/>
        <v>Asian, Vietnamese, Soups, Vietnamese, Latvian, Asian, Soups</v>
      </c>
      <c r="Q490" t="str" cm="1">
        <f t="array" ref="Q490">_xlfn.TEXTJOIN(", ", TRUE, IFERROR(_xlfn.FILTERXML("&lt;t&gt;&lt;s&gt;" &amp; SUBSTITUTE(P490, ", ", "&lt;/s&gt;&lt;s&gt;") &amp; "&lt;/s&gt;&lt;/t&gt;", "//s[not(preceding::*=.)]"), ""))</f>
        <v>Asian, Vietnamese, Soups, Latvian</v>
      </c>
      <c r="R490" t="s">
        <v>9048</v>
      </c>
      <c r="S490" t="str">
        <f t="shared" si="61"/>
        <v>P001461</v>
      </c>
      <c r="T490">
        <f t="shared" ca="1" si="62"/>
        <v>1660</v>
      </c>
      <c r="U490" s="4">
        <v>3529</v>
      </c>
    </row>
    <row r="491" spans="1:21" x14ac:dyDescent="0.45">
      <c r="A491" t="s">
        <v>1994</v>
      </c>
      <c r="B491" t="s">
        <v>79</v>
      </c>
      <c r="C491" s="3" t="str">
        <f t="shared" si="57"/>
        <v>5.0 </v>
      </c>
      <c r="D491" t="s">
        <v>1995</v>
      </c>
      <c r="F491" t="s">
        <v>6</v>
      </c>
      <c r="G491" t="str">
        <f t="shared" si="58"/>
        <v>$</v>
      </c>
      <c r="H491" t="s">
        <v>246</v>
      </c>
      <c r="I491" t="s">
        <v>1996</v>
      </c>
      <c r="J491" t="str">
        <f t="shared" si="56"/>
        <v>AsianMalaysian</v>
      </c>
      <c r="K491" t="str" cm="1">
        <f t="array" ref="K491">ExtractCapitals(J491)</f>
        <v>Asian Malaysian</v>
      </c>
      <c r="L491" t="str">
        <f t="shared" si="59"/>
        <v>Asian, Malaysian</v>
      </c>
      <c r="M491" t="str">
        <f t="shared" si="63"/>
        <v>Asian, Malaysian</v>
      </c>
      <c r="N491" t="s">
        <v>1162</v>
      </c>
      <c r="P491" t="str">
        <f t="shared" si="60"/>
        <v>Asian, Malaysian</v>
      </c>
      <c r="Q491" t="str" cm="1">
        <f t="array" ref="Q491">_xlfn.TEXTJOIN(", ", TRUE, IFERROR(_xlfn.FILTERXML("&lt;t&gt;&lt;s&gt;" &amp; SUBSTITUTE(P491, ", ", "&lt;/s&gt;&lt;s&gt;") &amp; "&lt;/s&gt;&lt;/t&gt;", "//s[not(preceding::*=.)]"), ""))</f>
        <v>Asian, Malaysian</v>
      </c>
      <c r="R491" t="s">
        <v>9048</v>
      </c>
      <c r="S491" t="str">
        <f t="shared" si="61"/>
        <v>P001462</v>
      </c>
      <c r="T491">
        <f t="shared" ca="1" si="62"/>
        <v>1852</v>
      </c>
      <c r="U491" s="4">
        <v>4229</v>
      </c>
    </row>
    <row r="492" spans="1:21" x14ac:dyDescent="0.45">
      <c r="A492" t="s">
        <v>1997</v>
      </c>
      <c r="B492" t="s">
        <v>3</v>
      </c>
      <c r="C492" s="3" t="str">
        <f t="shared" si="57"/>
        <v>4.0 </v>
      </c>
      <c r="D492" t="s">
        <v>1998</v>
      </c>
      <c r="E492" t="s">
        <v>1999</v>
      </c>
      <c r="F492" t="s">
        <v>13</v>
      </c>
      <c r="G492" t="str">
        <f t="shared" si="58"/>
        <v>$$ - $$$</v>
      </c>
      <c r="H492" t="s">
        <v>2000</v>
      </c>
      <c r="I492" t="s">
        <v>2001</v>
      </c>
      <c r="J492" t="str">
        <f t="shared" si="56"/>
        <v xml:space="preserve">  ItalianPizzaFast food</v>
      </c>
      <c r="K492" t="str" cm="1">
        <f t="array" ref="K492">ExtractCapitals(J492)</f>
        <v>Italian Pizza Fast food</v>
      </c>
      <c r="L492" t="str">
        <f t="shared" si="59"/>
        <v>Italian, Pizza, Fast, food</v>
      </c>
      <c r="M492" t="str">
        <f t="shared" si="63"/>
        <v>Italian, Pizza, Fast, food</v>
      </c>
      <c r="N492" t="s">
        <v>34</v>
      </c>
      <c r="P492" t="str">
        <f t="shared" si="60"/>
        <v>Italian, Pizza, Fast, food, Vegetarian Friendly</v>
      </c>
      <c r="Q492" t="str" cm="1">
        <f t="array" ref="Q492">_xlfn.TEXTJOIN(", ", TRUE, IFERROR(_xlfn.FILTERXML("&lt;t&gt;&lt;s&gt;" &amp; SUBSTITUTE(P492, ", ", "&lt;/s&gt;&lt;s&gt;") &amp; "&lt;/s&gt;&lt;/t&gt;", "//s[not(preceding::*=.)]"), ""))</f>
        <v>Italian, Pizza, Fast, food, Vegetarian Friendly</v>
      </c>
      <c r="R492" t="s">
        <v>9048</v>
      </c>
      <c r="S492" t="str">
        <f t="shared" si="61"/>
        <v>P001463</v>
      </c>
      <c r="T492">
        <f t="shared" ca="1" si="62"/>
        <v>2984</v>
      </c>
      <c r="U492" s="4">
        <v>4341</v>
      </c>
    </row>
    <row r="493" spans="1:21" x14ac:dyDescent="0.45">
      <c r="A493" t="s">
        <v>2002</v>
      </c>
      <c r="B493" t="s">
        <v>3</v>
      </c>
      <c r="C493" s="3" t="str">
        <f t="shared" si="57"/>
        <v>4.0 </v>
      </c>
      <c r="D493" t="s">
        <v>2003</v>
      </c>
      <c r="F493" t="s">
        <v>13</v>
      </c>
      <c r="G493" t="str">
        <f t="shared" si="58"/>
        <v>$$ - $$$</v>
      </c>
      <c r="H493" t="s">
        <v>482</v>
      </c>
      <c r="I493" t="s">
        <v>2004</v>
      </c>
      <c r="J493" t="str">
        <f t="shared" si="56"/>
        <v xml:space="preserve">  IndianAsianMalaysian</v>
      </c>
      <c r="K493" t="str" cm="1">
        <f t="array" ref="K493">ExtractCapitals(J493)</f>
        <v>Indian Asian Malaysian</v>
      </c>
      <c r="L493" t="str">
        <f t="shared" si="59"/>
        <v>Indian, Asian, Malaysian</v>
      </c>
      <c r="M493" t="str">
        <f t="shared" si="63"/>
        <v>Indian, Asian, Malaysian</v>
      </c>
      <c r="N493" t="s">
        <v>2005</v>
      </c>
      <c r="P493" t="str">
        <f t="shared" si="60"/>
        <v>Indian, Asian, Malaysian, Vegetarian Friendly, Halal, Vegan Options</v>
      </c>
      <c r="Q493" t="str" cm="1">
        <f t="array" ref="Q493">_xlfn.TEXTJOIN(", ", TRUE, IFERROR(_xlfn.FILTERXML("&lt;t&gt;&lt;s&gt;" &amp; SUBSTITUTE(P493, ", ", "&lt;/s&gt;&lt;s&gt;") &amp; "&lt;/s&gt;&lt;/t&gt;", "//s[not(preceding::*=.)]"), ""))</f>
        <v>Indian, Asian, Malaysian, Vegetarian Friendly, Halal, Vegan Options</v>
      </c>
      <c r="R493" t="s">
        <v>9048</v>
      </c>
      <c r="S493" t="str">
        <f t="shared" si="61"/>
        <v>P001464</v>
      </c>
      <c r="T493">
        <f t="shared" ca="1" si="62"/>
        <v>2755</v>
      </c>
      <c r="U493" s="4">
        <v>3662</v>
      </c>
    </row>
    <row r="494" spans="1:21" x14ac:dyDescent="0.45">
      <c r="A494" t="s">
        <v>2006</v>
      </c>
      <c r="B494" t="s">
        <v>41</v>
      </c>
      <c r="C494" s="3" t="str">
        <f t="shared" si="57"/>
        <v>4.5 </v>
      </c>
      <c r="D494" t="s">
        <v>2007</v>
      </c>
      <c r="F494" t="s">
        <v>13</v>
      </c>
      <c r="G494" t="str">
        <f t="shared" si="58"/>
        <v>$$ - $$$</v>
      </c>
      <c r="H494" t="s">
        <v>2008</v>
      </c>
      <c r="I494" t="s">
        <v>2009</v>
      </c>
      <c r="J494" t="str">
        <f t="shared" si="56"/>
        <v xml:space="preserve">  ChineseSeafoodBarbecue</v>
      </c>
      <c r="K494" t="str" cm="1">
        <f t="array" ref="K494">ExtractCapitals(J494)</f>
        <v>Chinese Seafood Barbecue</v>
      </c>
      <c r="L494" t="str">
        <f t="shared" si="59"/>
        <v>Chinese, Seafood, Barbecue</v>
      </c>
      <c r="M494" t="str">
        <f t="shared" si="63"/>
        <v>Chinese, Seafood, Barbecue</v>
      </c>
      <c r="N494" t="s">
        <v>507</v>
      </c>
      <c r="P494" t="str">
        <f t="shared" si="60"/>
        <v>Chinese, Seafood, Barbecue, Reservations</v>
      </c>
      <c r="Q494" t="str" cm="1">
        <f t="array" ref="Q494">_xlfn.TEXTJOIN(", ", TRUE, IFERROR(_xlfn.FILTERXML("&lt;t&gt;&lt;s&gt;" &amp; SUBSTITUTE(P494, ", ", "&lt;/s&gt;&lt;s&gt;") &amp; "&lt;/s&gt;&lt;/t&gt;", "//s[not(preceding::*=.)]"), ""))</f>
        <v>Chinese, Seafood, Barbecue, Reservations</v>
      </c>
      <c r="R494" t="s">
        <v>9048</v>
      </c>
      <c r="S494" t="str">
        <f t="shared" si="61"/>
        <v>P001465</v>
      </c>
      <c r="T494">
        <f t="shared" ca="1" si="62"/>
        <v>2396</v>
      </c>
      <c r="U494" s="4">
        <v>802</v>
      </c>
    </row>
    <row r="495" spans="1:21" x14ac:dyDescent="0.45">
      <c r="A495" t="s">
        <v>2010</v>
      </c>
      <c r="B495" t="s">
        <v>3</v>
      </c>
      <c r="C495" s="3" t="str">
        <f t="shared" si="57"/>
        <v>4.0 </v>
      </c>
      <c r="D495" t="s">
        <v>2011</v>
      </c>
      <c r="E495" t="s">
        <v>2012</v>
      </c>
      <c r="F495" t="s">
        <v>13</v>
      </c>
      <c r="G495" t="str">
        <f t="shared" si="58"/>
        <v>$$ - $$$</v>
      </c>
      <c r="H495" t="s">
        <v>206</v>
      </c>
      <c r="I495" t="s">
        <v>2013</v>
      </c>
      <c r="J495" t="str">
        <f t="shared" si="56"/>
        <v xml:space="preserve">  DessertCafe</v>
      </c>
      <c r="K495" t="str" cm="1">
        <f t="array" ref="K495">ExtractCapitals(J495)</f>
        <v>Dessert Cafe</v>
      </c>
      <c r="L495" t="str">
        <f t="shared" si="59"/>
        <v>Dessert, Cafe</v>
      </c>
      <c r="M495" t="str">
        <f t="shared" si="63"/>
        <v>Dessert, Cafe</v>
      </c>
      <c r="N495" t="s">
        <v>610</v>
      </c>
      <c r="P495" t="str">
        <f t="shared" si="60"/>
        <v>Dessert, Cafe, Breakfast, Lunch, Dinner</v>
      </c>
      <c r="Q495" t="str" cm="1">
        <f t="array" ref="Q495">_xlfn.TEXTJOIN(", ", TRUE, IFERROR(_xlfn.FILTERXML("&lt;t&gt;&lt;s&gt;" &amp; SUBSTITUTE(P495, ", ", "&lt;/s&gt;&lt;s&gt;") &amp; "&lt;/s&gt;&lt;/t&gt;", "//s[not(preceding::*=.)]"), ""))</f>
        <v>Dessert, Cafe, Breakfast, Lunch, Dinner</v>
      </c>
      <c r="R495" t="s">
        <v>9048</v>
      </c>
      <c r="S495" t="str">
        <f t="shared" si="61"/>
        <v>P001466</v>
      </c>
      <c r="T495">
        <f t="shared" ca="1" si="62"/>
        <v>140</v>
      </c>
      <c r="U495" s="4">
        <v>3921</v>
      </c>
    </row>
    <row r="496" spans="1:21" x14ac:dyDescent="0.45">
      <c r="A496" t="s">
        <v>2014</v>
      </c>
      <c r="B496" t="s">
        <v>18</v>
      </c>
      <c r="C496" s="3" t="str">
        <f t="shared" si="57"/>
        <v>3.5 </v>
      </c>
      <c r="D496" t="s">
        <v>2015</v>
      </c>
      <c r="F496" t="s">
        <v>13</v>
      </c>
      <c r="G496" t="str">
        <f t="shared" si="58"/>
        <v>$$ - $$$</v>
      </c>
      <c r="H496" t="s">
        <v>44</v>
      </c>
      <c r="I496" t="s">
        <v>2016</v>
      </c>
      <c r="J496" t="str">
        <f t="shared" si="56"/>
        <v xml:space="preserve">  ChineseAsianCantonese</v>
      </c>
      <c r="K496" t="str" cm="1">
        <f t="array" ref="K496">ExtractCapitals(J496)</f>
        <v>Chinese Asian Cantonese</v>
      </c>
      <c r="L496" t="str">
        <f t="shared" si="59"/>
        <v>Chinese, Asian, Cantonese</v>
      </c>
      <c r="M496" t="str">
        <f t="shared" si="63"/>
        <v>Chinese, Asian, Cantonese</v>
      </c>
      <c r="N496" t="s">
        <v>232</v>
      </c>
      <c r="P496" t="str">
        <f t="shared" si="60"/>
        <v>Chinese, Asian, Cantonese, Lunch, Dinner</v>
      </c>
      <c r="Q496" t="str" cm="1">
        <f t="array" ref="Q496">_xlfn.TEXTJOIN(", ", TRUE, IFERROR(_xlfn.FILTERXML("&lt;t&gt;&lt;s&gt;" &amp; SUBSTITUTE(P496, ", ", "&lt;/s&gt;&lt;s&gt;") &amp; "&lt;/s&gt;&lt;/t&gt;", "//s[not(preceding::*=.)]"), ""))</f>
        <v>Chinese, Asian, Cantonese, Lunch, Dinner</v>
      </c>
      <c r="R496" t="s">
        <v>9048</v>
      </c>
      <c r="S496" t="str">
        <f t="shared" si="61"/>
        <v>P001467</v>
      </c>
      <c r="T496">
        <f t="shared" ca="1" si="62"/>
        <v>2134</v>
      </c>
      <c r="U496" s="4">
        <v>769</v>
      </c>
    </row>
    <row r="497" spans="1:21" x14ac:dyDescent="0.45">
      <c r="A497" t="s">
        <v>2017</v>
      </c>
      <c r="B497" t="s">
        <v>41</v>
      </c>
      <c r="C497" s="3" t="str">
        <f t="shared" si="57"/>
        <v>4.5 </v>
      </c>
      <c r="D497" t="s">
        <v>2018</v>
      </c>
      <c r="F497" t="s">
        <v>144</v>
      </c>
      <c r="G497" t="str">
        <f t="shared" si="58"/>
        <v>$$$$</v>
      </c>
      <c r="H497" t="s">
        <v>2019</v>
      </c>
      <c r="I497" t="s">
        <v>2020</v>
      </c>
      <c r="J497" t="str">
        <f t="shared" si="56"/>
        <v>EuropeanSpanishNorthernItalian</v>
      </c>
      <c r="K497" t="str" cm="1">
        <f t="array" ref="K497">ExtractCapitals(J497)</f>
        <v>European Spanish Northern Italian</v>
      </c>
      <c r="L497" t="str">
        <f t="shared" si="59"/>
        <v>European, Spanish, Northern, Italian</v>
      </c>
      <c r="M497" t="str">
        <f t="shared" si="63"/>
        <v>European, Spanish, Northern, Italian</v>
      </c>
      <c r="N497" t="s">
        <v>2021</v>
      </c>
      <c r="P497" t="str">
        <f t="shared" si="60"/>
        <v>European, Spanish, Northern, Italian, European, Spanish, Northern-Italian, Central-Italian, Southern-Italian</v>
      </c>
      <c r="Q497" t="str" cm="1">
        <f t="array" ref="Q497">_xlfn.TEXTJOIN(", ", TRUE, IFERROR(_xlfn.FILTERXML("&lt;t&gt;&lt;s&gt;" &amp; SUBSTITUTE(P497, ", ", "&lt;/s&gt;&lt;s&gt;") &amp; "&lt;/s&gt;&lt;/t&gt;", "//s[not(preceding::*=.)]"), ""))</f>
        <v>European, Spanish, Northern, Italian, Northern-Italian, Central-Italian, Southern-Italian</v>
      </c>
      <c r="R497" t="s">
        <v>9048</v>
      </c>
      <c r="S497" t="str">
        <f t="shared" si="61"/>
        <v>P001468</v>
      </c>
      <c r="T497">
        <f t="shared" ca="1" si="62"/>
        <v>1447</v>
      </c>
      <c r="U497" s="4">
        <v>3831</v>
      </c>
    </row>
    <row r="498" spans="1:21" x14ac:dyDescent="0.45">
      <c r="A498" t="s">
        <v>2022</v>
      </c>
      <c r="B498" t="s">
        <v>41</v>
      </c>
      <c r="C498" s="3" t="str">
        <f t="shared" si="57"/>
        <v>4.5 </v>
      </c>
      <c r="D498" t="s">
        <v>2023</v>
      </c>
      <c r="F498" t="s">
        <v>585</v>
      </c>
      <c r="G498" t="str">
        <f t="shared" si="58"/>
        <v>$$</v>
      </c>
      <c r="H498" t="s">
        <v>585</v>
      </c>
      <c r="I498" t="s">
        <v>2024</v>
      </c>
      <c r="J498" t="str">
        <f t="shared" si="56"/>
        <v>Vietnamese</v>
      </c>
      <c r="K498" t="str" cm="1">
        <f t="array" ref="K498">ExtractCapitals(J498)</f>
        <v>Vietnamese</v>
      </c>
      <c r="L498" t="str">
        <f t="shared" si="59"/>
        <v>Vietnamese</v>
      </c>
      <c r="M498" t="str">
        <f t="shared" si="63"/>
        <v>Vietnamese</v>
      </c>
      <c r="P498" t="str">
        <f t="shared" si="60"/>
        <v>Vietnamese</v>
      </c>
      <c r="Q498" t="str" cm="1">
        <f t="array" ref="Q498">_xlfn.TEXTJOIN(", ", TRUE, IFERROR(_xlfn.FILTERXML("&lt;t&gt;&lt;s&gt;" &amp; SUBSTITUTE(P498, ", ", "&lt;/s&gt;&lt;s&gt;") &amp; "&lt;/s&gt;&lt;/t&gt;", "//s[not(preceding::*=.)]"), ""))</f>
        <v>Vietnamese</v>
      </c>
      <c r="R498" t="s">
        <v>9048</v>
      </c>
      <c r="S498" t="str">
        <f t="shared" si="61"/>
        <v>P001469</v>
      </c>
      <c r="T498">
        <f t="shared" ca="1" si="62"/>
        <v>330</v>
      </c>
      <c r="U498" s="4">
        <v>2610</v>
      </c>
    </row>
    <row r="499" spans="1:21" x14ac:dyDescent="0.45">
      <c r="A499" t="s">
        <v>2025</v>
      </c>
      <c r="B499" t="s">
        <v>3</v>
      </c>
      <c r="C499" s="3" t="str">
        <f t="shared" si="57"/>
        <v>4.0 </v>
      </c>
      <c r="D499" t="s">
        <v>2026</v>
      </c>
      <c r="F499" t="s">
        <v>6</v>
      </c>
      <c r="G499" t="str">
        <f t="shared" si="58"/>
        <v>$</v>
      </c>
      <c r="H499" t="s">
        <v>354</v>
      </c>
      <c r="J499" t="str">
        <f t="shared" si="56"/>
        <v>Chinese</v>
      </c>
      <c r="K499" t="str" cm="1">
        <f t="array" ref="K499">ExtractCapitals(J499)</f>
        <v>Chinese</v>
      </c>
      <c r="L499" t="str">
        <f t="shared" si="59"/>
        <v>Chinese</v>
      </c>
      <c r="M499" t="str">
        <f t="shared" si="63"/>
        <v>Chinese</v>
      </c>
      <c r="P499" t="str">
        <f t="shared" si="60"/>
        <v>Chinese</v>
      </c>
      <c r="Q499" t="str" cm="1">
        <f t="array" ref="Q499">_xlfn.TEXTJOIN(", ", TRUE, IFERROR(_xlfn.FILTERXML("&lt;t&gt;&lt;s&gt;" &amp; SUBSTITUTE(P499, ", ", "&lt;/s&gt;&lt;s&gt;") &amp; "&lt;/s&gt;&lt;/t&gt;", "//s[not(preceding::*=.)]"), ""))</f>
        <v>Chinese</v>
      </c>
      <c r="R499" t="s">
        <v>9048</v>
      </c>
      <c r="S499" t="str">
        <f t="shared" si="61"/>
        <v>P001470</v>
      </c>
      <c r="T499">
        <f t="shared" ca="1" si="62"/>
        <v>1453</v>
      </c>
      <c r="U499" s="4">
        <v>2765</v>
      </c>
    </row>
    <row r="500" spans="1:21" x14ac:dyDescent="0.45">
      <c r="A500" t="s">
        <v>1434</v>
      </c>
      <c r="B500" t="s">
        <v>41</v>
      </c>
      <c r="C500" s="3" t="str">
        <f t="shared" si="57"/>
        <v>4.5 </v>
      </c>
      <c r="D500" t="s">
        <v>2027</v>
      </c>
      <c r="E500" t="s">
        <v>2028</v>
      </c>
      <c r="F500" t="s">
        <v>546</v>
      </c>
      <c r="G500" t="str">
        <f t="shared" si="58"/>
        <v>$$</v>
      </c>
      <c r="H500" t="s">
        <v>2029</v>
      </c>
      <c r="I500" t="s">
        <v>1490</v>
      </c>
      <c r="J500" t="str">
        <f t="shared" si="56"/>
        <v>ChineseSeafoodAsianWine Bar</v>
      </c>
      <c r="K500" t="str" cm="1">
        <f t="array" ref="K500">ExtractCapitals(J500)</f>
        <v>Chinese Seafood Asian Wine  Bar</v>
      </c>
      <c r="L500" t="str">
        <f t="shared" si="59"/>
        <v>Chinese, Seafood, Asian, Wine, , Bar</v>
      </c>
      <c r="M500" t="str">
        <f t="shared" si="63"/>
        <v>Chinese, Seafood, Asian, Wine Bar</v>
      </c>
      <c r="N500" t="s">
        <v>507</v>
      </c>
      <c r="P500" t="str">
        <f t="shared" si="60"/>
        <v>Chinese, Seafood, Asian, Wine Bar, Reservations</v>
      </c>
      <c r="Q500" t="str" cm="1">
        <f t="array" ref="Q500">_xlfn.TEXTJOIN(", ", TRUE, IFERROR(_xlfn.FILTERXML("&lt;t&gt;&lt;s&gt;" &amp; SUBSTITUTE(P500, ", ", "&lt;/s&gt;&lt;s&gt;") &amp; "&lt;/s&gt;&lt;/t&gt;", "//s[not(preceding::*=.)]"), ""))</f>
        <v>Chinese, Seafood, Asian, Wine Bar, Reservations</v>
      </c>
      <c r="R500" t="s">
        <v>9048</v>
      </c>
      <c r="S500" t="str">
        <f t="shared" si="61"/>
        <v>P001471</v>
      </c>
      <c r="T500">
        <f t="shared" ca="1" si="62"/>
        <v>692</v>
      </c>
      <c r="U500" s="4">
        <v>2792</v>
      </c>
    </row>
    <row r="501" spans="1:21" x14ac:dyDescent="0.45">
      <c r="A501" t="s">
        <v>2030</v>
      </c>
      <c r="B501" t="s">
        <v>41</v>
      </c>
      <c r="C501" s="3" t="str">
        <f t="shared" si="57"/>
        <v>4.5 </v>
      </c>
      <c r="D501" t="s">
        <v>2031</v>
      </c>
      <c r="F501" t="s">
        <v>13</v>
      </c>
      <c r="G501" t="str">
        <f t="shared" si="58"/>
        <v>$$ - $$$</v>
      </c>
      <c r="H501" t="s">
        <v>2032</v>
      </c>
      <c r="I501" t="s">
        <v>2033</v>
      </c>
      <c r="J501" t="str">
        <f t="shared" si="56"/>
        <v xml:space="preserve">  Middle EasternArabic</v>
      </c>
      <c r="K501" t="str" cm="1">
        <f t="array" ref="K501">ExtractCapitals(J501)</f>
        <v>Middle  Eastern Arabic</v>
      </c>
      <c r="L501" t="str">
        <f t="shared" si="59"/>
        <v>Middle, , Eastern, Arabic</v>
      </c>
      <c r="M501" t="str">
        <f t="shared" si="63"/>
        <v>Middle Eastern, Arabic</v>
      </c>
      <c r="N501" t="s">
        <v>507</v>
      </c>
      <c r="P501" t="str">
        <f t="shared" si="60"/>
        <v>Middle Eastern, Arabic, Reservations</v>
      </c>
      <c r="Q501" t="str" cm="1">
        <f t="array" ref="Q501">_xlfn.TEXTJOIN(", ", TRUE, IFERROR(_xlfn.FILTERXML("&lt;t&gt;&lt;s&gt;" &amp; SUBSTITUTE(P501, ", ", "&lt;/s&gt;&lt;s&gt;") &amp; "&lt;/s&gt;&lt;/t&gt;", "//s[not(preceding::*=.)]"), ""))</f>
        <v>Middle Eastern, Arabic, Reservations</v>
      </c>
      <c r="R501" t="s">
        <v>9048</v>
      </c>
      <c r="S501" t="str">
        <f t="shared" si="61"/>
        <v>P001472</v>
      </c>
      <c r="T501">
        <f t="shared" ca="1" si="62"/>
        <v>1697</v>
      </c>
      <c r="U501" s="4">
        <v>614</v>
      </c>
    </row>
    <row r="502" spans="1:21" x14ac:dyDescent="0.45">
      <c r="A502" t="s">
        <v>1502</v>
      </c>
      <c r="B502" t="s">
        <v>3</v>
      </c>
      <c r="C502" s="3" t="str">
        <f t="shared" si="57"/>
        <v>4.0 </v>
      </c>
      <c r="D502" t="s">
        <v>2034</v>
      </c>
      <c r="E502" t="s">
        <v>2035</v>
      </c>
      <c r="F502" t="s">
        <v>13</v>
      </c>
      <c r="G502" t="str">
        <f t="shared" si="58"/>
        <v>$$ - $$$</v>
      </c>
      <c r="H502" t="s">
        <v>2036</v>
      </c>
      <c r="I502" t="s">
        <v>2037</v>
      </c>
      <c r="J502" t="str">
        <f t="shared" si="56"/>
        <v xml:space="preserve">  AsianFusion</v>
      </c>
      <c r="K502" t="str" cm="1">
        <f t="array" ref="K502">ExtractCapitals(J502)</f>
        <v>Asian Fusion</v>
      </c>
      <c r="L502" t="str">
        <f t="shared" si="59"/>
        <v>Asian, Fusion</v>
      </c>
      <c r="M502" t="str">
        <f t="shared" si="63"/>
        <v>Asian, Fusion</v>
      </c>
      <c r="N502" t="s">
        <v>2038</v>
      </c>
      <c r="P502" t="str">
        <f t="shared" si="60"/>
        <v>Asian, Fusion, Fusion, Asian</v>
      </c>
      <c r="Q502" t="str" cm="1">
        <f t="array" ref="Q502">_xlfn.TEXTJOIN(", ", TRUE, IFERROR(_xlfn.FILTERXML("&lt;t&gt;&lt;s&gt;" &amp; SUBSTITUTE(P502, ", ", "&lt;/s&gt;&lt;s&gt;") &amp; "&lt;/s&gt;&lt;/t&gt;", "//s[not(preceding::*=.)]"), ""))</f>
        <v>Asian, Fusion</v>
      </c>
      <c r="R502" t="s">
        <v>9048</v>
      </c>
      <c r="S502" t="str">
        <f t="shared" si="61"/>
        <v>P001473</v>
      </c>
      <c r="T502">
        <f t="shared" ca="1" si="62"/>
        <v>3486</v>
      </c>
      <c r="U502" s="4">
        <v>4160</v>
      </c>
    </row>
    <row r="503" spans="1:21" x14ac:dyDescent="0.45">
      <c r="A503" t="s">
        <v>2039</v>
      </c>
      <c r="B503" t="s">
        <v>3</v>
      </c>
      <c r="C503" s="3" t="str">
        <f t="shared" si="57"/>
        <v>4.0 </v>
      </c>
      <c r="D503" t="s">
        <v>2040</v>
      </c>
      <c r="E503" t="s">
        <v>2041</v>
      </c>
      <c r="F503" t="s">
        <v>13</v>
      </c>
      <c r="G503" t="str">
        <f t="shared" si="58"/>
        <v>$$ - $$$</v>
      </c>
      <c r="H503" t="s">
        <v>21</v>
      </c>
      <c r="I503" t="s">
        <v>2042</v>
      </c>
      <c r="J503" t="str">
        <f t="shared" si="56"/>
        <v xml:space="preserve">  ChineseAsianMalaysian</v>
      </c>
      <c r="K503" t="str" cm="1">
        <f t="array" ref="K503">ExtractCapitals(J503)</f>
        <v>Chinese Asian Malaysian</v>
      </c>
      <c r="L503" t="str">
        <f t="shared" si="59"/>
        <v>Chinese, Asian, Malaysian</v>
      </c>
      <c r="M503" t="str">
        <f t="shared" si="63"/>
        <v>Chinese, Asian, Malaysian</v>
      </c>
      <c r="N503" t="s">
        <v>232</v>
      </c>
      <c r="P503" t="str">
        <f t="shared" si="60"/>
        <v>Chinese, Asian, Malaysian, Lunch, Dinner</v>
      </c>
      <c r="Q503" t="str" cm="1">
        <f t="array" ref="Q503">_xlfn.TEXTJOIN(", ", TRUE, IFERROR(_xlfn.FILTERXML("&lt;t&gt;&lt;s&gt;" &amp; SUBSTITUTE(P503, ", ", "&lt;/s&gt;&lt;s&gt;") &amp; "&lt;/s&gt;&lt;/t&gt;", "//s[not(preceding::*=.)]"), ""))</f>
        <v>Chinese, Asian, Malaysian, Lunch, Dinner</v>
      </c>
      <c r="R503" t="s">
        <v>9048</v>
      </c>
      <c r="S503" t="str">
        <f t="shared" si="61"/>
        <v>P001474</v>
      </c>
      <c r="T503">
        <f t="shared" ca="1" si="62"/>
        <v>3300</v>
      </c>
      <c r="U503" s="4">
        <v>2572</v>
      </c>
    </row>
    <row r="504" spans="1:21" x14ac:dyDescent="0.45">
      <c r="A504" t="s">
        <v>2043</v>
      </c>
      <c r="B504" t="s">
        <v>41</v>
      </c>
      <c r="C504" s="3" t="str">
        <f t="shared" si="57"/>
        <v>4.5 </v>
      </c>
      <c r="D504" t="s">
        <v>2044</v>
      </c>
      <c r="G504" t="str">
        <f t="shared" si="58"/>
        <v>$$</v>
      </c>
      <c r="I504" t="s">
        <v>2045</v>
      </c>
      <c r="J504" t="str">
        <f t="shared" si="56"/>
        <v/>
      </c>
      <c r="K504" t="str" cm="1">
        <f t="array" ref="K504">ExtractCapitals(J504)</f>
        <v/>
      </c>
      <c r="L504" t="str">
        <f t="shared" si="59"/>
        <v/>
      </c>
      <c r="M504" t="str">
        <f t="shared" si="63"/>
        <v/>
      </c>
      <c r="P504" t="str">
        <f t="shared" si="60"/>
        <v xml:space="preserve">, , </v>
      </c>
      <c r="Q504" t="str" cm="1">
        <f t="array" ref="Q504">_xlfn.TEXTJOIN(", ", TRUE, IFERROR(_xlfn.FILTERXML("&lt;t&gt;&lt;s&gt;" &amp; SUBSTITUTE(P504, ", ", "&lt;/s&gt;&lt;s&gt;") &amp; "&lt;/s&gt;&lt;/t&gt;", "//s[not(preceding::*=.)]"), ""))</f>
        <v/>
      </c>
      <c r="R504" t="s">
        <v>9048</v>
      </c>
      <c r="S504" t="str">
        <f t="shared" si="61"/>
        <v>P001475</v>
      </c>
      <c r="T504">
        <f t="shared" ca="1" si="62"/>
        <v>1837</v>
      </c>
      <c r="U504" s="4">
        <v>4280</v>
      </c>
    </row>
    <row r="505" spans="1:21" x14ac:dyDescent="0.45">
      <c r="A505" t="s">
        <v>2046</v>
      </c>
      <c r="B505" t="s">
        <v>41</v>
      </c>
      <c r="C505" s="3" t="str">
        <f t="shared" si="57"/>
        <v>4.5 </v>
      </c>
      <c r="D505" t="s">
        <v>2047</v>
      </c>
      <c r="F505" t="s">
        <v>546</v>
      </c>
      <c r="G505" t="str">
        <f t="shared" si="58"/>
        <v>$$</v>
      </c>
      <c r="H505" t="s">
        <v>799</v>
      </c>
      <c r="I505" t="s">
        <v>2048</v>
      </c>
      <c r="J505" t="str">
        <f t="shared" si="56"/>
        <v>ChineseSeafoodAsianMalaysian</v>
      </c>
      <c r="K505" t="str" cm="1">
        <f t="array" ref="K505">ExtractCapitals(J505)</f>
        <v>Chinese Seafood Asian Malaysian</v>
      </c>
      <c r="L505" t="str">
        <f t="shared" si="59"/>
        <v>Chinese, Seafood, Asian, Malaysian</v>
      </c>
      <c r="M505" t="str">
        <f t="shared" si="63"/>
        <v>Chinese, Seafood, Asian, Malaysian</v>
      </c>
      <c r="N505" t="s">
        <v>39</v>
      </c>
      <c r="P505" t="str">
        <f t="shared" si="60"/>
        <v>Chinese, Seafood, Asian, Malaysian, Dinner</v>
      </c>
      <c r="Q505" t="str" cm="1">
        <f t="array" ref="Q505">_xlfn.TEXTJOIN(", ", TRUE, IFERROR(_xlfn.FILTERXML("&lt;t&gt;&lt;s&gt;" &amp; SUBSTITUTE(P505, ", ", "&lt;/s&gt;&lt;s&gt;") &amp; "&lt;/s&gt;&lt;/t&gt;", "//s[not(preceding::*=.)]"), ""))</f>
        <v>Chinese, Seafood, Asian, Malaysian, Dinner</v>
      </c>
      <c r="R505" t="s">
        <v>9048</v>
      </c>
      <c r="S505" t="str">
        <f t="shared" si="61"/>
        <v>P001476</v>
      </c>
      <c r="T505">
        <f t="shared" ca="1" si="62"/>
        <v>2549</v>
      </c>
      <c r="U505" s="4">
        <v>3620</v>
      </c>
    </row>
    <row r="506" spans="1:21" x14ac:dyDescent="0.45">
      <c r="A506" t="s">
        <v>2049</v>
      </c>
      <c r="B506" t="s">
        <v>3</v>
      </c>
      <c r="C506" s="3" t="str">
        <f t="shared" si="57"/>
        <v>4.0 </v>
      </c>
      <c r="D506" t="s">
        <v>2050</v>
      </c>
      <c r="F506" t="s">
        <v>13</v>
      </c>
      <c r="G506" t="str">
        <f t="shared" si="58"/>
        <v>$$ - $$$</v>
      </c>
      <c r="H506" t="s">
        <v>947</v>
      </c>
      <c r="J506" t="str">
        <f t="shared" si="56"/>
        <v xml:space="preserve">  Asian</v>
      </c>
      <c r="K506" t="str" cm="1">
        <f t="array" ref="K506">ExtractCapitals(J506)</f>
        <v>Asian</v>
      </c>
      <c r="L506" t="str">
        <f t="shared" si="59"/>
        <v>Asian</v>
      </c>
      <c r="M506" t="str">
        <f t="shared" si="63"/>
        <v>Asian</v>
      </c>
      <c r="N506" t="s">
        <v>39</v>
      </c>
      <c r="P506" t="str">
        <f t="shared" si="60"/>
        <v>Asian, Dinner</v>
      </c>
      <c r="Q506" t="str" cm="1">
        <f t="array" ref="Q506">_xlfn.TEXTJOIN(", ", TRUE, IFERROR(_xlfn.FILTERXML("&lt;t&gt;&lt;s&gt;" &amp; SUBSTITUTE(P506, ", ", "&lt;/s&gt;&lt;s&gt;") &amp; "&lt;/s&gt;&lt;/t&gt;", "//s[not(preceding::*=.)]"), ""))</f>
        <v>Asian, Dinner</v>
      </c>
      <c r="R506" t="s">
        <v>9048</v>
      </c>
      <c r="S506" t="str">
        <f t="shared" si="61"/>
        <v>P001477</v>
      </c>
      <c r="T506">
        <f t="shared" ca="1" si="62"/>
        <v>2435</v>
      </c>
      <c r="U506" s="4">
        <v>30</v>
      </c>
    </row>
    <row r="507" spans="1:21" x14ac:dyDescent="0.45">
      <c r="A507" t="s">
        <v>2051</v>
      </c>
      <c r="B507" t="s">
        <v>18</v>
      </c>
      <c r="C507" s="3" t="str">
        <f t="shared" si="57"/>
        <v>3.5 </v>
      </c>
      <c r="D507" t="s">
        <v>2052</v>
      </c>
      <c r="F507" t="s">
        <v>13</v>
      </c>
      <c r="G507" t="str">
        <f t="shared" si="58"/>
        <v>$$ - $$$</v>
      </c>
      <c r="H507" t="s">
        <v>327</v>
      </c>
      <c r="I507" t="s">
        <v>2053</v>
      </c>
      <c r="J507" t="str">
        <f t="shared" si="56"/>
        <v xml:space="preserve">  SouthwesternAsianMalaysian</v>
      </c>
      <c r="K507" t="str" cm="1">
        <f t="array" ref="K507">ExtractCapitals(J507)</f>
        <v>Southwestern Asian Malaysian</v>
      </c>
      <c r="L507" t="str">
        <f t="shared" si="59"/>
        <v>Southwestern, Asian, Malaysian</v>
      </c>
      <c r="M507" t="str">
        <f t="shared" si="63"/>
        <v>Southwestern, Asian, Malaysian</v>
      </c>
      <c r="N507" t="s">
        <v>77</v>
      </c>
      <c r="P507" t="str">
        <f t="shared" si="60"/>
        <v>Southwestern, Asian, Malaysian, Halal</v>
      </c>
      <c r="Q507" t="str" cm="1">
        <f t="array" ref="Q507">_xlfn.TEXTJOIN(", ", TRUE, IFERROR(_xlfn.FILTERXML("&lt;t&gt;&lt;s&gt;" &amp; SUBSTITUTE(P507, ", ", "&lt;/s&gt;&lt;s&gt;") &amp; "&lt;/s&gt;&lt;/t&gt;", "//s[not(preceding::*=.)]"), ""))</f>
        <v>Southwestern, Asian, Malaysian, Halal</v>
      </c>
      <c r="R507" t="s">
        <v>9048</v>
      </c>
      <c r="S507" t="str">
        <f t="shared" si="61"/>
        <v>P001478</v>
      </c>
      <c r="T507">
        <f t="shared" ca="1" si="62"/>
        <v>3472</v>
      </c>
      <c r="U507" s="4">
        <v>3097</v>
      </c>
    </row>
    <row r="508" spans="1:21" x14ac:dyDescent="0.45">
      <c r="A508" t="s">
        <v>2054</v>
      </c>
      <c r="B508" t="s">
        <v>79</v>
      </c>
      <c r="C508" s="3" t="str">
        <f t="shared" si="57"/>
        <v>5.0 </v>
      </c>
      <c r="D508" t="s">
        <v>2055</v>
      </c>
      <c r="F508" t="s">
        <v>123</v>
      </c>
      <c r="G508" t="str">
        <f t="shared" si="58"/>
        <v>$$</v>
      </c>
      <c r="H508" t="s">
        <v>2056</v>
      </c>
      <c r="I508" t="s">
        <v>2057</v>
      </c>
      <c r="J508" t="str">
        <f t="shared" si="56"/>
        <v>ItalianCafeInternationalNew Zealand</v>
      </c>
      <c r="K508" t="str" cm="1">
        <f t="array" ref="K508">ExtractCapitals(J508)</f>
        <v>Italian Cafe International New  Zealand</v>
      </c>
      <c r="L508" t="str">
        <f t="shared" si="59"/>
        <v>Italian, Cafe, International, New, , Zealand</v>
      </c>
      <c r="M508" t="str">
        <f t="shared" si="63"/>
        <v>Italian, Cafe, International, New Zealand</v>
      </c>
      <c r="N508" t="s">
        <v>1579</v>
      </c>
      <c r="P508" t="str">
        <f t="shared" si="60"/>
        <v>Italian, Cafe, International, New Zealand, Breakfast, Lunch, Dinner, Brunch, Drinks</v>
      </c>
      <c r="Q508" t="str" cm="1">
        <f t="array" ref="Q508">_xlfn.TEXTJOIN(", ", TRUE, IFERROR(_xlfn.FILTERXML("&lt;t&gt;&lt;s&gt;" &amp; SUBSTITUTE(P508, ", ", "&lt;/s&gt;&lt;s&gt;") &amp; "&lt;/s&gt;&lt;/t&gt;", "//s[not(preceding::*=.)]"), ""))</f>
        <v>Italian, Cafe, International, New Zealand, Breakfast, Lunch, Dinner, Brunch, Drinks</v>
      </c>
      <c r="R508" t="s">
        <v>9048</v>
      </c>
      <c r="S508" t="str">
        <f t="shared" si="61"/>
        <v>P001479</v>
      </c>
      <c r="T508">
        <f t="shared" ca="1" si="62"/>
        <v>2400</v>
      </c>
      <c r="U508" s="4">
        <v>2531</v>
      </c>
    </row>
    <row r="509" spans="1:21" x14ac:dyDescent="0.45">
      <c r="A509" t="s">
        <v>2058</v>
      </c>
      <c r="B509" t="s">
        <v>18</v>
      </c>
      <c r="C509" s="3" t="str">
        <f t="shared" si="57"/>
        <v>3.5 </v>
      </c>
      <c r="D509" t="s">
        <v>2059</v>
      </c>
      <c r="F509" t="s">
        <v>13</v>
      </c>
      <c r="G509" t="str">
        <f t="shared" si="58"/>
        <v>$$ - $$$</v>
      </c>
      <c r="H509" t="s">
        <v>2060</v>
      </c>
      <c r="I509" t="s">
        <v>2061</v>
      </c>
      <c r="J509" t="str">
        <f t="shared" si="56"/>
        <v xml:space="preserve">  JapaneseBarbecueSushi</v>
      </c>
      <c r="K509" t="str" cm="1">
        <f t="array" ref="K509">ExtractCapitals(J509)</f>
        <v>Japanese Barbecue Sushi</v>
      </c>
      <c r="L509" t="str">
        <f t="shared" si="59"/>
        <v>Japanese, Barbecue, Sushi</v>
      </c>
      <c r="M509" t="str">
        <f t="shared" si="63"/>
        <v>Japanese, Barbecue, Sushi</v>
      </c>
      <c r="N509" t="s">
        <v>2062</v>
      </c>
      <c r="P509" t="str">
        <f t="shared" si="60"/>
        <v>Japanese, Barbecue, Sushi, Japanese, Barbecue, Sushi, Grill, Fusion</v>
      </c>
      <c r="Q509" t="str" cm="1">
        <f t="array" ref="Q509">_xlfn.TEXTJOIN(", ", TRUE, IFERROR(_xlfn.FILTERXML("&lt;t&gt;&lt;s&gt;" &amp; SUBSTITUTE(P509, ", ", "&lt;/s&gt;&lt;s&gt;") &amp; "&lt;/s&gt;&lt;/t&gt;", "//s[not(preceding::*=.)]"), ""))</f>
        <v>Japanese, Barbecue, Sushi, Grill, Fusion</v>
      </c>
      <c r="R509" t="s">
        <v>9048</v>
      </c>
      <c r="S509" t="str">
        <f t="shared" si="61"/>
        <v>P001480</v>
      </c>
      <c r="T509">
        <f t="shared" ca="1" si="62"/>
        <v>937</v>
      </c>
      <c r="U509" s="4">
        <v>1239</v>
      </c>
    </row>
    <row r="510" spans="1:21" x14ac:dyDescent="0.45">
      <c r="A510" t="s">
        <v>2063</v>
      </c>
      <c r="B510" t="s">
        <v>3</v>
      </c>
      <c r="C510" s="3" t="str">
        <f t="shared" si="57"/>
        <v>4.0 </v>
      </c>
      <c r="D510" t="s">
        <v>2064</v>
      </c>
      <c r="E510" t="s">
        <v>2065</v>
      </c>
      <c r="F510" t="s">
        <v>6</v>
      </c>
      <c r="G510" t="str">
        <f t="shared" si="58"/>
        <v>$</v>
      </c>
      <c r="H510" t="s">
        <v>75</v>
      </c>
      <c r="I510" t="s">
        <v>2066</v>
      </c>
      <c r="J510" t="str">
        <f t="shared" si="56"/>
        <v>IndianAsianMalaysian</v>
      </c>
      <c r="K510" t="str" cm="1">
        <f t="array" ref="K510">ExtractCapitals(J510)</f>
        <v>Indian Asian Malaysian</v>
      </c>
      <c r="L510" t="str">
        <f t="shared" si="59"/>
        <v>Indian, Asian, Malaysian</v>
      </c>
      <c r="M510" t="str">
        <f t="shared" si="63"/>
        <v>Indian, Asian, Malaysian</v>
      </c>
      <c r="N510" t="s">
        <v>56</v>
      </c>
      <c r="P510" t="str">
        <f t="shared" si="60"/>
        <v>Indian, Asian, Malaysian, Vegetarian Friendly, Vegan Options</v>
      </c>
      <c r="Q510" t="str" cm="1">
        <f t="array" ref="Q510">_xlfn.TEXTJOIN(", ", TRUE, IFERROR(_xlfn.FILTERXML("&lt;t&gt;&lt;s&gt;" &amp; SUBSTITUTE(P510, ", ", "&lt;/s&gt;&lt;s&gt;") &amp; "&lt;/s&gt;&lt;/t&gt;", "//s[not(preceding::*=.)]"), ""))</f>
        <v>Indian, Asian, Malaysian, Vegetarian Friendly, Vegan Options</v>
      </c>
      <c r="R510" t="s">
        <v>9048</v>
      </c>
      <c r="S510" t="str">
        <f t="shared" si="61"/>
        <v>P001481</v>
      </c>
      <c r="T510">
        <f t="shared" ca="1" si="62"/>
        <v>2747</v>
      </c>
      <c r="U510" s="4">
        <v>2064</v>
      </c>
    </row>
    <row r="511" spans="1:21" x14ac:dyDescent="0.45">
      <c r="A511" t="s">
        <v>2067</v>
      </c>
      <c r="B511" t="s">
        <v>41</v>
      </c>
      <c r="C511" s="3" t="str">
        <f t="shared" si="57"/>
        <v>4.5 </v>
      </c>
      <c r="D511" t="s">
        <v>2068</v>
      </c>
      <c r="E511" t="s">
        <v>2069</v>
      </c>
      <c r="F511" t="s">
        <v>13</v>
      </c>
      <c r="G511" t="str">
        <f t="shared" si="58"/>
        <v>$$ - $$$</v>
      </c>
      <c r="H511" t="s">
        <v>1194</v>
      </c>
      <c r="I511" t="s">
        <v>2070</v>
      </c>
      <c r="J511" t="str">
        <f t="shared" si="56"/>
        <v xml:space="preserve">  AsianMalaysian</v>
      </c>
      <c r="K511" t="str" cm="1">
        <f t="array" ref="K511">ExtractCapitals(J511)</f>
        <v>Asian Malaysian</v>
      </c>
      <c r="L511" t="str">
        <f t="shared" si="59"/>
        <v>Asian, Malaysian</v>
      </c>
      <c r="M511" t="str">
        <f t="shared" si="63"/>
        <v>Asian, Malaysian</v>
      </c>
      <c r="N511" t="s">
        <v>232</v>
      </c>
      <c r="P511" t="str">
        <f t="shared" si="60"/>
        <v>Asian, Malaysian, Lunch, Dinner</v>
      </c>
      <c r="Q511" t="str" cm="1">
        <f t="array" ref="Q511">_xlfn.TEXTJOIN(", ", TRUE, IFERROR(_xlfn.FILTERXML("&lt;t&gt;&lt;s&gt;" &amp; SUBSTITUTE(P511, ", ", "&lt;/s&gt;&lt;s&gt;") &amp; "&lt;/s&gt;&lt;/t&gt;", "//s[not(preceding::*=.)]"), ""))</f>
        <v>Asian, Malaysian, Lunch, Dinner</v>
      </c>
      <c r="R511" t="s">
        <v>9048</v>
      </c>
      <c r="S511" t="str">
        <f t="shared" si="61"/>
        <v>P001482</v>
      </c>
      <c r="T511">
        <f t="shared" ca="1" si="62"/>
        <v>4307</v>
      </c>
      <c r="U511" s="4">
        <v>2548</v>
      </c>
    </row>
    <row r="512" spans="1:21" x14ac:dyDescent="0.45">
      <c r="A512" t="s">
        <v>2071</v>
      </c>
      <c r="B512" t="s">
        <v>79</v>
      </c>
      <c r="C512" s="3" t="str">
        <f t="shared" si="57"/>
        <v>5.0 </v>
      </c>
      <c r="D512" t="s">
        <v>2072</v>
      </c>
      <c r="E512" t="s">
        <v>2073</v>
      </c>
      <c r="F512" t="s">
        <v>208</v>
      </c>
      <c r="G512" t="str">
        <f t="shared" si="58"/>
        <v>$$</v>
      </c>
      <c r="H512" t="s">
        <v>208</v>
      </c>
      <c r="I512" t="s">
        <v>2074</v>
      </c>
      <c r="J512" t="str">
        <f t="shared" si="56"/>
        <v>Cafe</v>
      </c>
      <c r="K512" t="str" cm="1">
        <f t="array" ref="K512">ExtractCapitals(J512)</f>
        <v>Cafe</v>
      </c>
      <c r="L512" t="str">
        <f t="shared" si="59"/>
        <v>Cafe</v>
      </c>
      <c r="M512" t="str">
        <f t="shared" si="63"/>
        <v>Cafe</v>
      </c>
      <c r="P512" t="str">
        <f t="shared" si="60"/>
        <v>Cafe</v>
      </c>
      <c r="Q512" t="str" cm="1">
        <f t="array" ref="Q512">_xlfn.TEXTJOIN(", ", TRUE, IFERROR(_xlfn.FILTERXML("&lt;t&gt;&lt;s&gt;" &amp; SUBSTITUTE(P512, ", ", "&lt;/s&gt;&lt;s&gt;") &amp; "&lt;/s&gt;&lt;/t&gt;", "//s[not(preceding::*=.)]"), ""))</f>
        <v>Cafe</v>
      </c>
      <c r="R512" t="s">
        <v>9048</v>
      </c>
      <c r="S512" t="str">
        <f t="shared" si="61"/>
        <v>P001483</v>
      </c>
      <c r="T512">
        <f t="shared" ca="1" si="62"/>
        <v>3942</v>
      </c>
      <c r="U512" s="4">
        <v>2958</v>
      </c>
    </row>
    <row r="513" spans="1:21" x14ac:dyDescent="0.45">
      <c r="A513" t="s">
        <v>2075</v>
      </c>
      <c r="B513" t="s">
        <v>3</v>
      </c>
      <c r="C513" s="3" t="str">
        <f t="shared" si="57"/>
        <v>4.0 </v>
      </c>
      <c r="D513" t="s">
        <v>2076</v>
      </c>
      <c r="E513" t="s">
        <v>2077</v>
      </c>
      <c r="F513" t="s">
        <v>546</v>
      </c>
      <c r="G513" t="str">
        <f t="shared" si="58"/>
        <v>$$</v>
      </c>
      <c r="H513" t="s">
        <v>2078</v>
      </c>
      <c r="I513" t="s">
        <v>2079</v>
      </c>
      <c r="J513" t="str">
        <f t="shared" si="56"/>
        <v>ChineseAsianMalaysianHalal</v>
      </c>
      <c r="K513" t="str" cm="1">
        <f t="array" ref="K513">ExtractCapitals(J513)</f>
        <v>Chinese Asian Malaysian Halal</v>
      </c>
      <c r="L513" t="str">
        <f t="shared" si="59"/>
        <v>Chinese, Asian, Malaysian, Halal</v>
      </c>
      <c r="M513" t="str">
        <f t="shared" si="63"/>
        <v>Chinese, Asian, Malaysian, Halal</v>
      </c>
      <c r="N513" t="s">
        <v>77</v>
      </c>
      <c r="P513" t="str">
        <f t="shared" si="60"/>
        <v>Chinese, Asian, Malaysian, Halal</v>
      </c>
      <c r="Q513" t="str" cm="1">
        <f t="array" ref="Q513">_xlfn.TEXTJOIN(", ", TRUE, IFERROR(_xlfn.FILTERXML("&lt;t&gt;&lt;s&gt;" &amp; SUBSTITUTE(P513, ", ", "&lt;/s&gt;&lt;s&gt;") &amp; "&lt;/s&gt;&lt;/t&gt;", "//s[not(preceding::*=.)]"), ""))</f>
        <v>Chinese, Asian, Malaysian, Halal</v>
      </c>
      <c r="R513" t="s">
        <v>9048</v>
      </c>
      <c r="S513" t="str">
        <f t="shared" si="61"/>
        <v>P001484</v>
      </c>
      <c r="T513">
        <f t="shared" ca="1" si="62"/>
        <v>781</v>
      </c>
      <c r="U513" s="4">
        <v>4139</v>
      </c>
    </row>
    <row r="514" spans="1:21" x14ac:dyDescent="0.45">
      <c r="A514" t="s">
        <v>2080</v>
      </c>
      <c r="B514" t="s">
        <v>41</v>
      </c>
      <c r="C514" s="3" t="str">
        <f t="shared" si="57"/>
        <v>4.5 </v>
      </c>
      <c r="D514" t="s">
        <v>2081</v>
      </c>
      <c r="E514" t="s">
        <v>2082</v>
      </c>
      <c r="G514" t="str">
        <f t="shared" si="58"/>
        <v>$$</v>
      </c>
      <c r="I514" t="s">
        <v>2083</v>
      </c>
      <c r="J514" t="str">
        <f t="shared" ref="J514:J577" si="64">SUBSTITUTE(SUBSTITUTE(H514, "$", ""), "-", "")</f>
        <v/>
      </c>
      <c r="K514" t="str" cm="1">
        <f t="array" ref="K514">ExtractCapitals(J514)</f>
        <v/>
      </c>
      <c r="L514" t="str">
        <f t="shared" si="59"/>
        <v/>
      </c>
      <c r="M514" t="str">
        <f t="shared" si="63"/>
        <v/>
      </c>
      <c r="P514" t="str">
        <f t="shared" si="60"/>
        <v xml:space="preserve">, , </v>
      </c>
      <c r="Q514" t="str" cm="1">
        <f t="array" ref="Q514">_xlfn.TEXTJOIN(", ", TRUE, IFERROR(_xlfn.FILTERXML("&lt;t&gt;&lt;s&gt;" &amp; SUBSTITUTE(P514, ", ", "&lt;/s&gt;&lt;s&gt;") &amp; "&lt;/s&gt;&lt;/t&gt;", "//s[not(preceding::*=.)]"), ""))</f>
        <v/>
      </c>
      <c r="R514" t="s">
        <v>9048</v>
      </c>
      <c r="S514" t="str">
        <f t="shared" si="61"/>
        <v>P001485</v>
      </c>
      <c r="T514">
        <f t="shared" ca="1" si="62"/>
        <v>2099</v>
      </c>
      <c r="U514" s="4">
        <v>504</v>
      </c>
    </row>
    <row r="515" spans="1:21" x14ac:dyDescent="0.45">
      <c r="A515" t="s">
        <v>2084</v>
      </c>
      <c r="B515" t="s">
        <v>41</v>
      </c>
      <c r="C515" s="3" t="str">
        <f t="shared" ref="C515:C578" si="65">SUBSTITUTE(B515, "Â", "")</f>
        <v>4.5 </v>
      </c>
      <c r="D515" t="s">
        <v>2085</v>
      </c>
      <c r="F515" t="s">
        <v>794</v>
      </c>
      <c r="G515" t="str">
        <f t="shared" ref="G515:G578" si="66">IF(OR(ISBLANK(F515), ISERROR(SEARCH("$", F515))), "$$", F515)</f>
        <v>$$</v>
      </c>
      <c r="H515" t="s">
        <v>795</v>
      </c>
      <c r="J515" t="str">
        <f t="shared" si="64"/>
        <v>AsianMalaysian</v>
      </c>
      <c r="K515" t="str" cm="1">
        <f t="array" ref="K515">ExtractCapitals(J515)</f>
        <v>Asian Malaysian</v>
      </c>
      <c r="L515" t="str">
        <f t="shared" ref="L515:L578" si="67">SUBSTITUTE(K515, " ", ", ")</f>
        <v>Asian, Malaysian</v>
      </c>
      <c r="M515" t="str">
        <f t="shared" si="63"/>
        <v>Asian, Malaysian</v>
      </c>
      <c r="P515" t="str">
        <f t="shared" ref="P515:P578" si="68">M515 &amp; IF(ISNUMBER(SEARCH(N515, M515)), "", ", " &amp; N515) &amp; IF(AND(ISNUMBER(SEARCH(N515, M515 &amp; N515)), ISNUMBER(SEARCH(O515, M515 &amp; N515))), "", ", " &amp; O515)</f>
        <v>Asian, Malaysian</v>
      </c>
      <c r="Q515" t="str" cm="1">
        <f t="array" ref="Q515">_xlfn.TEXTJOIN(", ", TRUE, IFERROR(_xlfn.FILTERXML("&lt;t&gt;&lt;s&gt;" &amp; SUBSTITUTE(P515, ", ", "&lt;/s&gt;&lt;s&gt;") &amp; "&lt;/s&gt;&lt;/t&gt;", "//s[not(preceding::*=.)]"), ""))</f>
        <v>Asian, Malaysian</v>
      </c>
      <c r="R515" t="s">
        <v>9048</v>
      </c>
      <c r="S515" t="str">
        <f t="shared" ref="S515:S578" si="69">"P" &amp; TEXT(ROW(S515)-1+972,"000000")</f>
        <v>P001486</v>
      </c>
      <c r="T515">
        <f t="shared" ref="T515:T578" ca="1" si="70">RANDBETWEEN(1, 4500)</f>
        <v>3307</v>
      </c>
      <c r="U515" s="4">
        <v>3300</v>
      </c>
    </row>
    <row r="516" spans="1:21" x14ac:dyDescent="0.45">
      <c r="A516" t="s">
        <v>2086</v>
      </c>
      <c r="B516" t="s">
        <v>41</v>
      </c>
      <c r="C516" s="3" t="str">
        <f t="shared" si="65"/>
        <v>4.5 </v>
      </c>
      <c r="D516" t="s">
        <v>2087</v>
      </c>
      <c r="F516" t="s">
        <v>546</v>
      </c>
      <c r="G516" t="str">
        <f t="shared" si="66"/>
        <v>$$</v>
      </c>
      <c r="H516" t="s">
        <v>546</v>
      </c>
      <c r="I516" t="s">
        <v>2088</v>
      </c>
      <c r="J516" t="str">
        <f t="shared" si="64"/>
        <v>Chinese</v>
      </c>
      <c r="K516" t="str" cm="1">
        <f t="array" ref="K516">ExtractCapitals(J516)</f>
        <v>Chinese</v>
      </c>
      <c r="L516" t="str">
        <f t="shared" si="67"/>
        <v>Chinese</v>
      </c>
      <c r="M516" t="str">
        <f t="shared" ref="M516:M579" si="71">SUBSTITUTE(SUBSTITUTE(L516, ", ,", ""), ",,", ",")</f>
        <v>Chinese</v>
      </c>
      <c r="N516" t="s">
        <v>163</v>
      </c>
      <c r="P516" t="str">
        <f t="shared" si="68"/>
        <v>Chinese, Breakfast, Lunch</v>
      </c>
      <c r="Q516" t="str" cm="1">
        <f t="array" ref="Q516">_xlfn.TEXTJOIN(", ", TRUE, IFERROR(_xlfn.FILTERXML("&lt;t&gt;&lt;s&gt;" &amp; SUBSTITUTE(P516, ", ", "&lt;/s&gt;&lt;s&gt;") &amp; "&lt;/s&gt;&lt;/t&gt;", "//s[not(preceding::*=.)]"), ""))</f>
        <v>Chinese, Breakfast, Lunch</v>
      </c>
      <c r="R516" t="s">
        <v>9048</v>
      </c>
      <c r="S516" t="str">
        <f t="shared" si="69"/>
        <v>P001487</v>
      </c>
      <c r="T516">
        <f t="shared" ca="1" si="70"/>
        <v>637</v>
      </c>
      <c r="U516" s="4">
        <v>4461</v>
      </c>
    </row>
    <row r="517" spans="1:21" x14ac:dyDescent="0.45">
      <c r="A517" t="s">
        <v>2089</v>
      </c>
      <c r="B517" t="s">
        <v>18</v>
      </c>
      <c r="C517" s="3" t="str">
        <f t="shared" si="65"/>
        <v>3.5 </v>
      </c>
      <c r="D517" t="s">
        <v>2090</v>
      </c>
      <c r="E517" t="s">
        <v>1566</v>
      </c>
      <c r="F517" t="s">
        <v>13</v>
      </c>
      <c r="G517" t="str">
        <f t="shared" si="66"/>
        <v>$$ - $$$</v>
      </c>
      <c r="H517" t="s">
        <v>2091</v>
      </c>
      <c r="I517" t="s">
        <v>2092</v>
      </c>
      <c r="J517" t="str">
        <f t="shared" si="64"/>
        <v xml:space="preserve">  BakeriesChineseSteakhouse</v>
      </c>
      <c r="K517" t="str" cm="1">
        <f t="array" ref="K517">ExtractCapitals(J517)</f>
        <v>Bakeries Chinese Steakhouse</v>
      </c>
      <c r="L517" t="str">
        <f t="shared" si="67"/>
        <v>Bakeries, Chinese, Steakhouse</v>
      </c>
      <c r="M517" t="str">
        <f t="shared" si="71"/>
        <v>Bakeries, Chinese, Steakhouse</v>
      </c>
      <c r="N517" t="s">
        <v>464</v>
      </c>
      <c r="P517" t="str">
        <f t="shared" si="68"/>
        <v>Bakeries, Chinese, Steakhouse, Breakfast, Dinner</v>
      </c>
      <c r="Q517" t="str" cm="1">
        <f t="array" ref="Q517">_xlfn.TEXTJOIN(", ", TRUE, IFERROR(_xlfn.FILTERXML("&lt;t&gt;&lt;s&gt;" &amp; SUBSTITUTE(P517, ", ", "&lt;/s&gt;&lt;s&gt;") &amp; "&lt;/s&gt;&lt;/t&gt;", "//s[not(preceding::*=.)]"), ""))</f>
        <v>Bakeries, Chinese, Steakhouse, Breakfast, Dinner</v>
      </c>
      <c r="R517" t="s">
        <v>9048</v>
      </c>
      <c r="S517" t="str">
        <f t="shared" si="69"/>
        <v>P001488</v>
      </c>
      <c r="T517">
        <f t="shared" ca="1" si="70"/>
        <v>3101</v>
      </c>
      <c r="U517" s="4">
        <v>2785</v>
      </c>
    </row>
    <row r="518" spans="1:21" x14ac:dyDescent="0.45">
      <c r="A518" t="s">
        <v>2093</v>
      </c>
      <c r="B518" t="s">
        <v>18</v>
      </c>
      <c r="C518" s="3" t="str">
        <f t="shared" si="65"/>
        <v>3.5 </v>
      </c>
      <c r="D518" t="s">
        <v>2094</v>
      </c>
      <c r="F518" t="s">
        <v>13</v>
      </c>
      <c r="G518" t="str">
        <f t="shared" si="66"/>
        <v>$$ - $$$</v>
      </c>
      <c r="H518" t="s">
        <v>482</v>
      </c>
      <c r="I518" t="s">
        <v>2095</v>
      </c>
      <c r="J518" t="str">
        <f t="shared" si="64"/>
        <v xml:space="preserve">  IndianAsianMalaysian</v>
      </c>
      <c r="K518" t="str" cm="1">
        <f t="array" ref="K518">ExtractCapitals(J518)</f>
        <v>Indian Asian Malaysian</v>
      </c>
      <c r="L518" t="str">
        <f t="shared" si="67"/>
        <v>Indian, Asian, Malaysian</v>
      </c>
      <c r="M518" t="str">
        <f t="shared" si="71"/>
        <v>Indian, Asian, Malaysian</v>
      </c>
      <c r="N518" t="s">
        <v>56</v>
      </c>
      <c r="P518" t="str">
        <f t="shared" si="68"/>
        <v>Indian, Asian, Malaysian, Vegetarian Friendly, Vegan Options</v>
      </c>
      <c r="Q518" t="str" cm="1">
        <f t="array" ref="Q518">_xlfn.TEXTJOIN(", ", TRUE, IFERROR(_xlfn.FILTERXML("&lt;t&gt;&lt;s&gt;" &amp; SUBSTITUTE(P518, ", ", "&lt;/s&gt;&lt;s&gt;") &amp; "&lt;/s&gt;&lt;/t&gt;", "//s[not(preceding::*=.)]"), ""))</f>
        <v>Indian, Asian, Malaysian, Vegetarian Friendly, Vegan Options</v>
      </c>
      <c r="R518" t="s">
        <v>9048</v>
      </c>
      <c r="S518" t="str">
        <f t="shared" si="69"/>
        <v>P001489</v>
      </c>
      <c r="T518">
        <f t="shared" ca="1" si="70"/>
        <v>1971</v>
      </c>
      <c r="U518" s="4">
        <v>74</v>
      </c>
    </row>
    <row r="519" spans="1:21" x14ac:dyDescent="0.45">
      <c r="A519" t="s">
        <v>2096</v>
      </c>
      <c r="B519" t="s">
        <v>41</v>
      </c>
      <c r="C519" s="3" t="str">
        <f t="shared" si="65"/>
        <v>4.5 </v>
      </c>
      <c r="D519" t="s">
        <v>2097</v>
      </c>
      <c r="E519" t="s">
        <v>2098</v>
      </c>
      <c r="F519" t="s">
        <v>13</v>
      </c>
      <c r="G519" t="str">
        <f t="shared" si="66"/>
        <v>$$ - $$$</v>
      </c>
      <c r="H519" t="s">
        <v>2099</v>
      </c>
      <c r="I519">
        <v>6072072088</v>
      </c>
      <c r="J519" t="str">
        <f t="shared" si="64"/>
        <v xml:space="preserve">  IndianSouthwesternMediterranean</v>
      </c>
      <c r="K519" t="str" cm="1">
        <f t="array" ref="K519">ExtractCapitals(J519)</f>
        <v>Indian Southwestern Mediterranean</v>
      </c>
      <c r="L519" t="str">
        <f t="shared" si="67"/>
        <v>Indian, Southwestern, Mediterranean</v>
      </c>
      <c r="M519" t="str">
        <f t="shared" si="71"/>
        <v>Indian, Southwestern, Mediterranean</v>
      </c>
      <c r="N519" t="s">
        <v>2100</v>
      </c>
      <c r="P519" t="str">
        <f t="shared" si="68"/>
        <v>Indian, Southwestern, Mediterranean, Indian, Southwestern, Asian, Malaysian, Mediterranean</v>
      </c>
      <c r="Q519" t="str" cm="1">
        <f t="array" ref="Q519">_xlfn.TEXTJOIN(", ", TRUE, IFERROR(_xlfn.FILTERXML("&lt;t&gt;&lt;s&gt;" &amp; SUBSTITUTE(P519, ", ", "&lt;/s&gt;&lt;s&gt;") &amp; "&lt;/s&gt;&lt;/t&gt;", "//s[not(preceding::*=.)]"), ""))</f>
        <v>Indian, Southwestern, Mediterranean, Asian, Malaysian</v>
      </c>
      <c r="R519" t="s">
        <v>9048</v>
      </c>
      <c r="S519" t="str">
        <f t="shared" si="69"/>
        <v>P001490</v>
      </c>
      <c r="T519">
        <f t="shared" ca="1" si="70"/>
        <v>3903</v>
      </c>
      <c r="U519" s="4">
        <v>2535</v>
      </c>
    </row>
    <row r="520" spans="1:21" x14ac:dyDescent="0.45">
      <c r="A520" t="s">
        <v>2101</v>
      </c>
      <c r="B520" t="s">
        <v>41</v>
      </c>
      <c r="C520" s="3" t="str">
        <f t="shared" si="65"/>
        <v>4.5 </v>
      </c>
      <c r="D520" t="s">
        <v>2102</v>
      </c>
      <c r="E520" t="s">
        <v>2103</v>
      </c>
      <c r="F520" t="s">
        <v>373</v>
      </c>
      <c r="G520" t="str">
        <f t="shared" si="66"/>
        <v>$$</v>
      </c>
      <c r="H520" t="s">
        <v>373</v>
      </c>
      <c r="I520" t="s">
        <v>2104</v>
      </c>
      <c r="J520" t="str">
        <f t="shared" si="64"/>
        <v>Japanese</v>
      </c>
      <c r="K520" t="str" cm="1">
        <f t="array" ref="K520">ExtractCapitals(J520)</f>
        <v>Japanese</v>
      </c>
      <c r="L520" t="str">
        <f t="shared" si="67"/>
        <v>Japanese</v>
      </c>
      <c r="M520" t="str">
        <f t="shared" si="71"/>
        <v>Japanese</v>
      </c>
      <c r="N520" t="s">
        <v>232</v>
      </c>
      <c r="P520" t="str">
        <f t="shared" si="68"/>
        <v>Japanese, Lunch, Dinner</v>
      </c>
      <c r="Q520" t="str" cm="1">
        <f t="array" ref="Q520">_xlfn.TEXTJOIN(", ", TRUE, IFERROR(_xlfn.FILTERXML("&lt;t&gt;&lt;s&gt;" &amp; SUBSTITUTE(P520, ", ", "&lt;/s&gt;&lt;s&gt;") &amp; "&lt;/s&gt;&lt;/t&gt;", "//s[not(preceding::*=.)]"), ""))</f>
        <v>Japanese, Lunch, Dinner</v>
      </c>
      <c r="R520" t="s">
        <v>9048</v>
      </c>
      <c r="S520" t="str">
        <f t="shared" si="69"/>
        <v>P001491</v>
      </c>
      <c r="T520">
        <f t="shared" ca="1" si="70"/>
        <v>1807</v>
      </c>
      <c r="U520" s="4">
        <v>3901</v>
      </c>
    </row>
    <row r="521" spans="1:21" x14ac:dyDescent="0.45">
      <c r="A521" t="s">
        <v>2105</v>
      </c>
      <c r="B521" t="s">
        <v>3</v>
      </c>
      <c r="C521" s="3" t="str">
        <f t="shared" si="65"/>
        <v>4.0 </v>
      </c>
      <c r="D521" t="s">
        <v>2106</v>
      </c>
      <c r="F521" t="s">
        <v>6</v>
      </c>
      <c r="G521" t="str">
        <f t="shared" si="66"/>
        <v>$</v>
      </c>
      <c r="H521" t="s">
        <v>246</v>
      </c>
      <c r="I521">
        <v>6073329375</v>
      </c>
      <c r="J521" t="str">
        <f t="shared" si="64"/>
        <v>AsianMalaysian</v>
      </c>
      <c r="K521" t="str" cm="1">
        <f t="array" ref="K521">ExtractCapitals(J521)</f>
        <v>Asian Malaysian</v>
      </c>
      <c r="L521" t="str">
        <f t="shared" si="67"/>
        <v>Asian, Malaysian</v>
      </c>
      <c r="M521" t="str">
        <f t="shared" si="71"/>
        <v>Asian, Malaysian</v>
      </c>
      <c r="N521" t="s">
        <v>1162</v>
      </c>
      <c r="P521" t="str">
        <f t="shared" si="68"/>
        <v>Asian, Malaysian</v>
      </c>
      <c r="Q521" t="str" cm="1">
        <f t="array" ref="Q521">_xlfn.TEXTJOIN(", ", TRUE, IFERROR(_xlfn.FILTERXML("&lt;t&gt;&lt;s&gt;" &amp; SUBSTITUTE(P521, ", ", "&lt;/s&gt;&lt;s&gt;") &amp; "&lt;/s&gt;&lt;/t&gt;", "//s[not(preceding::*=.)]"), ""))</f>
        <v>Asian, Malaysian</v>
      </c>
      <c r="R521" t="s">
        <v>9048</v>
      </c>
      <c r="S521" t="str">
        <f t="shared" si="69"/>
        <v>P001492</v>
      </c>
      <c r="T521">
        <f t="shared" ca="1" si="70"/>
        <v>3334</v>
      </c>
      <c r="U521" s="4">
        <v>3522</v>
      </c>
    </row>
    <row r="522" spans="1:21" x14ac:dyDescent="0.45">
      <c r="A522" t="s">
        <v>2107</v>
      </c>
      <c r="B522" t="s">
        <v>79</v>
      </c>
      <c r="C522" s="3" t="str">
        <f t="shared" si="65"/>
        <v>5.0 </v>
      </c>
      <c r="D522" t="s">
        <v>2108</v>
      </c>
      <c r="F522" t="s">
        <v>373</v>
      </c>
      <c r="G522" t="str">
        <f t="shared" si="66"/>
        <v>$$</v>
      </c>
      <c r="H522" t="s">
        <v>373</v>
      </c>
      <c r="I522" t="s">
        <v>2109</v>
      </c>
      <c r="J522" t="str">
        <f t="shared" si="64"/>
        <v>Japanese</v>
      </c>
      <c r="K522" t="str" cm="1">
        <f t="array" ref="K522">ExtractCapitals(J522)</f>
        <v>Japanese</v>
      </c>
      <c r="L522" t="str">
        <f t="shared" si="67"/>
        <v>Japanese</v>
      </c>
      <c r="M522" t="str">
        <f t="shared" si="71"/>
        <v>Japanese</v>
      </c>
      <c r="N522" t="s">
        <v>232</v>
      </c>
      <c r="P522" t="str">
        <f t="shared" si="68"/>
        <v>Japanese, Lunch, Dinner</v>
      </c>
      <c r="Q522" t="str" cm="1">
        <f t="array" ref="Q522">_xlfn.TEXTJOIN(", ", TRUE, IFERROR(_xlfn.FILTERXML("&lt;t&gt;&lt;s&gt;" &amp; SUBSTITUTE(P522, ", ", "&lt;/s&gt;&lt;s&gt;") &amp; "&lt;/s&gt;&lt;/t&gt;", "//s[not(preceding::*=.)]"), ""))</f>
        <v>Japanese, Lunch, Dinner</v>
      </c>
      <c r="R522" t="s">
        <v>9048</v>
      </c>
      <c r="S522" t="str">
        <f t="shared" si="69"/>
        <v>P001493</v>
      </c>
      <c r="T522">
        <f t="shared" ca="1" si="70"/>
        <v>1006</v>
      </c>
      <c r="U522" s="4">
        <v>2354</v>
      </c>
    </row>
    <row r="523" spans="1:21" x14ac:dyDescent="0.45">
      <c r="A523" t="s">
        <v>2110</v>
      </c>
      <c r="B523" t="s">
        <v>18</v>
      </c>
      <c r="C523" s="3" t="str">
        <f t="shared" si="65"/>
        <v>3.5 </v>
      </c>
      <c r="D523" t="s">
        <v>2111</v>
      </c>
      <c r="E523" t="s">
        <v>2112</v>
      </c>
      <c r="F523" t="s">
        <v>6</v>
      </c>
      <c r="G523" t="str">
        <f t="shared" si="66"/>
        <v>$</v>
      </c>
      <c r="H523" t="s">
        <v>2113</v>
      </c>
      <c r="I523" t="s">
        <v>2114</v>
      </c>
      <c r="J523" t="str">
        <f t="shared" si="64"/>
        <v>DessertAsian</v>
      </c>
      <c r="K523" t="str" cm="1">
        <f t="array" ref="K523">ExtractCapitals(J523)</f>
        <v>Dessert Asian</v>
      </c>
      <c r="L523" t="str">
        <f t="shared" si="67"/>
        <v>Dessert, Asian</v>
      </c>
      <c r="M523" t="str">
        <f t="shared" si="71"/>
        <v>Dessert, Asian</v>
      </c>
      <c r="P523" t="str">
        <f t="shared" si="68"/>
        <v>Dessert, Asian</v>
      </c>
      <c r="Q523" t="str" cm="1">
        <f t="array" ref="Q523">_xlfn.TEXTJOIN(", ", TRUE, IFERROR(_xlfn.FILTERXML("&lt;t&gt;&lt;s&gt;" &amp; SUBSTITUTE(P523, ", ", "&lt;/s&gt;&lt;s&gt;") &amp; "&lt;/s&gt;&lt;/t&gt;", "//s[not(preceding::*=.)]"), ""))</f>
        <v>Dessert, Asian</v>
      </c>
      <c r="R523" t="s">
        <v>9048</v>
      </c>
      <c r="S523" t="str">
        <f t="shared" si="69"/>
        <v>P001494</v>
      </c>
      <c r="T523">
        <f t="shared" ca="1" si="70"/>
        <v>2005</v>
      </c>
      <c r="U523" s="4">
        <v>1466</v>
      </c>
    </row>
    <row r="524" spans="1:21" x14ac:dyDescent="0.45">
      <c r="A524" t="s">
        <v>2115</v>
      </c>
      <c r="B524" t="s">
        <v>41</v>
      </c>
      <c r="C524" s="3" t="str">
        <f t="shared" si="65"/>
        <v>4.5 </v>
      </c>
      <c r="D524" t="s">
        <v>2116</v>
      </c>
      <c r="F524" t="s">
        <v>13</v>
      </c>
      <c r="G524" t="str">
        <f t="shared" si="66"/>
        <v>$$ - $$$</v>
      </c>
      <c r="H524" t="s">
        <v>1368</v>
      </c>
      <c r="I524" t="s">
        <v>2117</v>
      </c>
      <c r="J524" t="str">
        <f t="shared" si="64"/>
        <v xml:space="preserve">  BarbecueAsianKorean</v>
      </c>
      <c r="K524" t="str" cm="1">
        <f t="array" ref="K524">ExtractCapitals(J524)</f>
        <v>Barbecue Asian Korean</v>
      </c>
      <c r="L524" t="str">
        <f t="shared" si="67"/>
        <v>Barbecue, Asian, Korean</v>
      </c>
      <c r="M524" t="str">
        <f t="shared" si="71"/>
        <v>Barbecue, Asian, Korean</v>
      </c>
      <c r="N524" t="s">
        <v>2118</v>
      </c>
      <c r="P524" t="str">
        <f t="shared" si="68"/>
        <v>Barbecue, Asian, Korean</v>
      </c>
      <c r="Q524" t="str" cm="1">
        <f t="array" ref="Q524">_xlfn.TEXTJOIN(", ", TRUE, IFERROR(_xlfn.FILTERXML("&lt;t&gt;&lt;s&gt;" &amp; SUBSTITUTE(P524, ", ", "&lt;/s&gt;&lt;s&gt;") &amp; "&lt;/s&gt;&lt;/t&gt;", "//s[not(preceding::*=.)]"), ""))</f>
        <v>Barbecue, Asian, Korean</v>
      </c>
      <c r="R524" t="s">
        <v>9048</v>
      </c>
      <c r="S524" t="str">
        <f t="shared" si="69"/>
        <v>P001495</v>
      </c>
      <c r="T524">
        <f t="shared" ca="1" si="70"/>
        <v>3978</v>
      </c>
      <c r="U524" s="4">
        <v>4411</v>
      </c>
    </row>
    <row r="525" spans="1:21" x14ac:dyDescent="0.45">
      <c r="A525" t="s">
        <v>2119</v>
      </c>
      <c r="B525" t="s">
        <v>79</v>
      </c>
      <c r="C525" s="3" t="str">
        <f t="shared" si="65"/>
        <v>5.0 </v>
      </c>
      <c r="D525" t="s">
        <v>2120</v>
      </c>
      <c r="F525" t="s">
        <v>13</v>
      </c>
      <c r="G525" t="str">
        <f t="shared" si="66"/>
        <v>$$ - $$$</v>
      </c>
      <c r="H525" t="s">
        <v>2121</v>
      </c>
      <c r="I525" t="s">
        <v>2122</v>
      </c>
      <c r="J525" t="str">
        <f t="shared" si="64"/>
        <v xml:space="preserve">  ItalianIndianBar</v>
      </c>
      <c r="K525" t="str" cm="1">
        <f t="array" ref="K525">ExtractCapitals(J525)</f>
        <v>Italian Indian Bar</v>
      </c>
      <c r="L525" t="str">
        <f t="shared" si="67"/>
        <v>Italian, Indian, Bar</v>
      </c>
      <c r="M525" t="str">
        <f t="shared" si="71"/>
        <v>Italian, Indian, Bar</v>
      </c>
      <c r="N525" t="s">
        <v>2123</v>
      </c>
      <c r="P525" t="str">
        <f t="shared" si="68"/>
        <v>Italian, Indian, Bar, Italian, Indian, Bar, Mediterranean, Asian, Pub</v>
      </c>
      <c r="Q525" t="str" cm="1">
        <f t="array" ref="Q525">_xlfn.TEXTJOIN(", ", TRUE, IFERROR(_xlfn.FILTERXML("&lt;t&gt;&lt;s&gt;" &amp; SUBSTITUTE(P525, ", ", "&lt;/s&gt;&lt;s&gt;") &amp; "&lt;/s&gt;&lt;/t&gt;", "//s[not(preceding::*=.)]"), ""))</f>
        <v>Italian, Indian, Bar, Mediterranean, Asian, Pub</v>
      </c>
      <c r="R525" t="s">
        <v>9048</v>
      </c>
      <c r="S525" t="str">
        <f t="shared" si="69"/>
        <v>P001496</v>
      </c>
      <c r="T525">
        <f t="shared" ca="1" si="70"/>
        <v>2720</v>
      </c>
      <c r="U525" s="4">
        <v>193</v>
      </c>
    </row>
    <row r="526" spans="1:21" x14ac:dyDescent="0.45">
      <c r="A526" t="s">
        <v>2124</v>
      </c>
      <c r="B526" t="s">
        <v>3</v>
      </c>
      <c r="C526" s="3" t="str">
        <f t="shared" si="65"/>
        <v>4.0 </v>
      </c>
      <c r="D526" t="s">
        <v>2125</v>
      </c>
      <c r="F526" t="s">
        <v>13</v>
      </c>
      <c r="G526" t="str">
        <f t="shared" si="66"/>
        <v>$$ - $$$</v>
      </c>
      <c r="H526" t="s">
        <v>2126</v>
      </c>
      <c r="I526" t="s">
        <v>2127</v>
      </c>
      <c r="J526" t="str">
        <f t="shared" si="64"/>
        <v xml:space="preserve">  Japanese</v>
      </c>
      <c r="K526" t="str" cm="1">
        <f t="array" ref="K526">ExtractCapitals(J526)</f>
        <v>Japanese</v>
      </c>
      <c r="L526" t="str">
        <f t="shared" si="67"/>
        <v>Japanese</v>
      </c>
      <c r="M526" t="str">
        <f t="shared" si="71"/>
        <v>Japanese</v>
      </c>
      <c r="N526" t="s">
        <v>195</v>
      </c>
      <c r="P526" t="str">
        <f t="shared" si="68"/>
        <v>Japanese, Lunch, Dinner, Drinks</v>
      </c>
      <c r="Q526" t="str" cm="1">
        <f t="array" ref="Q526">_xlfn.TEXTJOIN(", ", TRUE, IFERROR(_xlfn.FILTERXML("&lt;t&gt;&lt;s&gt;" &amp; SUBSTITUTE(P526, ", ", "&lt;/s&gt;&lt;s&gt;") &amp; "&lt;/s&gt;&lt;/t&gt;", "//s[not(preceding::*=.)]"), ""))</f>
        <v>Japanese, Lunch, Dinner, Drinks</v>
      </c>
      <c r="R526" t="s">
        <v>9048</v>
      </c>
      <c r="S526" t="str">
        <f t="shared" si="69"/>
        <v>P001497</v>
      </c>
      <c r="T526">
        <f t="shared" ca="1" si="70"/>
        <v>312</v>
      </c>
      <c r="U526" s="4">
        <v>915</v>
      </c>
    </row>
    <row r="527" spans="1:21" x14ac:dyDescent="0.45">
      <c r="A527" t="s">
        <v>2128</v>
      </c>
      <c r="B527" t="s">
        <v>18</v>
      </c>
      <c r="C527" s="3" t="str">
        <f t="shared" si="65"/>
        <v>3.5 </v>
      </c>
      <c r="D527" t="s">
        <v>2129</v>
      </c>
      <c r="F527" t="s">
        <v>13</v>
      </c>
      <c r="G527" t="str">
        <f t="shared" si="66"/>
        <v>$$ - $$$</v>
      </c>
      <c r="H527" t="s">
        <v>1368</v>
      </c>
      <c r="I527" t="s">
        <v>2130</v>
      </c>
      <c r="J527" t="str">
        <f t="shared" si="64"/>
        <v xml:space="preserve">  BarbecueAsianKorean</v>
      </c>
      <c r="K527" t="str" cm="1">
        <f t="array" ref="K527">ExtractCapitals(J527)</f>
        <v>Barbecue Asian Korean</v>
      </c>
      <c r="L527" t="str">
        <f t="shared" si="67"/>
        <v>Barbecue, Asian, Korean</v>
      </c>
      <c r="M527" t="str">
        <f t="shared" si="71"/>
        <v>Barbecue, Asian, Korean</v>
      </c>
      <c r="N527" t="s">
        <v>232</v>
      </c>
      <c r="P527" t="str">
        <f t="shared" si="68"/>
        <v>Barbecue, Asian, Korean, Lunch, Dinner</v>
      </c>
      <c r="Q527" t="str" cm="1">
        <f t="array" ref="Q527">_xlfn.TEXTJOIN(", ", TRUE, IFERROR(_xlfn.FILTERXML("&lt;t&gt;&lt;s&gt;" &amp; SUBSTITUTE(P527, ", ", "&lt;/s&gt;&lt;s&gt;") &amp; "&lt;/s&gt;&lt;/t&gt;", "//s[not(preceding::*=.)]"), ""))</f>
        <v>Barbecue, Asian, Korean, Lunch, Dinner</v>
      </c>
      <c r="R527" t="s">
        <v>9048</v>
      </c>
      <c r="S527" t="str">
        <f t="shared" si="69"/>
        <v>P001498</v>
      </c>
      <c r="T527">
        <f t="shared" ca="1" si="70"/>
        <v>4160</v>
      </c>
      <c r="U527" s="4">
        <v>3386</v>
      </c>
    </row>
    <row r="528" spans="1:21" x14ac:dyDescent="0.45">
      <c r="A528" t="s">
        <v>2131</v>
      </c>
      <c r="B528" t="s">
        <v>79</v>
      </c>
      <c r="C528" s="3" t="str">
        <f t="shared" si="65"/>
        <v>5.0 </v>
      </c>
      <c r="D528" t="s">
        <v>2132</v>
      </c>
      <c r="E528" t="s">
        <v>2133</v>
      </c>
      <c r="F528" t="s">
        <v>123</v>
      </c>
      <c r="G528" t="str">
        <f t="shared" si="66"/>
        <v>$$</v>
      </c>
      <c r="H528" t="s">
        <v>2134</v>
      </c>
      <c r="I528" t="s">
        <v>2135</v>
      </c>
      <c r="J528" t="str">
        <f t="shared" si="64"/>
        <v>ItalianBarAsianPub</v>
      </c>
      <c r="K528" t="str" cm="1">
        <f t="array" ref="K528">ExtractCapitals(J528)</f>
        <v>Italian Bar Asian Pub</v>
      </c>
      <c r="L528" t="str">
        <f t="shared" si="67"/>
        <v>Italian, Bar, Asian, Pub</v>
      </c>
      <c r="M528" t="str">
        <f t="shared" si="71"/>
        <v>Italian, Bar, Asian, Pub</v>
      </c>
      <c r="N528" t="s">
        <v>423</v>
      </c>
      <c r="P528" t="str">
        <f t="shared" si="68"/>
        <v>Italian, Bar, Asian, Pub, Dinner, After-hours, Drinks</v>
      </c>
      <c r="Q528" t="str" cm="1">
        <f t="array" ref="Q528">_xlfn.TEXTJOIN(", ", TRUE, IFERROR(_xlfn.FILTERXML("&lt;t&gt;&lt;s&gt;" &amp; SUBSTITUTE(P528, ", ", "&lt;/s&gt;&lt;s&gt;") &amp; "&lt;/s&gt;&lt;/t&gt;", "//s[not(preceding::*=.)]"), ""))</f>
        <v>Italian, Bar, Asian, Pub, Dinner, After-hours, Drinks</v>
      </c>
      <c r="R528" t="s">
        <v>9048</v>
      </c>
      <c r="S528" t="str">
        <f t="shared" si="69"/>
        <v>P001499</v>
      </c>
      <c r="T528">
        <f t="shared" ca="1" si="70"/>
        <v>2118</v>
      </c>
      <c r="U528" s="4">
        <v>1826</v>
      </c>
    </row>
    <row r="529" spans="1:21" x14ac:dyDescent="0.45">
      <c r="A529" t="s">
        <v>2136</v>
      </c>
      <c r="B529" t="s">
        <v>41</v>
      </c>
      <c r="C529" s="3" t="str">
        <f t="shared" si="65"/>
        <v>4.5 </v>
      </c>
      <c r="D529" t="s">
        <v>2137</v>
      </c>
      <c r="F529" t="s">
        <v>13</v>
      </c>
      <c r="G529" t="str">
        <f t="shared" si="66"/>
        <v>$$ - $$$</v>
      </c>
      <c r="H529" t="s">
        <v>409</v>
      </c>
      <c r="J529" t="str">
        <f t="shared" si="64"/>
        <v xml:space="preserve">  Chinese</v>
      </c>
      <c r="K529" t="str" cm="1">
        <f t="array" ref="K529">ExtractCapitals(J529)</f>
        <v>Chinese</v>
      </c>
      <c r="L529" t="str">
        <f t="shared" si="67"/>
        <v>Chinese</v>
      </c>
      <c r="M529" t="str">
        <f t="shared" si="71"/>
        <v>Chinese</v>
      </c>
      <c r="P529" t="str">
        <f t="shared" si="68"/>
        <v>Chinese</v>
      </c>
      <c r="Q529" t="str" cm="1">
        <f t="array" ref="Q529">_xlfn.TEXTJOIN(", ", TRUE, IFERROR(_xlfn.FILTERXML("&lt;t&gt;&lt;s&gt;" &amp; SUBSTITUTE(P529, ", ", "&lt;/s&gt;&lt;s&gt;") &amp; "&lt;/s&gt;&lt;/t&gt;", "//s[not(preceding::*=.)]"), ""))</f>
        <v>Chinese</v>
      </c>
      <c r="R529" t="s">
        <v>9048</v>
      </c>
      <c r="S529" t="str">
        <f t="shared" si="69"/>
        <v>P001500</v>
      </c>
      <c r="T529">
        <f t="shared" ca="1" si="70"/>
        <v>2480</v>
      </c>
      <c r="U529" s="4">
        <v>1866</v>
      </c>
    </row>
    <row r="530" spans="1:21" x14ac:dyDescent="0.45">
      <c r="A530" t="s">
        <v>1636</v>
      </c>
      <c r="B530" t="s">
        <v>3</v>
      </c>
      <c r="C530" s="3" t="str">
        <f t="shared" si="65"/>
        <v>4.0 </v>
      </c>
      <c r="D530" t="s">
        <v>2138</v>
      </c>
      <c r="E530" t="s">
        <v>2139</v>
      </c>
      <c r="F530" t="s">
        <v>13</v>
      </c>
      <c r="G530" t="str">
        <f t="shared" si="66"/>
        <v>$$ - $$$</v>
      </c>
      <c r="H530" t="s">
        <v>947</v>
      </c>
      <c r="I530" t="s">
        <v>2140</v>
      </c>
      <c r="J530" t="str">
        <f t="shared" si="64"/>
        <v xml:space="preserve">  Asian</v>
      </c>
      <c r="K530" t="str" cm="1">
        <f t="array" ref="K530">ExtractCapitals(J530)</f>
        <v>Asian</v>
      </c>
      <c r="L530" t="str">
        <f t="shared" si="67"/>
        <v>Asian</v>
      </c>
      <c r="M530" t="str">
        <f t="shared" si="71"/>
        <v>Asian</v>
      </c>
      <c r="P530" t="str">
        <f t="shared" si="68"/>
        <v>Asian</v>
      </c>
      <c r="Q530" t="str" cm="1">
        <f t="array" ref="Q530">_xlfn.TEXTJOIN(", ", TRUE, IFERROR(_xlfn.FILTERXML("&lt;t&gt;&lt;s&gt;" &amp; SUBSTITUTE(P530, ", ", "&lt;/s&gt;&lt;s&gt;") &amp; "&lt;/s&gt;&lt;/t&gt;", "//s[not(preceding::*=.)]"), ""))</f>
        <v>Asian</v>
      </c>
      <c r="R530" t="s">
        <v>9048</v>
      </c>
      <c r="S530" t="str">
        <f t="shared" si="69"/>
        <v>P001501</v>
      </c>
      <c r="T530">
        <f t="shared" ca="1" si="70"/>
        <v>290</v>
      </c>
      <c r="U530" s="4">
        <v>1200</v>
      </c>
    </row>
    <row r="531" spans="1:21" x14ac:dyDescent="0.45">
      <c r="A531" t="s">
        <v>2141</v>
      </c>
      <c r="B531" t="s">
        <v>41</v>
      </c>
      <c r="C531" s="3" t="str">
        <f t="shared" si="65"/>
        <v>4.5 </v>
      </c>
      <c r="D531" t="s">
        <v>2142</v>
      </c>
      <c r="F531" t="s">
        <v>6</v>
      </c>
      <c r="G531" t="str">
        <f t="shared" si="66"/>
        <v>$</v>
      </c>
      <c r="H531" t="s">
        <v>7</v>
      </c>
      <c r="I531" t="s">
        <v>2143</v>
      </c>
      <c r="J531" t="str">
        <f t="shared" si="64"/>
        <v>ChineseAsianMalaysian</v>
      </c>
      <c r="K531" t="str" cm="1">
        <f t="array" ref="K531">ExtractCapitals(J531)</f>
        <v>Chinese Asian Malaysian</v>
      </c>
      <c r="L531" t="str">
        <f t="shared" si="67"/>
        <v>Chinese, Asian, Malaysian</v>
      </c>
      <c r="M531" t="str">
        <f t="shared" si="71"/>
        <v>Chinese, Asian, Malaysian</v>
      </c>
      <c r="N531" t="s">
        <v>46</v>
      </c>
      <c r="P531" t="str">
        <f t="shared" si="68"/>
        <v>Chinese, Asian, Malaysian</v>
      </c>
      <c r="Q531" t="str" cm="1">
        <f t="array" ref="Q531">_xlfn.TEXTJOIN(", ", TRUE, IFERROR(_xlfn.FILTERXML("&lt;t&gt;&lt;s&gt;" &amp; SUBSTITUTE(P531, ", ", "&lt;/s&gt;&lt;s&gt;") &amp; "&lt;/s&gt;&lt;/t&gt;", "//s[not(preceding::*=.)]"), ""))</f>
        <v>Chinese, Asian, Malaysian</v>
      </c>
      <c r="R531" t="s">
        <v>9048</v>
      </c>
      <c r="S531" t="str">
        <f t="shared" si="69"/>
        <v>P001502</v>
      </c>
      <c r="T531">
        <f t="shared" ca="1" si="70"/>
        <v>1947</v>
      </c>
      <c r="U531" s="4">
        <v>3629</v>
      </c>
    </row>
    <row r="532" spans="1:21" x14ac:dyDescent="0.45">
      <c r="A532" t="s">
        <v>2144</v>
      </c>
      <c r="B532" t="s">
        <v>18</v>
      </c>
      <c r="C532" s="3" t="str">
        <f t="shared" si="65"/>
        <v>3.5 </v>
      </c>
      <c r="D532" t="s">
        <v>2145</v>
      </c>
      <c r="F532" t="s">
        <v>13</v>
      </c>
      <c r="G532" t="str">
        <f t="shared" si="66"/>
        <v>$$ - $$$</v>
      </c>
      <c r="H532" t="s">
        <v>2146</v>
      </c>
      <c r="I532" t="s">
        <v>2147</v>
      </c>
      <c r="J532" t="str">
        <f t="shared" si="64"/>
        <v xml:space="preserve">  SteakhouseBarbecueHalal</v>
      </c>
      <c r="K532" t="str" cm="1">
        <f t="array" ref="K532">ExtractCapitals(J532)</f>
        <v>Steakhouse Barbecue Halal</v>
      </c>
      <c r="L532" t="str">
        <f t="shared" si="67"/>
        <v>Steakhouse, Barbecue, Halal</v>
      </c>
      <c r="M532" t="str">
        <f t="shared" si="71"/>
        <v>Steakhouse, Barbecue, Halal</v>
      </c>
      <c r="N532" t="s">
        <v>77</v>
      </c>
      <c r="P532" t="str">
        <f t="shared" si="68"/>
        <v>Steakhouse, Barbecue, Halal</v>
      </c>
      <c r="Q532" t="str" cm="1">
        <f t="array" ref="Q532">_xlfn.TEXTJOIN(", ", TRUE, IFERROR(_xlfn.FILTERXML("&lt;t&gt;&lt;s&gt;" &amp; SUBSTITUTE(P532, ", ", "&lt;/s&gt;&lt;s&gt;") &amp; "&lt;/s&gt;&lt;/t&gt;", "//s[not(preceding::*=.)]"), ""))</f>
        <v>Steakhouse, Barbecue, Halal</v>
      </c>
      <c r="R532" t="s">
        <v>9048</v>
      </c>
      <c r="S532" t="str">
        <f t="shared" si="69"/>
        <v>P001503</v>
      </c>
      <c r="T532">
        <f t="shared" ca="1" si="70"/>
        <v>3423</v>
      </c>
      <c r="U532" s="4">
        <v>2872</v>
      </c>
    </row>
    <row r="533" spans="1:21" x14ac:dyDescent="0.45">
      <c r="A533" t="s">
        <v>2148</v>
      </c>
      <c r="B533" t="s">
        <v>79</v>
      </c>
      <c r="C533" s="3" t="str">
        <f t="shared" si="65"/>
        <v>5.0 </v>
      </c>
      <c r="D533" t="s">
        <v>2149</v>
      </c>
      <c r="E533" t="s">
        <v>2150</v>
      </c>
      <c r="F533" t="s">
        <v>811</v>
      </c>
      <c r="G533" t="str">
        <f t="shared" si="66"/>
        <v>$$</v>
      </c>
      <c r="H533" t="s">
        <v>811</v>
      </c>
      <c r="I533" t="s">
        <v>2151</v>
      </c>
      <c r="J533" t="str">
        <f t="shared" si="64"/>
        <v>Indian</v>
      </c>
      <c r="K533" t="str" cm="1">
        <f t="array" ref="K533">ExtractCapitals(J533)</f>
        <v>Indian</v>
      </c>
      <c r="L533" t="str">
        <f t="shared" si="67"/>
        <v>Indian</v>
      </c>
      <c r="M533" t="str">
        <f t="shared" si="71"/>
        <v>Indian</v>
      </c>
      <c r="N533" t="s">
        <v>232</v>
      </c>
      <c r="P533" t="str">
        <f t="shared" si="68"/>
        <v>Indian, Lunch, Dinner</v>
      </c>
      <c r="Q533" t="str" cm="1">
        <f t="array" ref="Q533">_xlfn.TEXTJOIN(", ", TRUE, IFERROR(_xlfn.FILTERXML("&lt;t&gt;&lt;s&gt;" &amp; SUBSTITUTE(P533, ", ", "&lt;/s&gt;&lt;s&gt;") &amp; "&lt;/s&gt;&lt;/t&gt;", "//s[not(preceding::*=.)]"), ""))</f>
        <v>Indian, Lunch, Dinner</v>
      </c>
      <c r="R533" t="s">
        <v>9048</v>
      </c>
      <c r="S533" t="str">
        <f t="shared" si="69"/>
        <v>P001504</v>
      </c>
      <c r="T533">
        <f t="shared" ca="1" si="70"/>
        <v>3518</v>
      </c>
      <c r="U533" s="4">
        <v>3918</v>
      </c>
    </row>
    <row r="534" spans="1:21" x14ac:dyDescent="0.45">
      <c r="A534" t="s">
        <v>2152</v>
      </c>
      <c r="B534" t="s">
        <v>3</v>
      </c>
      <c r="C534" s="3" t="str">
        <f t="shared" si="65"/>
        <v>4.0 </v>
      </c>
      <c r="D534" t="s">
        <v>2153</v>
      </c>
      <c r="E534" t="s">
        <v>2154</v>
      </c>
      <c r="F534" t="s">
        <v>13</v>
      </c>
      <c r="G534" t="str">
        <f t="shared" si="66"/>
        <v>$$ - $$$</v>
      </c>
      <c r="H534" t="s">
        <v>2155</v>
      </c>
      <c r="I534">
        <v>606073549323</v>
      </c>
      <c r="J534" t="str">
        <f t="shared" si="64"/>
        <v xml:space="preserve">  FrenchEuropeanBritish</v>
      </c>
      <c r="K534" t="str" cm="1">
        <f t="array" ref="K534">ExtractCapitals(J534)</f>
        <v>French European British</v>
      </c>
      <c r="L534" t="str">
        <f t="shared" si="67"/>
        <v>French, European, British</v>
      </c>
      <c r="M534" t="str">
        <f t="shared" si="71"/>
        <v>French, European, British</v>
      </c>
      <c r="N534" t="s">
        <v>2156</v>
      </c>
      <c r="P534" t="str">
        <f t="shared" si="68"/>
        <v>French, European, British</v>
      </c>
      <c r="Q534" t="str" cm="1">
        <f t="array" ref="Q534">_xlfn.TEXTJOIN(", ", TRUE, IFERROR(_xlfn.FILTERXML("&lt;t&gt;&lt;s&gt;" &amp; SUBSTITUTE(P534, ", ", "&lt;/s&gt;&lt;s&gt;") &amp; "&lt;/s&gt;&lt;/t&gt;", "//s[not(preceding::*=.)]"), ""))</f>
        <v>French, European, British</v>
      </c>
      <c r="R534" t="s">
        <v>9048</v>
      </c>
      <c r="S534" t="str">
        <f t="shared" si="69"/>
        <v>P001505</v>
      </c>
      <c r="T534">
        <f t="shared" ca="1" si="70"/>
        <v>1393</v>
      </c>
      <c r="U534" s="4">
        <v>1932</v>
      </c>
    </row>
    <row r="535" spans="1:21" x14ac:dyDescent="0.45">
      <c r="A535" t="s">
        <v>2157</v>
      </c>
      <c r="B535" t="s">
        <v>3</v>
      </c>
      <c r="C535" s="3" t="str">
        <f t="shared" si="65"/>
        <v>4.0 </v>
      </c>
      <c r="D535" t="s">
        <v>2158</v>
      </c>
      <c r="F535" t="s">
        <v>13</v>
      </c>
      <c r="G535" t="str">
        <f t="shared" si="66"/>
        <v>$$ - $$$</v>
      </c>
      <c r="H535" t="s">
        <v>2159</v>
      </c>
      <c r="I535" t="s">
        <v>2160</v>
      </c>
      <c r="J535" t="str">
        <f t="shared" si="64"/>
        <v xml:space="preserve">  CafeMalaysianHalal</v>
      </c>
      <c r="K535" t="str" cm="1">
        <f t="array" ref="K535">ExtractCapitals(J535)</f>
        <v>Cafe Malaysian Halal</v>
      </c>
      <c r="L535" t="str">
        <f t="shared" si="67"/>
        <v>Cafe, Malaysian, Halal</v>
      </c>
      <c r="M535" t="str">
        <f t="shared" si="71"/>
        <v>Cafe, Malaysian, Halal</v>
      </c>
      <c r="N535" t="s">
        <v>77</v>
      </c>
      <c r="P535" t="str">
        <f t="shared" si="68"/>
        <v>Cafe, Malaysian, Halal</v>
      </c>
      <c r="Q535" t="str" cm="1">
        <f t="array" ref="Q535">_xlfn.TEXTJOIN(", ", TRUE, IFERROR(_xlfn.FILTERXML("&lt;t&gt;&lt;s&gt;" &amp; SUBSTITUTE(P535, ", ", "&lt;/s&gt;&lt;s&gt;") &amp; "&lt;/s&gt;&lt;/t&gt;", "//s[not(preceding::*=.)]"), ""))</f>
        <v>Cafe, Malaysian, Halal</v>
      </c>
      <c r="R535" t="s">
        <v>9048</v>
      </c>
      <c r="S535" t="str">
        <f t="shared" si="69"/>
        <v>P001506</v>
      </c>
      <c r="T535">
        <f t="shared" ca="1" si="70"/>
        <v>1605</v>
      </c>
      <c r="U535" s="4">
        <v>3150</v>
      </c>
    </row>
    <row r="536" spans="1:21" x14ac:dyDescent="0.45">
      <c r="A536" t="s">
        <v>2161</v>
      </c>
      <c r="B536" t="s">
        <v>41</v>
      </c>
      <c r="C536" s="3" t="str">
        <f t="shared" si="65"/>
        <v>4.5 </v>
      </c>
      <c r="D536" t="s">
        <v>2162</v>
      </c>
      <c r="G536" t="str">
        <f t="shared" si="66"/>
        <v>$$</v>
      </c>
      <c r="I536" t="s">
        <v>2163</v>
      </c>
      <c r="J536" t="str">
        <f t="shared" si="64"/>
        <v/>
      </c>
      <c r="K536" t="str" cm="1">
        <f t="array" ref="K536">ExtractCapitals(J536)</f>
        <v/>
      </c>
      <c r="L536" t="str">
        <f t="shared" si="67"/>
        <v/>
      </c>
      <c r="M536" t="str">
        <f t="shared" si="71"/>
        <v/>
      </c>
      <c r="P536" t="str">
        <f t="shared" si="68"/>
        <v xml:space="preserve">, , </v>
      </c>
      <c r="Q536" t="str" cm="1">
        <f t="array" ref="Q536">_xlfn.TEXTJOIN(", ", TRUE, IFERROR(_xlfn.FILTERXML("&lt;t&gt;&lt;s&gt;" &amp; SUBSTITUTE(P536, ", ", "&lt;/s&gt;&lt;s&gt;") &amp; "&lt;/s&gt;&lt;/t&gt;", "//s[not(preceding::*=.)]"), ""))</f>
        <v/>
      </c>
      <c r="R536" t="s">
        <v>9048</v>
      </c>
      <c r="S536" t="str">
        <f t="shared" si="69"/>
        <v>P001507</v>
      </c>
      <c r="T536">
        <f t="shared" ca="1" si="70"/>
        <v>1994</v>
      </c>
      <c r="U536" s="4">
        <v>1061</v>
      </c>
    </row>
    <row r="537" spans="1:21" x14ac:dyDescent="0.45">
      <c r="A537" t="s">
        <v>2164</v>
      </c>
      <c r="B537" t="s">
        <v>3</v>
      </c>
      <c r="C537" s="3" t="str">
        <f t="shared" si="65"/>
        <v>4.0 </v>
      </c>
      <c r="D537" t="s">
        <v>2165</v>
      </c>
      <c r="F537" t="s">
        <v>546</v>
      </c>
      <c r="G537" t="str">
        <f t="shared" si="66"/>
        <v>$$</v>
      </c>
      <c r="H537" t="s">
        <v>703</v>
      </c>
      <c r="J537" t="str">
        <f t="shared" si="64"/>
        <v>ChineseAsianMalaysian</v>
      </c>
      <c r="K537" t="str" cm="1">
        <f t="array" ref="K537">ExtractCapitals(J537)</f>
        <v>Chinese Asian Malaysian</v>
      </c>
      <c r="L537" t="str">
        <f t="shared" si="67"/>
        <v>Chinese, Asian, Malaysian</v>
      </c>
      <c r="M537" t="str">
        <f t="shared" si="71"/>
        <v>Chinese, Asian, Malaysian</v>
      </c>
      <c r="P537" t="str">
        <f t="shared" si="68"/>
        <v>Chinese, Asian, Malaysian</v>
      </c>
      <c r="Q537" t="str" cm="1">
        <f t="array" ref="Q537">_xlfn.TEXTJOIN(", ", TRUE, IFERROR(_xlfn.FILTERXML("&lt;t&gt;&lt;s&gt;" &amp; SUBSTITUTE(P537, ", ", "&lt;/s&gt;&lt;s&gt;") &amp; "&lt;/s&gt;&lt;/t&gt;", "//s[not(preceding::*=.)]"), ""))</f>
        <v>Chinese, Asian, Malaysian</v>
      </c>
      <c r="R537" t="s">
        <v>9048</v>
      </c>
      <c r="S537" t="str">
        <f t="shared" si="69"/>
        <v>P001508</v>
      </c>
      <c r="T537">
        <f t="shared" ca="1" si="70"/>
        <v>972</v>
      </c>
      <c r="U537" s="4">
        <v>1059</v>
      </c>
    </row>
    <row r="538" spans="1:21" x14ac:dyDescent="0.45">
      <c r="A538" t="s">
        <v>2166</v>
      </c>
      <c r="B538" t="s">
        <v>3</v>
      </c>
      <c r="C538" s="3" t="str">
        <f t="shared" si="65"/>
        <v>4.0 </v>
      </c>
      <c r="D538" t="s">
        <v>2167</v>
      </c>
      <c r="E538" t="s">
        <v>2168</v>
      </c>
      <c r="F538" t="s">
        <v>13</v>
      </c>
      <c r="G538" t="str">
        <f t="shared" si="66"/>
        <v>$$ - $$$</v>
      </c>
      <c r="H538" t="s">
        <v>21</v>
      </c>
      <c r="I538">
        <v>772211000</v>
      </c>
      <c r="J538" t="str">
        <f t="shared" si="64"/>
        <v xml:space="preserve">  ChineseAsianMalaysian</v>
      </c>
      <c r="K538" t="str" cm="1">
        <f t="array" ref="K538">ExtractCapitals(J538)</f>
        <v>Chinese Asian Malaysian</v>
      </c>
      <c r="L538" t="str">
        <f t="shared" si="67"/>
        <v>Chinese, Asian, Malaysian</v>
      </c>
      <c r="M538" t="str">
        <f t="shared" si="71"/>
        <v>Chinese, Asian, Malaysian</v>
      </c>
      <c r="N538" t="s">
        <v>232</v>
      </c>
      <c r="P538" t="str">
        <f t="shared" si="68"/>
        <v>Chinese, Asian, Malaysian, Lunch, Dinner</v>
      </c>
      <c r="Q538" t="str" cm="1">
        <f t="array" ref="Q538">_xlfn.TEXTJOIN(", ", TRUE, IFERROR(_xlfn.FILTERXML("&lt;t&gt;&lt;s&gt;" &amp; SUBSTITUTE(P538, ", ", "&lt;/s&gt;&lt;s&gt;") &amp; "&lt;/s&gt;&lt;/t&gt;", "//s[not(preceding::*=.)]"), ""))</f>
        <v>Chinese, Asian, Malaysian, Lunch, Dinner</v>
      </c>
      <c r="R538" t="s">
        <v>9048</v>
      </c>
      <c r="S538" t="str">
        <f t="shared" si="69"/>
        <v>P001509</v>
      </c>
      <c r="T538">
        <f t="shared" ca="1" si="70"/>
        <v>3730</v>
      </c>
      <c r="U538" s="4">
        <v>4075</v>
      </c>
    </row>
    <row r="539" spans="1:21" x14ac:dyDescent="0.45">
      <c r="A539" t="s">
        <v>2169</v>
      </c>
      <c r="B539" t="s">
        <v>18</v>
      </c>
      <c r="C539" s="3" t="str">
        <f t="shared" si="65"/>
        <v>3.5 </v>
      </c>
      <c r="D539" t="s">
        <v>2170</v>
      </c>
      <c r="E539" t="s">
        <v>2171</v>
      </c>
      <c r="F539" t="s">
        <v>6</v>
      </c>
      <c r="G539" t="str">
        <f t="shared" si="66"/>
        <v>$</v>
      </c>
      <c r="H539" t="s">
        <v>246</v>
      </c>
      <c r="I539" t="s">
        <v>2172</v>
      </c>
      <c r="J539" t="str">
        <f t="shared" si="64"/>
        <v>AsianMalaysian</v>
      </c>
      <c r="K539" t="str" cm="1">
        <f t="array" ref="K539">ExtractCapitals(J539)</f>
        <v>Asian Malaysian</v>
      </c>
      <c r="L539" t="str">
        <f t="shared" si="67"/>
        <v>Asian, Malaysian</v>
      </c>
      <c r="M539" t="str">
        <f t="shared" si="71"/>
        <v>Asian, Malaysian</v>
      </c>
      <c r="N539" t="s">
        <v>39</v>
      </c>
      <c r="P539" t="str">
        <f t="shared" si="68"/>
        <v>Asian, Malaysian, Dinner</v>
      </c>
      <c r="Q539" t="str" cm="1">
        <f t="array" ref="Q539">_xlfn.TEXTJOIN(", ", TRUE, IFERROR(_xlfn.FILTERXML("&lt;t&gt;&lt;s&gt;" &amp; SUBSTITUTE(P539, ", ", "&lt;/s&gt;&lt;s&gt;") &amp; "&lt;/s&gt;&lt;/t&gt;", "//s[not(preceding::*=.)]"), ""))</f>
        <v>Asian, Malaysian, Dinner</v>
      </c>
      <c r="R539" t="s">
        <v>9048</v>
      </c>
      <c r="S539" t="str">
        <f t="shared" si="69"/>
        <v>P001510</v>
      </c>
      <c r="T539">
        <f t="shared" ca="1" si="70"/>
        <v>1355</v>
      </c>
      <c r="U539" s="4">
        <v>3953</v>
      </c>
    </row>
    <row r="540" spans="1:21" x14ac:dyDescent="0.45">
      <c r="A540" t="s">
        <v>2173</v>
      </c>
      <c r="B540" t="s">
        <v>41</v>
      </c>
      <c r="C540" s="3" t="str">
        <f t="shared" si="65"/>
        <v>4.5 </v>
      </c>
      <c r="D540" t="s">
        <v>2174</v>
      </c>
      <c r="E540" t="s">
        <v>2175</v>
      </c>
      <c r="F540" t="s">
        <v>6</v>
      </c>
      <c r="G540" t="str">
        <f t="shared" si="66"/>
        <v>$</v>
      </c>
      <c r="H540" t="s">
        <v>2176</v>
      </c>
      <c r="I540" t="s">
        <v>2177</v>
      </c>
      <c r="J540" t="str">
        <f t="shared" si="64"/>
        <v>SouthwesternCafeDiner</v>
      </c>
      <c r="K540" t="str" cm="1">
        <f t="array" ref="K540">ExtractCapitals(J540)</f>
        <v>Southwestern Cafe Diner</v>
      </c>
      <c r="L540" t="str">
        <f t="shared" si="67"/>
        <v>Southwestern, Cafe, Diner</v>
      </c>
      <c r="M540" t="str">
        <f t="shared" si="71"/>
        <v>Southwestern, Cafe, Diner</v>
      </c>
      <c r="N540" t="s">
        <v>2178</v>
      </c>
      <c r="P540" t="str">
        <f t="shared" si="68"/>
        <v>Southwestern, Cafe, Diner</v>
      </c>
      <c r="Q540" t="str" cm="1">
        <f t="array" ref="Q540">_xlfn.TEXTJOIN(", ", TRUE, IFERROR(_xlfn.FILTERXML("&lt;t&gt;&lt;s&gt;" &amp; SUBSTITUTE(P540, ", ", "&lt;/s&gt;&lt;s&gt;") &amp; "&lt;/s&gt;&lt;/t&gt;", "//s[not(preceding::*=.)]"), ""))</f>
        <v>Southwestern, Cafe, Diner</v>
      </c>
      <c r="R540" t="s">
        <v>9048</v>
      </c>
      <c r="S540" t="str">
        <f t="shared" si="69"/>
        <v>P001511</v>
      </c>
      <c r="T540">
        <f t="shared" ca="1" si="70"/>
        <v>678</v>
      </c>
      <c r="U540" s="4">
        <v>295</v>
      </c>
    </row>
    <row r="541" spans="1:21" x14ac:dyDescent="0.45">
      <c r="A541" t="s">
        <v>2179</v>
      </c>
      <c r="B541" t="s">
        <v>41</v>
      </c>
      <c r="C541" s="3" t="str">
        <f t="shared" si="65"/>
        <v>4.5 </v>
      </c>
      <c r="D541" t="s">
        <v>2180</v>
      </c>
      <c r="E541" t="s">
        <v>2181</v>
      </c>
      <c r="F541" t="s">
        <v>13</v>
      </c>
      <c r="G541" t="str">
        <f t="shared" si="66"/>
        <v>$$ - $$$</v>
      </c>
      <c r="H541" t="s">
        <v>348</v>
      </c>
      <c r="I541" t="s">
        <v>2182</v>
      </c>
      <c r="J541" t="str">
        <f t="shared" si="64"/>
        <v xml:space="preserve">  French</v>
      </c>
      <c r="K541" t="str" cm="1">
        <f t="array" ref="K541">ExtractCapitals(J541)</f>
        <v>French</v>
      </c>
      <c r="L541" t="str">
        <f t="shared" si="67"/>
        <v>French</v>
      </c>
      <c r="M541" t="str">
        <f t="shared" si="71"/>
        <v>French</v>
      </c>
      <c r="N541" t="s">
        <v>232</v>
      </c>
      <c r="P541" t="str">
        <f t="shared" si="68"/>
        <v>French, Lunch, Dinner</v>
      </c>
      <c r="Q541" t="str" cm="1">
        <f t="array" ref="Q541">_xlfn.TEXTJOIN(", ", TRUE, IFERROR(_xlfn.FILTERXML("&lt;t&gt;&lt;s&gt;" &amp; SUBSTITUTE(P541, ", ", "&lt;/s&gt;&lt;s&gt;") &amp; "&lt;/s&gt;&lt;/t&gt;", "//s[not(preceding::*=.)]"), ""))</f>
        <v>French, Lunch, Dinner</v>
      </c>
      <c r="R541" t="s">
        <v>9048</v>
      </c>
      <c r="S541" t="str">
        <f t="shared" si="69"/>
        <v>P001512</v>
      </c>
      <c r="T541">
        <f t="shared" ca="1" si="70"/>
        <v>357</v>
      </c>
      <c r="U541" s="4">
        <v>897</v>
      </c>
    </row>
    <row r="542" spans="1:21" x14ac:dyDescent="0.45">
      <c r="A542" t="s">
        <v>2183</v>
      </c>
      <c r="B542" t="s">
        <v>41</v>
      </c>
      <c r="C542" s="3" t="str">
        <f t="shared" si="65"/>
        <v>4.5 </v>
      </c>
      <c r="D542" t="s">
        <v>2184</v>
      </c>
      <c r="F542" t="s">
        <v>13</v>
      </c>
      <c r="G542" t="str">
        <f t="shared" si="66"/>
        <v>$$ - $$$</v>
      </c>
      <c r="H542" t="s">
        <v>2185</v>
      </c>
      <c r="I542" t="s">
        <v>2186</v>
      </c>
      <c r="J542" t="str">
        <f t="shared" si="64"/>
        <v xml:space="preserve">  JapaneseWine Bar</v>
      </c>
      <c r="K542" t="str" cm="1">
        <f t="array" ref="K542">ExtractCapitals(J542)</f>
        <v>Japanese Wine  Bar</v>
      </c>
      <c r="L542" t="str">
        <f t="shared" si="67"/>
        <v>Japanese, Wine, , Bar</v>
      </c>
      <c r="M542" t="str">
        <f t="shared" si="71"/>
        <v>Japanese, Wine Bar</v>
      </c>
      <c r="N542" t="s">
        <v>39</v>
      </c>
      <c r="P542" t="str">
        <f t="shared" si="68"/>
        <v>Japanese, Wine Bar, Dinner</v>
      </c>
      <c r="Q542" t="str" cm="1">
        <f t="array" ref="Q542">_xlfn.TEXTJOIN(", ", TRUE, IFERROR(_xlfn.FILTERXML("&lt;t&gt;&lt;s&gt;" &amp; SUBSTITUTE(P542, ", ", "&lt;/s&gt;&lt;s&gt;") &amp; "&lt;/s&gt;&lt;/t&gt;", "//s[not(preceding::*=.)]"), ""))</f>
        <v>Japanese, Wine Bar, Dinner</v>
      </c>
      <c r="R542" t="s">
        <v>9048</v>
      </c>
      <c r="S542" t="str">
        <f t="shared" si="69"/>
        <v>P001513</v>
      </c>
      <c r="T542">
        <f t="shared" ca="1" si="70"/>
        <v>3965</v>
      </c>
      <c r="U542" s="4">
        <v>3984</v>
      </c>
    </row>
    <row r="543" spans="1:21" x14ac:dyDescent="0.45">
      <c r="A543" t="s">
        <v>2187</v>
      </c>
      <c r="B543" t="s">
        <v>41</v>
      </c>
      <c r="C543" s="3" t="str">
        <f t="shared" si="65"/>
        <v>4.5 </v>
      </c>
      <c r="D543" t="s">
        <v>2188</v>
      </c>
      <c r="E543" t="s">
        <v>2189</v>
      </c>
      <c r="G543" t="str">
        <f t="shared" si="66"/>
        <v>$$</v>
      </c>
      <c r="I543" t="s">
        <v>2190</v>
      </c>
      <c r="J543" t="str">
        <f t="shared" si="64"/>
        <v/>
      </c>
      <c r="K543" t="str" cm="1">
        <f t="array" ref="K543">ExtractCapitals(J543)</f>
        <v/>
      </c>
      <c r="L543" t="str">
        <f t="shared" si="67"/>
        <v/>
      </c>
      <c r="M543" t="str">
        <f t="shared" si="71"/>
        <v/>
      </c>
      <c r="P543" t="str">
        <f t="shared" si="68"/>
        <v xml:space="preserve">, , </v>
      </c>
      <c r="Q543" t="str" cm="1">
        <f t="array" ref="Q543">_xlfn.TEXTJOIN(", ", TRUE, IFERROR(_xlfn.FILTERXML("&lt;t&gt;&lt;s&gt;" &amp; SUBSTITUTE(P543, ", ", "&lt;/s&gt;&lt;s&gt;") &amp; "&lt;/s&gt;&lt;/t&gt;", "//s[not(preceding::*=.)]"), ""))</f>
        <v/>
      </c>
      <c r="R543" t="s">
        <v>9048</v>
      </c>
      <c r="S543" t="str">
        <f t="shared" si="69"/>
        <v>P001514</v>
      </c>
      <c r="T543">
        <f t="shared" ca="1" si="70"/>
        <v>3883</v>
      </c>
      <c r="U543" s="4">
        <v>506</v>
      </c>
    </row>
    <row r="544" spans="1:21" x14ac:dyDescent="0.45">
      <c r="A544" t="s">
        <v>2191</v>
      </c>
      <c r="B544" t="s">
        <v>79</v>
      </c>
      <c r="C544" s="3" t="str">
        <f t="shared" si="65"/>
        <v>5.0 </v>
      </c>
      <c r="D544" t="s">
        <v>2192</v>
      </c>
      <c r="F544" t="s">
        <v>860</v>
      </c>
      <c r="G544" t="str">
        <f t="shared" si="66"/>
        <v>$$</v>
      </c>
      <c r="H544" t="s">
        <v>2193</v>
      </c>
      <c r="I544" t="s">
        <v>2194</v>
      </c>
      <c r="J544" t="str">
        <f t="shared" si="64"/>
        <v>BarAsianPubWine Bar</v>
      </c>
      <c r="K544" t="str" cm="1">
        <f t="array" ref="K544">ExtractCapitals(J544)</f>
        <v>Bar Asian Pub Wine  Bar</v>
      </c>
      <c r="L544" t="str">
        <f t="shared" si="67"/>
        <v>Bar, Asian, Pub, Wine, , Bar</v>
      </c>
      <c r="M544" t="str">
        <f t="shared" si="71"/>
        <v>Bar, Asian, Pub, Wine Bar</v>
      </c>
      <c r="N544" t="s">
        <v>365</v>
      </c>
      <c r="P544" t="str">
        <f t="shared" si="68"/>
        <v>Bar, Asian, Pub, Wine Bar, Lunch, Dinner, After-hours, Drinks</v>
      </c>
      <c r="Q544" t="str" cm="1">
        <f t="array" ref="Q544">_xlfn.TEXTJOIN(", ", TRUE, IFERROR(_xlfn.FILTERXML("&lt;t&gt;&lt;s&gt;" &amp; SUBSTITUTE(P544, ", ", "&lt;/s&gt;&lt;s&gt;") &amp; "&lt;/s&gt;&lt;/t&gt;", "//s[not(preceding::*=.)]"), ""))</f>
        <v>Bar, Asian, Pub, Wine Bar, Lunch, Dinner, After-hours, Drinks</v>
      </c>
      <c r="R544" t="s">
        <v>9048</v>
      </c>
      <c r="S544" t="str">
        <f t="shared" si="69"/>
        <v>P001515</v>
      </c>
      <c r="T544">
        <f t="shared" ca="1" si="70"/>
        <v>4375</v>
      </c>
      <c r="U544" s="4">
        <v>2678</v>
      </c>
    </row>
    <row r="545" spans="1:21" x14ac:dyDescent="0.45">
      <c r="A545" t="s">
        <v>2195</v>
      </c>
      <c r="B545" t="s">
        <v>3</v>
      </c>
      <c r="C545" s="3" t="str">
        <f t="shared" si="65"/>
        <v>4.0 </v>
      </c>
      <c r="D545" t="s">
        <v>2196</v>
      </c>
      <c r="F545" t="s">
        <v>794</v>
      </c>
      <c r="G545" t="str">
        <f t="shared" si="66"/>
        <v>$$</v>
      </c>
      <c r="H545" t="s">
        <v>795</v>
      </c>
      <c r="I545" t="s">
        <v>2197</v>
      </c>
      <c r="J545" t="str">
        <f t="shared" si="64"/>
        <v>AsianMalaysian</v>
      </c>
      <c r="K545" t="str" cm="1">
        <f t="array" ref="K545">ExtractCapitals(J545)</f>
        <v>Asian Malaysian</v>
      </c>
      <c r="L545" t="str">
        <f t="shared" si="67"/>
        <v>Asian, Malaysian</v>
      </c>
      <c r="M545" t="str">
        <f t="shared" si="71"/>
        <v>Asian, Malaysian</v>
      </c>
      <c r="N545" t="s">
        <v>163</v>
      </c>
      <c r="P545" t="str">
        <f t="shared" si="68"/>
        <v>Asian, Malaysian, Breakfast, Lunch</v>
      </c>
      <c r="Q545" t="str" cm="1">
        <f t="array" ref="Q545">_xlfn.TEXTJOIN(", ", TRUE, IFERROR(_xlfn.FILTERXML("&lt;t&gt;&lt;s&gt;" &amp; SUBSTITUTE(P545, ", ", "&lt;/s&gt;&lt;s&gt;") &amp; "&lt;/s&gt;&lt;/t&gt;", "//s[not(preceding::*=.)]"), ""))</f>
        <v>Asian, Malaysian, Breakfast, Lunch</v>
      </c>
      <c r="R545" t="s">
        <v>9048</v>
      </c>
      <c r="S545" t="str">
        <f t="shared" si="69"/>
        <v>P001516</v>
      </c>
      <c r="T545">
        <f t="shared" ca="1" si="70"/>
        <v>2255</v>
      </c>
      <c r="U545" s="4">
        <v>2311</v>
      </c>
    </row>
    <row r="546" spans="1:21" x14ac:dyDescent="0.45">
      <c r="A546" t="s">
        <v>2198</v>
      </c>
      <c r="B546" t="s">
        <v>3</v>
      </c>
      <c r="C546" s="3" t="str">
        <f t="shared" si="65"/>
        <v>4.0 </v>
      </c>
      <c r="D546" t="s">
        <v>2199</v>
      </c>
      <c r="F546" t="s">
        <v>6</v>
      </c>
      <c r="G546" t="str">
        <f t="shared" si="66"/>
        <v>$</v>
      </c>
      <c r="H546" t="s">
        <v>2200</v>
      </c>
      <c r="I546" t="s">
        <v>2201</v>
      </c>
      <c r="J546" t="str">
        <f t="shared" si="64"/>
        <v>MexicanAsianFusion</v>
      </c>
      <c r="K546" t="str" cm="1">
        <f t="array" ref="K546">ExtractCapitals(J546)</f>
        <v>Mexican Asian Fusion</v>
      </c>
      <c r="L546" t="str">
        <f t="shared" si="67"/>
        <v>Mexican, Asian, Fusion</v>
      </c>
      <c r="M546" t="str">
        <f t="shared" si="71"/>
        <v>Mexican, Asian, Fusion</v>
      </c>
      <c r="N546" t="s">
        <v>2202</v>
      </c>
      <c r="P546" t="str">
        <f t="shared" si="68"/>
        <v>Mexican, Asian, Fusion, Mexican, Asian, Fusion, Australian, Middle Eastern, Malaysian</v>
      </c>
      <c r="Q546" t="str" cm="1">
        <f t="array" ref="Q546">_xlfn.TEXTJOIN(", ", TRUE, IFERROR(_xlfn.FILTERXML("&lt;t&gt;&lt;s&gt;" &amp; SUBSTITUTE(P546, ", ", "&lt;/s&gt;&lt;s&gt;") &amp; "&lt;/s&gt;&lt;/t&gt;", "//s[not(preceding::*=.)]"), ""))</f>
        <v>Mexican, Asian, Fusion, Australian, Middle Eastern, Malaysian</v>
      </c>
      <c r="R546" t="s">
        <v>9048</v>
      </c>
      <c r="S546" t="str">
        <f t="shared" si="69"/>
        <v>P001517</v>
      </c>
      <c r="T546">
        <f t="shared" ca="1" si="70"/>
        <v>1469</v>
      </c>
      <c r="U546" s="4">
        <v>364</v>
      </c>
    </row>
    <row r="547" spans="1:21" x14ac:dyDescent="0.45">
      <c r="A547" t="s">
        <v>2203</v>
      </c>
      <c r="B547" t="s">
        <v>3</v>
      </c>
      <c r="C547" s="3" t="str">
        <f t="shared" si="65"/>
        <v>4.0 </v>
      </c>
      <c r="D547" t="s">
        <v>2204</v>
      </c>
      <c r="F547" t="s">
        <v>13</v>
      </c>
      <c r="G547" t="str">
        <f t="shared" si="66"/>
        <v>$$ - $$$</v>
      </c>
      <c r="H547" t="s">
        <v>2126</v>
      </c>
      <c r="I547" t="s">
        <v>2205</v>
      </c>
      <c r="J547" t="str">
        <f t="shared" si="64"/>
        <v xml:space="preserve">  Japanese</v>
      </c>
      <c r="K547" t="str" cm="1">
        <f t="array" ref="K547">ExtractCapitals(J547)</f>
        <v>Japanese</v>
      </c>
      <c r="L547" t="str">
        <f t="shared" si="67"/>
        <v>Japanese</v>
      </c>
      <c r="M547" t="str">
        <f t="shared" si="71"/>
        <v>Japanese</v>
      </c>
      <c r="N547" t="s">
        <v>373</v>
      </c>
      <c r="P547" t="str">
        <f t="shared" si="68"/>
        <v>Japanese</v>
      </c>
      <c r="Q547" t="str" cm="1">
        <f t="array" ref="Q547">_xlfn.TEXTJOIN(", ", TRUE, IFERROR(_xlfn.FILTERXML("&lt;t&gt;&lt;s&gt;" &amp; SUBSTITUTE(P547, ", ", "&lt;/s&gt;&lt;s&gt;") &amp; "&lt;/s&gt;&lt;/t&gt;", "//s[not(preceding::*=.)]"), ""))</f>
        <v>Japanese</v>
      </c>
      <c r="R547" t="s">
        <v>9048</v>
      </c>
      <c r="S547" t="str">
        <f t="shared" si="69"/>
        <v>P001518</v>
      </c>
      <c r="T547">
        <f t="shared" ca="1" si="70"/>
        <v>161</v>
      </c>
      <c r="U547" s="4">
        <v>3884</v>
      </c>
    </row>
    <row r="548" spans="1:21" x14ac:dyDescent="0.45">
      <c r="A548" t="s">
        <v>2206</v>
      </c>
      <c r="B548" t="s">
        <v>18</v>
      </c>
      <c r="C548" s="3" t="str">
        <f t="shared" si="65"/>
        <v>3.5 </v>
      </c>
      <c r="D548" t="s">
        <v>2207</v>
      </c>
      <c r="F548" t="s">
        <v>6</v>
      </c>
      <c r="G548" t="str">
        <f t="shared" si="66"/>
        <v>$</v>
      </c>
      <c r="H548" t="s">
        <v>2208</v>
      </c>
      <c r="I548" t="s">
        <v>2209</v>
      </c>
      <c r="J548" t="str">
        <f t="shared" si="64"/>
        <v>Quick BitesFast food</v>
      </c>
      <c r="K548" t="str" cm="1">
        <f t="array" ref="K548">ExtractCapitals(J548)</f>
        <v>Quick  Bites Fast food</v>
      </c>
      <c r="L548" t="str">
        <f t="shared" si="67"/>
        <v>Quick, , Bites, Fast, food</v>
      </c>
      <c r="M548" t="str">
        <f t="shared" si="71"/>
        <v>Quick Bites, Fast, food</v>
      </c>
      <c r="N548" t="s">
        <v>2210</v>
      </c>
      <c r="P548" t="str">
        <f t="shared" si="68"/>
        <v>Quick Bites, Fast, food, Brunch, Breakfast</v>
      </c>
      <c r="Q548" t="str" cm="1">
        <f t="array" ref="Q548">_xlfn.TEXTJOIN(", ", TRUE, IFERROR(_xlfn.FILTERXML("&lt;t&gt;&lt;s&gt;" &amp; SUBSTITUTE(P548, ", ", "&lt;/s&gt;&lt;s&gt;") &amp; "&lt;/s&gt;&lt;/t&gt;", "//s[not(preceding::*=.)]"), ""))</f>
        <v>Quick Bites, Fast, food, Brunch, Breakfast</v>
      </c>
      <c r="R548" t="s">
        <v>9048</v>
      </c>
      <c r="S548" t="str">
        <f t="shared" si="69"/>
        <v>P001519</v>
      </c>
      <c r="T548">
        <f t="shared" ca="1" si="70"/>
        <v>4026</v>
      </c>
      <c r="U548" s="4">
        <v>4209</v>
      </c>
    </row>
    <row r="549" spans="1:21" x14ac:dyDescent="0.45">
      <c r="A549" t="s">
        <v>2211</v>
      </c>
      <c r="B549" t="s">
        <v>3</v>
      </c>
      <c r="C549" s="3" t="str">
        <f t="shared" si="65"/>
        <v>4.0 </v>
      </c>
      <c r="D549" t="s">
        <v>2212</v>
      </c>
      <c r="F549" t="s">
        <v>13</v>
      </c>
      <c r="G549" t="str">
        <f t="shared" si="66"/>
        <v>$$ - $$$</v>
      </c>
      <c r="H549" t="s">
        <v>13</v>
      </c>
      <c r="I549" t="s">
        <v>2213</v>
      </c>
      <c r="J549" t="str">
        <f t="shared" si="64"/>
        <v xml:space="preserve">  </v>
      </c>
      <c r="K549" t="str" cm="1">
        <f t="array" ref="K549">ExtractCapitals(J549)</f>
        <v/>
      </c>
      <c r="L549" t="str">
        <f t="shared" si="67"/>
        <v/>
      </c>
      <c r="M549" t="str">
        <f t="shared" si="71"/>
        <v/>
      </c>
      <c r="N549" t="s">
        <v>2214</v>
      </c>
      <c r="P549" t="str">
        <f t="shared" si="68"/>
        <v>, Reservations, Seating, Table Service</v>
      </c>
      <c r="Q549" t="str" cm="1">
        <f t="array" ref="Q549">_xlfn.TEXTJOIN(", ", TRUE, IFERROR(_xlfn.FILTERXML("&lt;t&gt;&lt;s&gt;" &amp; SUBSTITUTE(P549, ", ", "&lt;/s&gt;&lt;s&gt;") &amp; "&lt;/s&gt;&lt;/t&gt;", "//s[not(preceding::*=.)]"), ""))</f>
        <v>Reservations, Seating, Table Service</v>
      </c>
      <c r="R549" t="s">
        <v>9048</v>
      </c>
      <c r="S549" t="str">
        <f t="shared" si="69"/>
        <v>P001520</v>
      </c>
      <c r="T549">
        <f t="shared" ca="1" si="70"/>
        <v>2716</v>
      </c>
      <c r="U549" s="4">
        <v>1790</v>
      </c>
    </row>
    <row r="550" spans="1:21" x14ac:dyDescent="0.45">
      <c r="A550" t="s">
        <v>2215</v>
      </c>
      <c r="B550" t="s">
        <v>79</v>
      </c>
      <c r="C550" s="3" t="str">
        <f t="shared" si="65"/>
        <v>5.0 </v>
      </c>
      <c r="D550" t="s">
        <v>2216</v>
      </c>
      <c r="F550" t="s">
        <v>2217</v>
      </c>
      <c r="G550" t="str">
        <f t="shared" si="66"/>
        <v>$$</v>
      </c>
      <c r="H550" t="s">
        <v>2218</v>
      </c>
      <c r="I550" t="s">
        <v>2219</v>
      </c>
      <c r="J550" t="str">
        <f t="shared" si="64"/>
        <v>PhilippineSpanishAsianPub</v>
      </c>
      <c r="K550" t="str" cm="1">
        <f t="array" ref="K550">ExtractCapitals(J550)</f>
        <v>Philippine Spanish Asian Pub</v>
      </c>
      <c r="L550" t="str">
        <f t="shared" si="67"/>
        <v>Philippine, Spanish, Asian, Pub</v>
      </c>
      <c r="M550" t="str">
        <f t="shared" si="71"/>
        <v>Philippine, Spanish, Asian, Pub</v>
      </c>
      <c r="N550" t="s">
        <v>365</v>
      </c>
      <c r="P550" t="str">
        <f t="shared" si="68"/>
        <v>Philippine, Spanish, Asian, Pub, Lunch, Dinner, After-hours, Drinks</v>
      </c>
      <c r="Q550" t="str" cm="1">
        <f t="array" ref="Q550">_xlfn.TEXTJOIN(", ", TRUE, IFERROR(_xlfn.FILTERXML("&lt;t&gt;&lt;s&gt;" &amp; SUBSTITUTE(P550, ", ", "&lt;/s&gt;&lt;s&gt;") &amp; "&lt;/s&gt;&lt;/t&gt;", "//s[not(preceding::*=.)]"), ""))</f>
        <v>Philippine, Spanish, Asian, Pub, Lunch, Dinner, After-hours, Drinks</v>
      </c>
      <c r="R550" t="s">
        <v>9048</v>
      </c>
      <c r="S550" t="str">
        <f t="shared" si="69"/>
        <v>P001521</v>
      </c>
      <c r="T550">
        <f t="shared" ca="1" si="70"/>
        <v>3417</v>
      </c>
      <c r="U550" s="4">
        <v>1790</v>
      </c>
    </row>
    <row r="551" spans="1:21" x14ac:dyDescent="0.45">
      <c r="A551" t="s">
        <v>2220</v>
      </c>
      <c r="B551" t="s">
        <v>3</v>
      </c>
      <c r="C551" s="3" t="str">
        <f t="shared" si="65"/>
        <v>4.0 </v>
      </c>
      <c r="D551" t="s">
        <v>2221</v>
      </c>
      <c r="F551" t="s">
        <v>13</v>
      </c>
      <c r="G551" t="str">
        <f t="shared" si="66"/>
        <v>$$ - $$$</v>
      </c>
      <c r="H551" t="s">
        <v>2222</v>
      </c>
      <c r="J551" t="str">
        <f t="shared" si="64"/>
        <v xml:space="preserve">  ChineseAsianSoups</v>
      </c>
      <c r="K551" t="str" cm="1">
        <f t="array" ref="K551">ExtractCapitals(J551)</f>
        <v>Chinese Asian Soups</v>
      </c>
      <c r="L551" t="str">
        <f t="shared" si="67"/>
        <v>Chinese, Asian, Soups</v>
      </c>
      <c r="M551" t="str">
        <f t="shared" si="71"/>
        <v>Chinese, Asian, Soups</v>
      </c>
      <c r="N551" t="s">
        <v>232</v>
      </c>
      <c r="P551" t="str">
        <f t="shared" si="68"/>
        <v>Chinese, Asian, Soups, Lunch, Dinner</v>
      </c>
      <c r="Q551" t="str" cm="1">
        <f t="array" ref="Q551">_xlfn.TEXTJOIN(", ", TRUE, IFERROR(_xlfn.FILTERXML("&lt;t&gt;&lt;s&gt;" &amp; SUBSTITUTE(P551, ", ", "&lt;/s&gt;&lt;s&gt;") &amp; "&lt;/s&gt;&lt;/t&gt;", "//s[not(preceding::*=.)]"), ""))</f>
        <v>Chinese, Asian, Soups, Lunch, Dinner</v>
      </c>
      <c r="R551" t="s">
        <v>9048</v>
      </c>
      <c r="S551" t="str">
        <f t="shared" si="69"/>
        <v>P001522</v>
      </c>
      <c r="T551">
        <f t="shared" ca="1" si="70"/>
        <v>3359</v>
      </c>
      <c r="U551" s="4">
        <v>959</v>
      </c>
    </row>
    <row r="552" spans="1:21" x14ac:dyDescent="0.45">
      <c r="A552" t="s">
        <v>2223</v>
      </c>
      <c r="B552" t="s">
        <v>3</v>
      </c>
      <c r="C552" s="3" t="str">
        <f t="shared" si="65"/>
        <v>4.0 </v>
      </c>
      <c r="D552" t="s">
        <v>2224</v>
      </c>
      <c r="G552" t="str">
        <f t="shared" si="66"/>
        <v>$$</v>
      </c>
      <c r="I552" t="s">
        <v>2225</v>
      </c>
      <c r="J552" t="str">
        <f t="shared" si="64"/>
        <v/>
      </c>
      <c r="K552" t="str" cm="1">
        <f t="array" ref="K552">ExtractCapitals(J552)</f>
        <v/>
      </c>
      <c r="L552" t="str">
        <f t="shared" si="67"/>
        <v/>
      </c>
      <c r="M552" t="str">
        <f t="shared" si="71"/>
        <v/>
      </c>
      <c r="P552" t="str">
        <f t="shared" si="68"/>
        <v xml:space="preserve">, , </v>
      </c>
      <c r="Q552" t="str" cm="1">
        <f t="array" ref="Q552">_xlfn.TEXTJOIN(", ", TRUE, IFERROR(_xlfn.FILTERXML("&lt;t&gt;&lt;s&gt;" &amp; SUBSTITUTE(P552, ", ", "&lt;/s&gt;&lt;s&gt;") &amp; "&lt;/s&gt;&lt;/t&gt;", "//s[not(preceding::*=.)]"), ""))</f>
        <v/>
      </c>
      <c r="R552" t="s">
        <v>9048</v>
      </c>
      <c r="S552" t="str">
        <f t="shared" si="69"/>
        <v>P001523</v>
      </c>
      <c r="T552">
        <f t="shared" ca="1" si="70"/>
        <v>3329</v>
      </c>
      <c r="U552" s="4">
        <v>2893</v>
      </c>
    </row>
    <row r="553" spans="1:21" x14ac:dyDescent="0.45">
      <c r="A553" t="s">
        <v>2226</v>
      </c>
      <c r="B553" t="s">
        <v>3</v>
      </c>
      <c r="C553" s="3" t="str">
        <f t="shared" si="65"/>
        <v>4.0 </v>
      </c>
      <c r="D553" t="s">
        <v>2227</v>
      </c>
      <c r="F553" t="s">
        <v>6</v>
      </c>
      <c r="G553" t="str">
        <f t="shared" si="66"/>
        <v>$</v>
      </c>
      <c r="H553" t="s">
        <v>7</v>
      </c>
      <c r="I553" t="s">
        <v>2228</v>
      </c>
      <c r="J553" t="str">
        <f t="shared" si="64"/>
        <v>ChineseAsianMalaysian</v>
      </c>
      <c r="K553" t="str" cm="1">
        <f t="array" ref="K553">ExtractCapitals(J553)</f>
        <v>Chinese Asian Malaysian</v>
      </c>
      <c r="L553" t="str">
        <f t="shared" si="67"/>
        <v>Chinese, Asian, Malaysian</v>
      </c>
      <c r="M553" t="str">
        <f t="shared" si="71"/>
        <v>Chinese, Asian, Malaysian</v>
      </c>
      <c r="N553" t="s">
        <v>610</v>
      </c>
      <c r="P553" t="str">
        <f t="shared" si="68"/>
        <v>Chinese, Asian, Malaysian, Breakfast, Lunch, Dinner</v>
      </c>
      <c r="Q553" t="str" cm="1">
        <f t="array" ref="Q553">_xlfn.TEXTJOIN(", ", TRUE, IFERROR(_xlfn.FILTERXML("&lt;t&gt;&lt;s&gt;" &amp; SUBSTITUTE(P553, ", ", "&lt;/s&gt;&lt;s&gt;") &amp; "&lt;/s&gt;&lt;/t&gt;", "//s[not(preceding::*=.)]"), ""))</f>
        <v>Chinese, Asian, Malaysian, Breakfast, Lunch, Dinner</v>
      </c>
      <c r="R553" t="s">
        <v>9048</v>
      </c>
      <c r="S553" t="str">
        <f t="shared" si="69"/>
        <v>P001524</v>
      </c>
      <c r="T553">
        <f t="shared" ca="1" si="70"/>
        <v>2046</v>
      </c>
      <c r="U553" s="4">
        <v>4022</v>
      </c>
    </row>
    <row r="554" spans="1:21" x14ac:dyDescent="0.45">
      <c r="A554" t="s">
        <v>2229</v>
      </c>
      <c r="B554" t="s">
        <v>18</v>
      </c>
      <c r="C554" s="3" t="str">
        <f t="shared" si="65"/>
        <v>3.5 </v>
      </c>
      <c r="D554" t="s">
        <v>2230</v>
      </c>
      <c r="E554" t="s">
        <v>2231</v>
      </c>
      <c r="F554" t="s">
        <v>13</v>
      </c>
      <c r="G554" t="str">
        <f t="shared" si="66"/>
        <v>$$ - $$$</v>
      </c>
      <c r="H554" t="s">
        <v>482</v>
      </c>
      <c r="I554" t="s">
        <v>2232</v>
      </c>
      <c r="J554" t="str">
        <f t="shared" si="64"/>
        <v xml:space="preserve">  IndianAsianMalaysian</v>
      </c>
      <c r="K554" t="str" cm="1">
        <f t="array" ref="K554">ExtractCapitals(J554)</f>
        <v>Indian Asian Malaysian</v>
      </c>
      <c r="L554" t="str">
        <f t="shared" si="67"/>
        <v>Indian, Asian, Malaysian</v>
      </c>
      <c r="M554" t="str">
        <f t="shared" si="71"/>
        <v>Indian, Asian, Malaysian</v>
      </c>
      <c r="N554" t="s">
        <v>9</v>
      </c>
      <c r="P554" t="str">
        <f t="shared" si="68"/>
        <v>Indian, Asian, Malaysian, Vegetarian Friendly, Vegan Options, Halal</v>
      </c>
      <c r="Q554" t="str" cm="1">
        <f t="array" ref="Q554">_xlfn.TEXTJOIN(", ", TRUE, IFERROR(_xlfn.FILTERXML("&lt;t&gt;&lt;s&gt;" &amp; SUBSTITUTE(P554, ", ", "&lt;/s&gt;&lt;s&gt;") &amp; "&lt;/s&gt;&lt;/t&gt;", "//s[not(preceding::*=.)]"), ""))</f>
        <v>Indian, Asian, Malaysian, Vegetarian Friendly, Vegan Options, Halal</v>
      </c>
      <c r="R554" t="s">
        <v>9048</v>
      </c>
      <c r="S554" t="str">
        <f t="shared" si="69"/>
        <v>P001525</v>
      </c>
      <c r="T554">
        <f t="shared" ca="1" si="70"/>
        <v>3137</v>
      </c>
      <c r="U554" s="4">
        <v>3017</v>
      </c>
    </row>
    <row r="555" spans="1:21" x14ac:dyDescent="0.45">
      <c r="A555" t="s">
        <v>2233</v>
      </c>
      <c r="B555" t="s">
        <v>41</v>
      </c>
      <c r="C555" s="3" t="str">
        <f t="shared" si="65"/>
        <v>4.5 </v>
      </c>
      <c r="D555" t="s">
        <v>2234</v>
      </c>
      <c r="F555" t="s">
        <v>13</v>
      </c>
      <c r="G555" t="str">
        <f t="shared" si="66"/>
        <v>$$ - $$$</v>
      </c>
      <c r="H555" t="s">
        <v>2126</v>
      </c>
      <c r="I555" t="s">
        <v>2235</v>
      </c>
      <c r="J555" t="str">
        <f t="shared" si="64"/>
        <v xml:space="preserve">  Japanese</v>
      </c>
      <c r="K555" t="str" cm="1">
        <f t="array" ref="K555">ExtractCapitals(J555)</f>
        <v>Japanese</v>
      </c>
      <c r="L555" t="str">
        <f t="shared" si="67"/>
        <v>Japanese</v>
      </c>
      <c r="M555" t="str">
        <f t="shared" si="71"/>
        <v>Japanese</v>
      </c>
      <c r="N555" t="s">
        <v>232</v>
      </c>
      <c r="P555" t="str">
        <f t="shared" si="68"/>
        <v>Japanese, Lunch, Dinner</v>
      </c>
      <c r="Q555" t="str" cm="1">
        <f t="array" ref="Q555">_xlfn.TEXTJOIN(", ", TRUE, IFERROR(_xlfn.FILTERXML("&lt;t&gt;&lt;s&gt;" &amp; SUBSTITUTE(P555, ", ", "&lt;/s&gt;&lt;s&gt;") &amp; "&lt;/s&gt;&lt;/t&gt;", "//s[not(preceding::*=.)]"), ""))</f>
        <v>Japanese, Lunch, Dinner</v>
      </c>
      <c r="R555" t="s">
        <v>9048</v>
      </c>
      <c r="S555" t="str">
        <f t="shared" si="69"/>
        <v>P001526</v>
      </c>
      <c r="T555">
        <f t="shared" ca="1" si="70"/>
        <v>3864</v>
      </c>
      <c r="U555" s="4">
        <v>4343</v>
      </c>
    </row>
    <row r="556" spans="1:21" x14ac:dyDescent="0.45">
      <c r="A556" t="s">
        <v>2236</v>
      </c>
      <c r="B556" t="s">
        <v>3</v>
      </c>
      <c r="C556" s="3" t="str">
        <f t="shared" si="65"/>
        <v>4.0 </v>
      </c>
      <c r="D556" t="s">
        <v>2237</v>
      </c>
      <c r="G556" t="str">
        <f t="shared" si="66"/>
        <v>$$</v>
      </c>
      <c r="I556" t="s">
        <v>2238</v>
      </c>
      <c r="J556" t="str">
        <f t="shared" si="64"/>
        <v/>
      </c>
      <c r="K556" t="str" cm="1">
        <f t="array" ref="K556">ExtractCapitals(J556)</f>
        <v/>
      </c>
      <c r="L556" t="str">
        <f t="shared" si="67"/>
        <v/>
      </c>
      <c r="M556" t="str">
        <f t="shared" si="71"/>
        <v/>
      </c>
      <c r="N556" t="s">
        <v>107</v>
      </c>
      <c r="P556" t="str">
        <f t="shared" si="68"/>
        <v>, Takeout</v>
      </c>
      <c r="Q556" t="str" cm="1">
        <f t="array" ref="Q556">_xlfn.TEXTJOIN(", ", TRUE, IFERROR(_xlfn.FILTERXML("&lt;t&gt;&lt;s&gt;" &amp; SUBSTITUTE(P556, ", ", "&lt;/s&gt;&lt;s&gt;") &amp; "&lt;/s&gt;&lt;/t&gt;", "//s[not(preceding::*=.)]"), ""))</f>
        <v>Takeout</v>
      </c>
      <c r="R556" t="s">
        <v>9048</v>
      </c>
      <c r="S556" t="str">
        <f t="shared" si="69"/>
        <v>P001527</v>
      </c>
      <c r="T556">
        <f t="shared" ca="1" si="70"/>
        <v>2194</v>
      </c>
      <c r="U556" s="4">
        <v>1158</v>
      </c>
    </row>
    <row r="557" spans="1:21" x14ac:dyDescent="0.45">
      <c r="A557" t="s">
        <v>2239</v>
      </c>
      <c r="B557" t="s">
        <v>3</v>
      </c>
      <c r="C557" s="3" t="str">
        <f t="shared" si="65"/>
        <v>4.0 </v>
      </c>
      <c r="D557" t="s">
        <v>2240</v>
      </c>
      <c r="E557" t="s">
        <v>2241</v>
      </c>
      <c r="F557" t="s">
        <v>13</v>
      </c>
      <c r="G557" t="str">
        <f t="shared" si="66"/>
        <v>$$ - $$$</v>
      </c>
      <c r="H557" t="s">
        <v>121</v>
      </c>
      <c r="I557" t="s">
        <v>2242</v>
      </c>
      <c r="J557" t="str">
        <f t="shared" si="64"/>
        <v xml:space="preserve">  Italian</v>
      </c>
      <c r="K557" t="str" cm="1">
        <f t="array" ref="K557">ExtractCapitals(J557)</f>
        <v>Italian</v>
      </c>
      <c r="L557" t="str">
        <f t="shared" si="67"/>
        <v>Italian</v>
      </c>
      <c r="M557" t="str">
        <f t="shared" si="71"/>
        <v>Italian</v>
      </c>
      <c r="N557" t="s">
        <v>791</v>
      </c>
      <c r="P557" t="str">
        <f t="shared" si="68"/>
        <v>Italian, Lunch, Dinner, Brunch, Drinks</v>
      </c>
      <c r="Q557" t="str" cm="1">
        <f t="array" ref="Q557">_xlfn.TEXTJOIN(", ", TRUE, IFERROR(_xlfn.FILTERXML("&lt;t&gt;&lt;s&gt;" &amp; SUBSTITUTE(P557, ", ", "&lt;/s&gt;&lt;s&gt;") &amp; "&lt;/s&gt;&lt;/t&gt;", "//s[not(preceding::*=.)]"), ""))</f>
        <v>Italian, Lunch, Dinner, Brunch, Drinks</v>
      </c>
      <c r="R557" t="s">
        <v>9048</v>
      </c>
      <c r="S557" t="str">
        <f t="shared" si="69"/>
        <v>P001528</v>
      </c>
      <c r="T557">
        <f t="shared" ca="1" si="70"/>
        <v>4415</v>
      </c>
      <c r="U557" s="4">
        <v>2634</v>
      </c>
    </row>
    <row r="558" spans="1:21" x14ac:dyDescent="0.45">
      <c r="A558" t="s">
        <v>866</v>
      </c>
      <c r="B558" t="s">
        <v>3</v>
      </c>
      <c r="C558" s="3" t="str">
        <f t="shared" si="65"/>
        <v>4.0 </v>
      </c>
      <c r="D558" t="s">
        <v>2243</v>
      </c>
      <c r="F558" t="s">
        <v>794</v>
      </c>
      <c r="G558" t="str">
        <f t="shared" si="66"/>
        <v>$$</v>
      </c>
      <c r="H558" t="s">
        <v>795</v>
      </c>
      <c r="I558" t="s">
        <v>2244</v>
      </c>
      <c r="J558" t="str">
        <f t="shared" si="64"/>
        <v>AsianMalaysian</v>
      </c>
      <c r="K558" t="str" cm="1">
        <f t="array" ref="K558">ExtractCapitals(J558)</f>
        <v>Asian Malaysian</v>
      </c>
      <c r="L558" t="str">
        <f t="shared" si="67"/>
        <v>Asian, Malaysian</v>
      </c>
      <c r="M558" t="str">
        <f t="shared" si="71"/>
        <v>Asian, Malaysian</v>
      </c>
      <c r="N558" t="s">
        <v>2245</v>
      </c>
      <c r="P558" t="str">
        <f t="shared" si="68"/>
        <v>Asian, Malaysian, Brunch</v>
      </c>
      <c r="Q558" t="str" cm="1">
        <f t="array" ref="Q558">_xlfn.TEXTJOIN(", ", TRUE, IFERROR(_xlfn.FILTERXML("&lt;t&gt;&lt;s&gt;" &amp; SUBSTITUTE(P558, ", ", "&lt;/s&gt;&lt;s&gt;") &amp; "&lt;/s&gt;&lt;/t&gt;", "//s[not(preceding::*=.)]"), ""))</f>
        <v>Asian, Malaysian, Brunch</v>
      </c>
      <c r="R558" t="s">
        <v>9048</v>
      </c>
      <c r="S558" t="str">
        <f t="shared" si="69"/>
        <v>P001529</v>
      </c>
      <c r="T558">
        <f t="shared" ca="1" si="70"/>
        <v>859</v>
      </c>
      <c r="U558" s="4">
        <v>218</v>
      </c>
    </row>
    <row r="559" spans="1:21" x14ac:dyDescent="0.45">
      <c r="A559" t="s">
        <v>2246</v>
      </c>
      <c r="B559" t="s">
        <v>41</v>
      </c>
      <c r="C559" s="3" t="str">
        <f t="shared" si="65"/>
        <v>4.5 </v>
      </c>
      <c r="D559" t="s">
        <v>2247</v>
      </c>
      <c r="F559" t="s">
        <v>322</v>
      </c>
      <c r="G559" t="str">
        <f t="shared" si="66"/>
        <v>$$</v>
      </c>
      <c r="H559" t="s">
        <v>2248</v>
      </c>
      <c r="I559" t="s">
        <v>2249</v>
      </c>
      <c r="J559" t="str">
        <f t="shared" si="64"/>
        <v>DessertAmerican</v>
      </c>
      <c r="K559" t="str" cm="1">
        <f t="array" ref="K559">ExtractCapitals(J559)</f>
        <v>Dessert American</v>
      </c>
      <c r="L559" t="str">
        <f t="shared" si="67"/>
        <v>Dessert, American</v>
      </c>
      <c r="M559" t="str">
        <f t="shared" si="71"/>
        <v>Dessert, American</v>
      </c>
      <c r="N559" t="s">
        <v>232</v>
      </c>
      <c r="P559" t="str">
        <f t="shared" si="68"/>
        <v>Dessert, American, Lunch, Dinner</v>
      </c>
      <c r="Q559" t="str" cm="1">
        <f t="array" ref="Q559">_xlfn.TEXTJOIN(", ", TRUE, IFERROR(_xlfn.FILTERXML("&lt;t&gt;&lt;s&gt;" &amp; SUBSTITUTE(P559, ", ", "&lt;/s&gt;&lt;s&gt;") &amp; "&lt;/s&gt;&lt;/t&gt;", "//s[not(preceding::*=.)]"), ""))</f>
        <v>Dessert, American, Lunch, Dinner</v>
      </c>
      <c r="R559" t="s">
        <v>9048</v>
      </c>
      <c r="S559" t="str">
        <f t="shared" si="69"/>
        <v>P001530</v>
      </c>
      <c r="T559">
        <f t="shared" ca="1" si="70"/>
        <v>3170</v>
      </c>
      <c r="U559" s="4">
        <v>1986</v>
      </c>
    </row>
    <row r="560" spans="1:21" x14ac:dyDescent="0.45">
      <c r="A560" t="s">
        <v>2250</v>
      </c>
      <c r="B560" t="s">
        <v>3</v>
      </c>
      <c r="C560" s="3" t="str">
        <f t="shared" si="65"/>
        <v>4.0 </v>
      </c>
      <c r="D560" t="s">
        <v>2251</v>
      </c>
      <c r="F560" t="s">
        <v>13</v>
      </c>
      <c r="G560" t="str">
        <f t="shared" si="66"/>
        <v>$$ - $$$</v>
      </c>
      <c r="H560" t="s">
        <v>380</v>
      </c>
      <c r="I560" t="s">
        <v>2252</v>
      </c>
      <c r="J560" t="str">
        <f t="shared" si="64"/>
        <v xml:space="preserve">  JapaneseSushiAsian</v>
      </c>
      <c r="K560" t="str" cm="1">
        <f t="array" ref="K560">ExtractCapitals(J560)</f>
        <v>Japanese Sushi Asian</v>
      </c>
      <c r="L560" t="str">
        <f t="shared" si="67"/>
        <v>Japanese, Sushi, Asian</v>
      </c>
      <c r="M560" t="str">
        <f t="shared" si="71"/>
        <v>Japanese, Sushi, Asian</v>
      </c>
      <c r="N560" t="s">
        <v>135</v>
      </c>
      <c r="P560" t="str">
        <f t="shared" si="68"/>
        <v>Japanese, Sushi, Asian, Dinner, Lunch</v>
      </c>
      <c r="Q560" t="str" cm="1">
        <f t="array" ref="Q560">_xlfn.TEXTJOIN(", ", TRUE, IFERROR(_xlfn.FILTERXML("&lt;t&gt;&lt;s&gt;" &amp; SUBSTITUTE(P560, ", ", "&lt;/s&gt;&lt;s&gt;") &amp; "&lt;/s&gt;&lt;/t&gt;", "//s[not(preceding::*=.)]"), ""))</f>
        <v>Japanese, Sushi, Asian, Dinner, Lunch</v>
      </c>
      <c r="R560" t="s">
        <v>9048</v>
      </c>
      <c r="S560" t="str">
        <f t="shared" si="69"/>
        <v>P001531</v>
      </c>
      <c r="T560">
        <f t="shared" ca="1" si="70"/>
        <v>2119</v>
      </c>
      <c r="U560" s="4">
        <v>1026</v>
      </c>
    </row>
    <row r="561" spans="1:21" x14ac:dyDescent="0.45">
      <c r="A561" t="s">
        <v>2253</v>
      </c>
      <c r="B561" t="s">
        <v>41</v>
      </c>
      <c r="C561" s="3" t="str">
        <f t="shared" si="65"/>
        <v>4.5 </v>
      </c>
      <c r="D561" t="s">
        <v>2254</v>
      </c>
      <c r="F561" t="s">
        <v>123</v>
      </c>
      <c r="G561" t="str">
        <f t="shared" si="66"/>
        <v>$$</v>
      </c>
      <c r="H561" t="s">
        <v>2255</v>
      </c>
      <c r="I561" t="s">
        <v>2256</v>
      </c>
      <c r="J561" t="str">
        <f t="shared" si="64"/>
        <v>ItalianPizzaEuropeanGrill</v>
      </c>
      <c r="K561" t="str" cm="1">
        <f t="array" ref="K561">ExtractCapitals(J561)</f>
        <v>Italian Pizza European Grill</v>
      </c>
      <c r="L561" t="str">
        <f t="shared" si="67"/>
        <v>Italian, Pizza, European, Grill</v>
      </c>
      <c r="M561" t="str">
        <f t="shared" si="71"/>
        <v>Italian, Pizza, European, Grill</v>
      </c>
      <c r="N561" t="s">
        <v>558</v>
      </c>
      <c r="P561" t="str">
        <f t="shared" si="68"/>
        <v>Italian, Pizza, European, Grill, Breakfast</v>
      </c>
      <c r="Q561" t="str" cm="1">
        <f t="array" ref="Q561">_xlfn.TEXTJOIN(", ", TRUE, IFERROR(_xlfn.FILTERXML("&lt;t&gt;&lt;s&gt;" &amp; SUBSTITUTE(P561, ", ", "&lt;/s&gt;&lt;s&gt;") &amp; "&lt;/s&gt;&lt;/t&gt;", "//s[not(preceding::*=.)]"), ""))</f>
        <v>Italian, Pizza, European, Grill, Breakfast</v>
      </c>
      <c r="R561" t="s">
        <v>9048</v>
      </c>
      <c r="S561" t="str">
        <f t="shared" si="69"/>
        <v>P001532</v>
      </c>
      <c r="T561">
        <f t="shared" ca="1" si="70"/>
        <v>565</v>
      </c>
      <c r="U561" s="4">
        <v>3320</v>
      </c>
    </row>
    <row r="562" spans="1:21" x14ac:dyDescent="0.45">
      <c r="A562" t="s">
        <v>2257</v>
      </c>
      <c r="B562" t="s">
        <v>41</v>
      </c>
      <c r="C562" s="3" t="str">
        <f t="shared" si="65"/>
        <v>4.5 </v>
      </c>
      <c r="D562" t="s">
        <v>2258</v>
      </c>
      <c r="F562" t="s">
        <v>13</v>
      </c>
      <c r="G562" t="str">
        <f t="shared" si="66"/>
        <v>$$ - $$$</v>
      </c>
      <c r="H562" t="s">
        <v>37</v>
      </c>
      <c r="I562" t="s">
        <v>2259</v>
      </c>
      <c r="J562" t="str">
        <f t="shared" si="64"/>
        <v xml:space="preserve">  ChineseAsian</v>
      </c>
      <c r="K562" t="str" cm="1">
        <f t="array" ref="K562">ExtractCapitals(J562)</f>
        <v>Chinese Asian</v>
      </c>
      <c r="L562" t="str">
        <f t="shared" si="67"/>
        <v>Chinese, Asian</v>
      </c>
      <c r="M562" t="str">
        <f t="shared" si="71"/>
        <v>Chinese, Asian</v>
      </c>
      <c r="N562" t="s">
        <v>402</v>
      </c>
      <c r="P562" t="str">
        <f t="shared" si="68"/>
        <v>Chinese, Asian</v>
      </c>
      <c r="Q562" t="str" cm="1">
        <f t="array" ref="Q562">_xlfn.TEXTJOIN(", ", TRUE, IFERROR(_xlfn.FILTERXML("&lt;t&gt;&lt;s&gt;" &amp; SUBSTITUTE(P562, ", ", "&lt;/s&gt;&lt;s&gt;") &amp; "&lt;/s&gt;&lt;/t&gt;", "//s[not(preceding::*=.)]"), ""))</f>
        <v>Chinese, Asian</v>
      </c>
      <c r="R562" t="s">
        <v>9048</v>
      </c>
      <c r="S562" t="str">
        <f t="shared" si="69"/>
        <v>P001533</v>
      </c>
      <c r="T562">
        <f t="shared" ca="1" si="70"/>
        <v>1346</v>
      </c>
      <c r="U562" s="4">
        <v>2979</v>
      </c>
    </row>
    <row r="563" spans="1:21" x14ac:dyDescent="0.45">
      <c r="A563" t="s">
        <v>2260</v>
      </c>
      <c r="B563" t="s">
        <v>41</v>
      </c>
      <c r="C563" s="3" t="str">
        <f t="shared" si="65"/>
        <v>4.5 </v>
      </c>
      <c r="D563" t="s">
        <v>2261</v>
      </c>
      <c r="F563" t="s">
        <v>6</v>
      </c>
      <c r="G563" t="str">
        <f t="shared" si="66"/>
        <v>$</v>
      </c>
      <c r="H563" t="s">
        <v>6</v>
      </c>
      <c r="I563" t="s">
        <v>2262</v>
      </c>
      <c r="J563" t="str">
        <f t="shared" si="64"/>
        <v/>
      </c>
      <c r="K563" t="str" cm="1">
        <f t="array" ref="K563">ExtractCapitals(J563)</f>
        <v/>
      </c>
      <c r="L563" t="str">
        <f t="shared" si="67"/>
        <v/>
      </c>
      <c r="M563" t="str">
        <f t="shared" si="71"/>
        <v/>
      </c>
      <c r="P563" t="str">
        <f t="shared" si="68"/>
        <v xml:space="preserve">, , </v>
      </c>
      <c r="Q563" t="str" cm="1">
        <f t="array" ref="Q563">_xlfn.TEXTJOIN(", ", TRUE, IFERROR(_xlfn.FILTERXML("&lt;t&gt;&lt;s&gt;" &amp; SUBSTITUTE(P563, ", ", "&lt;/s&gt;&lt;s&gt;") &amp; "&lt;/s&gt;&lt;/t&gt;", "//s[not(preceding::*=.)]"), ""))</f>
        <v/>
      </c>
      <c r="R563" t="s">
        <v>9048</v>
      </c>
      <c r="S563" t="str">
        <f t="shared" si="69"/>
        <v>P001534</v>
      </c>
      <c r="T563">
        <f t="shared" ca="1" si="70"/>
        <v>2159</v>
      </c>
      <c r="U563" s="4">
        <v>1101</v>
      </c>
    </row>
    <row r="564" spans="1:21" x14ac:dyDescent="0.45">
      <c r="A564" t="s">
        <v>2263</v>
      </c>
      <c r="B564" t="s">
        <v>41</v>
      </c>
      <c r="C564" s="3" t="str">
        <f t="shared" si="65"/>
        <v>4.5 </v>
      </c>
      <c r="D564" t="s">
        <v>2264</v>
      </c>
      <c r="F564" t="s">
        <v>13</v>
      </c>
      <c r="G564" t="str">
        <f t="shared" si="66"/>
        <v>$$ - $$$</v>
      </c>
      <c r="H564" t="s">
        <v>2265</v>
      </c>
      <c r="I564" t="s">
        <v>2266</v>
      </c>
      <c r="J564" t="str">
        <f t="shared" si="64"/>
        <v xml:space="preserve">  MediterraneanMiddle EasternArabic</v>
      </c>
      <c r="K564" t="str" cm="1">
        <f t="array" ref="K564">ExtractCapitals(J564)</f>
        <v>Mediterranean Middle  Eastern Arabic</v>
      </c>
      <c r="L564" t="str">
        <f t="shared" si="67"/>
        <v>Mediterranean, Middle, , Eastern, Arabic</v>
      </c>
      <c r="M564" t="str">
        <f t="shared" si="71"/>
        <v>Mediterranean, Middle Eastern, Arabic</v>
      </c>
      <c r="N564" t="s">
        <v>2267</v>
      </c>
      <c r="P564" t="str">
        <f t="shared" si="68"/>
        <v>Mediterranean, Middle Eastern, Arabic</v>
      </c>
      <c r="Q564" t="str" cm="1">
        <f t="array" ref="Q564">_xlfn.TEXTJOIN(", ", TRUE, IFERROR(_xlfn.FILTERXML("&lt;t&gt;&lt;s&gt;" &amp; SUBSTITUTE(P564, ", ", "&lt;/s&gt;&lt;s&gt;") &amp; "&lt;/s&gt;&lt;/t&gt;", "//s[not(preceding::*=.)]"), ""))</f>
        <v>Mediterranean, Middle Eastern, Arabic</v>
      </c>
      <c r="R564" t="s">
        <v>9048</v>
      </c>
      <c r="S564" t="str">
        <f t="shared" si="69"/>
        <v>P001535</v>
      </c>
      <c r="T564">
        <f t="shared" ca="1" si="70"/>
        <v>1809</v>
      </c>
      <c r="U564" s="4">
        <v>2050</v>
      </c>
    </row>
    <row r="565" spans="1:21" x14ac:dyDescent="0.45">
      <c r="A565" t="s">
        <v>2268</v>
      </c>
      <c r="B565" t="s">
        <v>3</v>
      </c>
      <c r="C565" s="3" t="str">
        <f t="shared" si="65"/>
        <v>4.0 </v>
      </c>
      <c r="D565" t="s">
        <v>2269</v>
      </c>
      <c r="G565" t="str">
        <f t="shared" si="66"/>
        <v>$$</v>
      </c>
      <c r="I565" t="s">
        <v>2270</v>
      </c>
      <c r="J565" t="str">
        <f t="shared" si="64"/>
        <v/>
      </c>
      <c r="K565" t="str" cm="1">
        <f t="array" ref="K565">ExtractCapitals(J565)</f>
        <v/>
      </c>
      <c r="L565" t="str">
        <f t="shared" si="67"/>
        <v/>
      </c>
      <c r="M565" t="str">
        <f t="shared" si="71"/>
        <v/>
      </c>
      <c r="P565" t="str">
        <f t="shared" si="68"/>
        <v xml:space="preserve">, , </v>
      </c>
      <c r="Q565" t="str" cm="1">
        <f t="array" ref="Q565">_xlfn.TEXTJOIN(", ", TRUE, IFERROR(_xlfn.FILTERXML("&lt;t&gt;&lt;s&gt;" &amp; SUBSTITUTE(P565, ", ", "&lt;/s&gt;&lt;s&gt;") &amp; "&lt;/s&gt;&lt;/t&gt;", "//s[not(preceding::*=.)]"), ""))</f>
        <v/>
      </c>
      <c r="R565" t="s">
        <v>9048</v>
      </c>
      <c r="S565" t="str">
        <f t="shared" si="69"/>
        <v>P001536</v>
      </c>
      <c r="T565">
        <f t="shared" ca="1" si="70"/>
        <v>427</v>
      </c>
      <c r="U565" s="4">
        <v>4473</v>
      </c>
    </row>
    <row r="566" spans="1:21" x14ac:dyDescent="0.45">
      <c r="A566" t="s">
        <v>2271</v>
      </c>
      <c r="B566" t="s">
        <v>41</v>
      </c>
      <c r="C566" s="3" t="str">
        <f t="shared" si="65"/>
        <v>4.5 </v>
      </c>
      <c r="D566" t="s">
        <v>2272</v>
      </c>
      <c r="F566" t="s">
        <v>373</v>
      </c>
      <c r="G566" t="str">
        <f t="shared" si="66"/>
        <v>$$</v>
      </c>
      <c r="H566" t="s">
        <v>373</v>
      </c>
      <c r="I566" t="s">
        <v>2273</v>
      </c>
      <c r="J566" t="str">
        <f t="shared" si="64"/>
        <v>Japanese</v>
      </c>
      <c r="K566" t="str" cm="1">
        <f t="array" ref="K566">ExtractCapitals(J566)</f>
        <v>Japanese</v>
      </c>
      <c r="L566" t="str">
        <f t="shared" si="67"/>
        <v>Japanese</v>
      </c>
      <c r="M566" t="str">
        <f t="shared" si="71"/>
        <v>Japanese</v>
      </c>
      <c r="P566" t="str">
        <f t="shared" si="68"/>
        <v>Japanese</v>
      </c>
      <c r="Q566" t="str" cm="1">
        <f t="array" ref="Q566">_xlfn.TEXTJOIN(", ", TRUE, IFERROR(_xlfn.FILTERXML("&lt;t&gt;&lt;s&gt;" &amp; SUBSTITUTE(P566, ", ", "&lt;/s&gt;&lt;s&gt;") &amp; "&lt;/s&gt;&lt;/t&gt;", "//s[not(preceding::*=.)]"), ""))</f>
        <v>Japanese</v>
      </c>
      <c r="R566" t="s">
        <v>9048</v>
      </c>
      <c r="S566" t="str">
        <f t="shared" si="69"/>
        <v>P001537</v>
      </c>
      <c r="T566">
        <f t="shared" ca="1" si="70"/>
        <v>4137</v>
      </c>
      <c r="U566" s="4">
        <v>3171</v>
      </c>
    </row>
    <row r="567" spans="1:21" x14ac:dyDescent="0.45">
      <c r="A567" t="s">
        <v>2274</v>
      </c>
      <c r="B567" t="s">
        <v>79</v>
      </c>
      <c r="C567" s="3" t="str">
        <f t="shared" si="65"/>
        <v>5.0 </v>
      </c>
      <c r="D567" t="s">
        <v>2275</v>
      </c>
      <c r="F567" t="s">
        <v>13</v>
      </c>
      <c r="G567" t="str">
        <f t="shared" si="66"/>
        <v>$$ - $$$</v>
      </c>
      <c r="H567" t="s">
        <v>2276</v>
      </c>
      <c r="I567" t="s">
        <v>2277</v>
      </c>
      <c r="J567" t="str">
        <f t="shared" si="64"/>
        <v xml:space="preserve">  AsianIndonesian</v>
      </c>
      <c r="K567" t="str" cm="1">
        <f t="array" ref="K567">ExtractCapitals(J567)</f>
        <v>Asian Indonesian</v>
      </c>
      <c r="L567" t="str">
        <f t="shared" si="67"/>
        <v>Asian, Indonesian</v>
      </c>
      <c r="M567" t="str">
        <f t="shared" si="71"/>
        <v>Asian, Indonesian</v>
      </c>
      <c r="N567" t="s">
        <v>2278</v>
      </c>
      <c r="P567" t="str">
        <f t="shared" si="68"/>
        <v>Asian, Indonesian</v>
      </c>
      <c r="Q567" t="str" cm="1">
        <f t="array" ref="Q567">_xlfn.TEXTJOIN(", ", TRUE, IFERROR(_xlfn.FILTERXML("&lt;t&gt;&lt;s&gt;" &amp; SUBSTITUTE(P567, ", ", "&lt;/s&gt;&lt;s&gt;") &amp; "&lt;/s&gt;&lt;/t&gt;", "//s[not(preceding::*=.)]"), ""))</f>
        <v>Asian, Indonesian</v>
      </c>
      <c r="R567" t="s">
        <v>9048</v>
      </c>
      <c r="S567" t="str">
        <f t="shared" si="69"/>
        <v>P001538</v>
      </c>
      <c r="T567">
        <f t="shared" ca="1" si="70"/>
        <v>665</v>
      </c>
      <c r="U567" s="4">
        <v>569</v>
      </c>
    </row>
    <row r="568" spans="1:21" x14ac:dyDescent="0.45">
      <c r="A568" t="s">
        <v>2279</v>
      </c>
      <c r="B568" t="s">
        <v>3</v>
      </c>
      <c r="C568" s="3" t="str">
        <f t="shared" si="65"/>
        <v>4.0 </v>
      </c>
      <c r="D568" t="s">
        <v>2280</v>
      </c>
      <c r="F568" t="s">
        <v>6</v>
      </c>
      <c r="G568" t="str">
        <f t="shared" si="66"/>
        <v>$</v>
      </c>
      <c r="H568" t="s">
        <v>2281</v>
      </c>
      <c r="I568" t="s">
        <v>2282</v>
      </c>
      <c r="J568" t="str">
        <f t="shared" si="64"/>
        <v>AsianVietnamese</v>
      </c>
      <c r="K568" t="str" cm="1">
        <f t="array" ref="K568">ExtractCapitals(J568)</f>
        <v>Asian Vietnamese</v>
      </c>
      <c r="L568" t="str">
        <f t="shared" si="67"/>
        <v>Asian, Vietnamese</v>
      </c>
      <c r="M568" t="str">
        <f t="shared" si="71"/>
        <v>Asian, Vietnamese</v>
      </c>
      <c r="P568" t="str">
        <f t="shared" si="68"/>
        <v>Asian, Vietnamese</v>
      </c>
      <c r="Q568" t="str" cm="1">
        <f t="array" ref="Q568">_xlfn.TEXTJOIN(", ", TRUE, IFERROR(_xlfn.FILTERXML("&lt;t&gt;&lt;s&gt;" &amp; SUBSTITUTE(P568, ", ", "&lt;/s&gt;&lt;s&gt;") &amp; "&lt;/s&gt;&lt;/t&gt;", "//s[not(preceding::*=.)]"), ""))</f>
        <v>Asian, Vietnamese</v>
      </c>
      <c r="R568" t="s">
        <v>9048</v>
      </c>
      <c r="S568" t="str">
        <f t="shared" si="69"/>
        <v>P001539</v>
      </c>
      <c r="T568">
        <f t="shared" ca="1" si="70"/>
        <v>1517</v>
      </c>
      <c r="U568" s="4">
        <v>3186</v>
      </c>
    </row>
    <row r="569" spans="1:21" x14ac:dyDescent="0.45">
      <c r="A569" t="s">
        <v>2283</v>
      </c>
      <c r="B569" t="s">
        <v>3</v>
      </c>
      <c r="C569" s="3" t="str">
        <f t="shared" si="65"/>
        <v>4.0 </v>
      </c>
      <c r="D569" t="s">
        <v>2284</v>
      </c>
      <c r="E569" t="s">
        <v>2285</v>
      </c>
      <c r="F569" t="s">
        <v>13</v>
      </c>
      <c r="G569" t="str">
        <f t="shared" si="66"/>
        <v>$$ - $$$</v>
      </c>
      <c r="H569" t="s">
        <v>1945</v>
      </c>
      <c r="I569" t="s">
        <v>2286</v>
      </c>
      <c r="J569" t="str">
        <f t="shared" si="64"/>
        <v xml:space="preserve">  AsianThai</v>
      </c>
      <c r="K569" t="str" cm="1">
        <f t="array" ref="K569">ExtractCapitals(J569)</f>
        <v>Asian Thai</v>
      </c>
      <c r="L569" t="str">
        <f t="shared" si="67"/>
        <v>Asian, Thai</v>
      </c>
      <c r="M569" t="str">
        <f t="shared" si="71"/>
        <v>Asian, Thai</v>
      </c>
      <c r="N569" t="s">
        <v>232</v>
      </c>
      <c r="P569" t="str">
        <f t="shared" si="68"/>
        <v>Asian, Thai, Lunch, Dinner</v>
      </c>
      <c r="Q569" t="str" cm="1">
        <f t="array" ref="Q569">_xlfn.TEXTJOIN(", ", TRUE, IFERROR(_xlfn.FILTERXML("&lt;t&gt;&lt;s&gt;" &amp; SUBSTITUTE(P569, ", ", "&lt;/s&gt;&lt;s&gt;") &amp; "&lt;/s&gt;&lt;/t&gt;", "//s[not(preceding::*=.)]"), ""))</f>
        <v>Asian, Thai, Lunch, Dinner</v>
      </c>
      <c r="R569" t="s">
        <v>9048</v>
      </c>
      <c r="S569" t="str">
        <f t="shared" si="69"/>
        <v>P001540</v>
      </c>
      <c r="T569">
        <f t="shared" ca="1" si="70"/>
        <v>577</v>
      </c>
      <c r="U569" s="4">
        <v>3942</v>
      </c>
    </row>
    <row r="570" spans="1:21" x14ac:dyDescent="0.45">
      <c r="A570" t="s">
        <v>2287</v>
      </c>
      <c r="B570" t="s">
        <v>3</v>
      </c>
      <c r="C570" s="3" t="str">
        <f t="shared" si="65"/>
        <v>4.0 </v>
      </c>
      <c r="D570" t="s">
        <v>2288</v>
      </c>
      <c r="F570" t="s">
        <v>13</v>
      </c>
      <c r="G570" t="str">
        <f t="shared" si="66"/>
        <v>$$ - $$$</v>
      </c>
      <c r="H570" t="s">
        <v>1368</v>
      </c>
      <c r="I570" t="s">
        <v>2289</v>
      </c>
      <c r="J570" t="str">
        <f t="shared" si="64"/>
        <v xml:space="preserve">  BarbecueAsianKorean</v>
      </c>
      <c r="K570" t="str" cm="1">
        <f t="array" ref="K570">ExtractCapitals(J570)</f>
        <v>Barbecue Asian Korean</v>
      </c>
      <c r="L570" t="str">
        <f t="shared" si="67"/>
        <v>Barbecue, Asian, Korean</v>
      </c>
      <c r="M570" t="str">
        <f t="shared" si="71"/>
        <v>Barbecue, Asian, Korean</v>
      </c>
      <c r="N570" t="s">
        <v>232</v>
      </c>
      <c r="P570" t="str">
        <f t="shared" si="68"/>
        <v>Barbecue, Asian, Korean, Lunch, Dinner</v>
      </c>
      <c r="Q570" t="str" cm="1">
        <f t="array" ref="Q570">_xlfn.TEXTJOIN(", ", TRUE, IFERROR(_xlfn.FILTERXML("&lt;t&gt;&lt;s&gt;" &amp; SUBSTITUTE(P570, ", ", "&lt;/s&gt;&lt;s&gt;") &amp; "&lt;/s&gt;&lt;/t&gt;", "//s[not(preceding::*=.)]"), ""))</f>
        <v>Barbecue, Asian, Korean, Lunch, Dinner</v>
      </c>
      <c r="R570" t="s">
        <v>9048</v>
      </c>
      <c r="S570" t="str">
        <f t="shared" si="69"/>
        <v>P001541</v>
      </c>
      <c r="T570">
        <f t="shared" ca="1" si="70"/>
        <v>2548</v>
      </c>
      <c r="U570" s="4">
        <v>2515</v>
      </c>
    </row>
    <row r="571" spans="1:21" x14ac:dyDescent="0.45">
      <c r="A571" t="s">
        <v>2290</v>
      </c>
      <c r="B571" t="s">
        <v>79</v>
      </c>
      <c r="C571" s="3" t="str">
        <f t="shared" si="65"/>
        <v>5.0 </v>
      </c>
      <c r="D571" t="s">
        <v>2291</v>
      </c>
      <c r="F571" t="s">
        <v>13</v>
      </c>
      <c r="G571" t="str">
        <f t="shared" si="66"/>
        <v>$$ - $$$</v>
      </c>
      <c r="H571" t="s">
        <v>2292</v>
      </c>
      <c r="I571" t="s">
        <v>2293</v>
      </c>
      <c r="J571" t="str">
        <f t="shared" si="64"/>
        <v xml:space="preserve">  Barbecue</v>
      </c>
      <c r="K571" t="str" cm="1">
        <f t="array" ref="K571">ExtractCapitals(J571)</f>
        <v>Barbecue</v>
      </c>
      <c r="L571" t="str">
        <f t="shared" si="67"/>
        <v>Barbecue</v>
      </c>
      <c r="M571" t="str">
        <f t="shared" si="71"/>
        <v>Barbecue</v>
      </c>
      <c r="N571" t="s">
        <v>1179</v>
      </c>
      <c r="P571" t="str">
        <f t="shared" si="68"/>
        <v>Barbecue</v>
      </c>
      <c r="Q571" t="str" cm="1">
        <f t="array" ref="Q571">_xlfn.TEXTJOIN(", ", TRUE, IFERROR(_xlfn.FILTERXML("&lt;t&gt;&lt;s&gt;" &amp; SUBSTITUTE(P571, ", ", "&lt;/s&gt;&lt;s&gt;") &amp; "&lt;/s&gt;&lt;/t&gt;", "//s[not(preceding::*=.)]"), ""))</f>
        <v>Barbecue</v>
      </c>
      <c r="R571" t="s">
        <v>9048</v>
      </c>
      <c r="S571" t="str">
        <f t="shared" si="69"/>
        <v>P001542</v>
      </c>
      <c r="T571">
        <f t="shared" ca="1" si="70"/>
        <v>792</v>
      </c>
      <c r="U571" s="4">
        <v>2847</v>
      </c>
    </row>
    <row r="572" spans="1:21" x14ac:dyDescent="0.45">
      <c r="A572" t="s">
        <v>2294</v>
      </c>
      <c r="B572" t="s">
        <v>41</v>
      </c>
      <c r="C572" s="3" t="str">
        <f t="shared" si="65"/>
        <v>4.5 </v>
      </c>
      <c r="D572" t="s">
        <v>2295</v>
      </c>
      <c r="F572" t="s">
        <v>13</v>
      </c>
      <c r="G572" t="str">
        <f t="shared" si="66"/>
        <v>$$ - $$$</v>
      </c>
      <c r="H572" t="s">
        <v>409</v>
      </c>
      <c r="I572" t="s">
        <v>2296</v>
      </c>
      <c r="J572" t="str">
        <f t="shared" si="64"/>
        <v xml:space="preserve">  Chinese</v>
      </c>
      <c r="K572" t="str" cm="1">
        <f t="array" ref="K572">ExtractCapitals(J572)</f>
        <v>Chinese</v>
      </c>
      <c r="L572" t="str">
        <f t="shared" si="67"/>
        <v>Chinese</v>
      </c>
      <c r="M572" t="str">
        <f t="shared" si="71"/>
        <v>Chinese</v>
      </c>
      <c r="P572" t="str">
        <f t="shared" si="68"/>
        <v>Chinese</v>
      </c>
      <c r="Q572" t="str" cm="1">
        <f t="array" ref="Q572">_xlfn.TEXTJOIN(", ", TRUE, IFERROR(_xlfn.FILTERXML("&lt;t&gt;&lt;s&gt;" &amp; SUBSTITUTE(P572, ", ", "&lt;/s&gt;&lt;s&gt;") &amp; "&lt;/s&gt;&lt;/t&gt;", "//s[not(preceding::*=.)]"), ""))</f>
        <v>Chinese</v>
      </c>
      <c r="R572" t="s">
        <v>9048</v>
      </c>
      <c r="S572" t="str">
        <f t="shared" si="69"/>
        <v>P001543</v>
      </c>
      <c r="T572">
        <f t="shared" ca="1" si="70"/>
        <v>879</v>
      </c>
      <c r="U572" s="4">
        <v>1835</v>
      </c>
    </row>
    <row r="573" spans="1:21" x14ac:dyDescent="0.45">
      <c r="A573" t="s">
        <v>2297</v>
      </c>
      <c r="B573" t="s">
        <v>18</v>
      </c>
      <c r="C573" s="3" t="str">
        <f t="shared" si="65"/>
        <v>3.5 </v>
      </c>
      <c r="D573" t="s">
        <v>2298</v>
      </c>
      <c r="E573" t="s">
        <v>2299</v>
      </c>
      <c r="F573" t="s">
        <v>13</v>
      </c>
      <c r="G573" t="str">
        <f t="shared" si="66"/>
        <v>$$ - $$$</v>
      </c>
      <c r="H573" t="s">
        <v>133</v>
      </c>
      <c r="I573" t="s">
        <v>2300</v>
      </c>
      <c r="J573" t="str">
        <f t="shared" si="64"/>
        <v xml:space="preserve">  ChineseSeafoodAsian</v>
      </c>
      <c r="K573" t="str" cm="1">
        <f t="array" ref="K573">ExtractCapitals(J573)</f>
        <v>Chinese Seafood Asian</v>
      </c>
      <c r="L573" t="str">
        <f t="shared" si="67"/>
        <v>Chinese, Seafood, Asian</v>
      </c>
      <c r="M573" t="str">
        <f t="shared" si="71"/>
        <v>Chinese, Seafood, Asian</v>
      </c>
      <c r="N573" t="s">
        <v>2301</v>
      </c>
      <c r="P573" t="str">
        <f t="shared" si="68"/>
        <v>Chinese, Seafood, Asian, Dinner, Lunch, After-hours</v>
      </c>
      <c r="Q573" t="str" cm="1">
        <f t="array" ref="Q573">_xlfn.TEXTJOIN(", ", TRUE, IFERROR(_xlfn.FILTERXML("&lt;t&gt;&lt;s&gt;" &amp; SUBSTITUTE(P573, ", ", "&lt;/s&gt;&lt;s&gt;") &amp; "&lt;/s&gt;&lt;/t&gt;", "//s[not(preceding::*=.)]"), ""))</f>
        <v>Chinese, Seafood, Asian, Dinner, Lunch, After-hours</v>
      </c>
      <c r="R573" t="s">
        <v>9048</v>
      </c>
      <c r="S573" t="str">
        <f t="shared" si="69"/>
        <v>P001544</v>
      </c>
      <c r="T573">
        <f t="shared" ca="1" si="70"/>
        <v>4410</v>
      </c>
      <c r="U573" s="4">
        <v>591</v>
      </c>
    </row>
    <row r="574" spans="1:21" x14ac:dyDescent="0.45">
      <c r="A574" t="s">
        <v>2302</v>
      </c>
      <c r="B574" t="s">
        <v>41</v>
      </c>
      <c r="C574" s="3" t="str">
        <f t="shared" si="65"/>
        <v>4.5 </v>
      </c>
      <c r="D574" t="s">
        <v>2303</v>
      </c>
      <c r="F574" t="s">
        <v>546</v>
      </c>
      <c r="G574" t="str">
        <f t="shared" si="66"/>
        <v>$$</v>
      </c>
      <c r="H574" t="s">
        <v>546</v>
      </c>
      <c r="I574" t="s">
        <v>2304</v>
      </c>
      <c r="J574" t="str">
        <f t="shared" si="64"/>
        <v>Chinese</v>
      </c>
      <c r="K574" t="str" cm="1">
        <f t="array" ref="K574">ExtractCapitals(J574)</f>
        <v>Chinese</v>
      </c>
      <c r="L574" t="str">
        <f t="shared" si="67"/>
        <v>Chinese</v>
      </c>
      <c r="M574" t="str">
        <f t="shared" si="71"/>
        <v>Chinese</v>
      </c>
      <c r="P574" t="str">
        <f t="shared" si="68"/>
        <v>Chinese</v>
      </c>
      <c r="Q574" t="str" cm="1">
        <f t="array" ref="Q574">_xlfn.TEXTJOIN(", ", TRUE, IFERROR(_xlfn.FILTERXML("&lt;t&gt;&lt;s&gt;" &amp; SUBSTITUTE(P574, ", ", "&lt;/s&gt;&lt;s&gt;") &amp; "&lt;/s&gt;&lt;/t&gt;", "//s[not(preceding::*=.)]"), ""))</f>
        <v>Chinese</v>
      </c>
      <c r="R574" t="s">
        <v>9048</v>
      </c>
      <c r="S574" t="str">
        <f t="shared" si="69"/>
        <v>P001545</v>
      </c>
      <c r="T574">
        <f t="shared" ca="1" si="70"/>
        <v>2971</v>
      </c>
      <c r="U574" s="4">
        <v>2257</v>
      </c>
    </row>
    <row r="575" spans="1:21" x14ac:dyDescent="0.45">
      <c r="A575" t="s">
        <v>2305</v>
      </c>
      <c r="B575" t="s">
        <v>3</v>
      </c>
      <c r="C575" s="3" t="str">
        <f t="shared" si="65"/>
        <v>4.0 </v>
      </c>
      <c r="D575" t="s">
        <v>2306</v>
      </c>
      <c r="F575" t="s">
        <v>6</v>
      </c>
      <c r="G575" t="str">
        <f t="shared" si="66"/>
        <v>$</v>
      </c>
      <c r="H575" t="s">
        <v>354</v>
      </c>
      <c r="I575" t="s">
        <v>2307</v>
      </c>
      <c r="J575" t="str">
        <f t="shared" si="64"/>
        <v>Chinese</v>
      </c>
      <c r="K575" t="str" cm="1">
        <f t="array" ref="K575">ExtractCapitals(J575)</f>
        <v>Chinese</v>
      </c>
      <c r="L575" t="str">
        <f t="shared" si="67"/>
        <v>Chinese</v>
      </c>
      <c r="M575" t="str">
        <f t="shared" si="71"/>
        <v>Chinese</v>
      </c>
      <c r="N575" t="s">
        <v>163</v>
      </c>
      <c r="P575" t="str">
        <f t="shared" si="68"/>
        <v>Chinese, Breakfast, Lunch</v>
      </c>
      <c r="Q575" t="str" cm="1">
        <f t="array" ref="Q575">_xlfn.TEXTJOIN(", ", TRUE, IFERROR(_xlfn.FILTERXML("&lt;t&gt;&lt;s&gt;" &amp; SUBSTITUTE(P575, ", ", "&lt;/s&gt;&lt;s&gt;") &amp; "&lt;/s&gt;&lt;/t&gt;", "//s[not(preceding::*=.)]"), ""))</f>
        <v>Chinese, Breakfast, Lunch</v>
      </c>
      <c r="R575" t="s">
        <v>9048</v>
      </c>
      <c r="S575" t="str">
        <f t="shared" si="69"/>
        <v>P001546</v>
      </c>
      <c r="T575">
        <f t="shared" ca="1" si="70"/>
        <v>1025</v>
      </c>
      <c r="U575" s="4">
        <v>3913</v>
      </c>
    </row>
    <row r="576" spans="1:21" x14ac:dyDescent="0.45">
      <c r="A576" t="s">
        <v>2308</v>
      </c>
      <c r="B576" t="s">
        <v>18</v>
      </c>
      <c r="C576" s="3" t="str">
        <f t="shared" si="65"/>
        <v>3.5 </v>
      </c>
      <c r="D576" t="s">
        <v>2309</v>
      </c>
      <c r="F576" t="s">
        <v>13</v>
      </c>
      <c r="G576" t="str">
        <f t="shared" si="66"/>
        <v>$$ - $$$</v>
      </c>
      <c r="H576" t="s">
        <v>297</v>
      </c>
      <c r="I576" t="s">
        <v>2310</v>
      </c>
      <c r="J576" t="str">
        <f t="shared" si="64"/>
        <v xml:space="preserve">  Cafe</v>
      </c>
      <c r="K576" t="str" cm="1">
        <f t="array" ref="K576">ExtractCapitals(J576)</f>
        <v>Cafe</v>
      </c>
      <c r="L576" t="str">
        <f t="shared" si="67"/>
        <v>Cafe</v>
      </c>
      <c r="M576" t="str">
        <f t="shared" si="71"/>
        <v>Cafe</v>
      </c>
      <c r="N576" t="s">
        <v>610</v>
      </c>
      <c r="P576" t="str">
        <f t="shared" si="68"/>
        <v>Cafe, Breakfast, Lunch, Dinner</v>
      </c>
      <c r="Q576" t="str" cm="1">
        <f t="array" ref="Q576">_xlfn.TEXTJOIN(", ", TRUE, IFERROR(_xlfn.FILTERXML("&lt;t&gt;&lt;s&gt;" &amp; SUBSTITUTE(P576, ", ", "&lt;/s&gt;&lt;s&gt;") &amp; "&lt;/s&gt;&lt;/t&gt;", "//s[not(preceding::*=.)]"), ""))</f>
        <v>Cafe, Breakfast, Lunch, Dinner</v>
      </c>
      <c r="R576" t="s">
        <v>9048</v>
      </c>
      <c r="S576" t="str">
        <f t="shared" si="69"/>
        <v>P001547</v>
      </c>
      <c r="T576">
        <f t="shared" ca="1" si="70"/>
        <v>3390</v>
      </c>
      <c r="U576" s="4">
        <v>2922</v>
      </c>
    </row>
    <row r="577" spans="1:21" x14ac:dyDescent="0.45">
      <c r="A577" t="s">
        <v>2311</v>
      </c>
      <c r="B577" t="s">
        <v>41</v>
      </c>
      <c r="C577" s="3" t="str">
        <f t="shared" si="65"/>
        <v>4.5 </v>
      </c>
      <c r="D577" t="s">
        <v>2312</v>
      </c>
      <c r="F577" t="s">
        <v>208</v>
      </c>
      <c r="G577" t="str">
        <f t="shared" si="66"/>
        <v>$$</v>
      </c>
      <c r="H577" t="s">
        <v>2313</v>
      </c>
      <c r="I577" t="s">
        <v>2314</v>
      </c>
      <c r="J577" t="str">
        <f t="shared" si="64"/>
        <v>CafeSeafoodAsianMalaysian</v>
      </c>
      <c r="K577" t="str" cm="1">
        <f t="array" ref="K577">ExtractCapitals(J577)</f>
        <v>Cafe Seafood Asian Malaysian</v>
      </c>
      <c r="L577" t="str">
        <f t="shared" si="67"/>
        <v>Cafe, Seafood, Asian, Malaysian</v>
      </c>
      <c r="M577" t="str">
        <f t="shared" si="71"/>
        <v>Cafe, Seafood, Asian, Malaysian</v>
      </c>
      <c r="N577" t="s">
        <v>232</v>
      </c>
      <c r="P577" t="str">
        <f t="shared" si="68"/>
        <v>Cafe, Seafood, Asian, Malaysian, Lunch, Dinner</v>
      </c>
      <c r="Q577" t="str" cm="1">
        <f t="array" ref="Q577">_xlfn.TEXTJOIN(", ", TRUE, IFERROR(_xlfn.FILTERXML("&lt;t&gt;&lt;s&gt;" &amp; SUBSTITUTE(P577, ", ", "&lt;/s&gt;&lt;s&gt;") &amp; "&lt;/s&gt;&lt;/t&gt;", "//s[not(preceding::*=.)]"), ""))</f>
        <v>Cafe, Seafood, Asian, Malaysian, Lunch, Dinner</v>
      </c>
      <c r="R577" t="s">
        <v>9048</v>
      </c>
      <c r="S577" t="str">
        <f t="shared" si="69"/>
        <v>P001548</v>
      </c>
      <c r="T577">
        <f t="shared" ca="1" si="70"/>
        <v>625</v>
      </c>
      <c r="U577" s="4">
        <v>3034</v>
      </c>
    </row>
    <row r="578" spans="1:21" x14ac:dyDescent="0.45">
      <c r="A578" t="s">
        <v>2315</v>
      </c>
      <c r="B578" t="s">
        <v>3</v>
      </c>
      <c r="C578" s="3" t="str">
        <f t="shared" si="65"/>
        <v>4.0 </v>
      </c>
      <c r="D578" t="s">
        <v>2316</v>
      </c>
      <c r="F578" t="s">
        <v>13</v>
      </c>
      <c r="G578" t="str">
        <f t="shared" si="66"/>
        <v>$$ - $$$</v>
      </c>
      <c r="H578" t="s">
        <v>2317</v>
      </c>
      <c r="I578" t="s">
        <v>2318</v>
      </c>
      <c r="J578" t="str">
        <f t="shared" ref="J578:J641" si="72">SUBSTITUTE(SUBSTITUTE(H578, "$", ""), "-", "")</f>
        <v xml:space="preserve">  SeafoodAsianContemporary</v>
      </c>
      <c r="K578" t="str" cm="1">
        <f t="array" ref="K578">ExtractCapitals(J578)</f>
        <v>Seafood Asian Contemporary</v>
      </c>
      <c r="L578" t="str">
        <f t="shared" si="67"/>
        <v>Seafood, Asian, Contemporary</v>
      </c>
      <c r="M578" t="str">
        <f t="shared" si="71"/>
        <v>Seafood, Asian, Contemporary</v>
      </c>
      <c r="N578" t="s">
        <v>2319</v>
      </c>
      <c r="P578" t="str">
        <f t="shared" si="68"/>
        <v>Seafood, Asian, Contemporary, Seafood, Asian, Contemporary, Malaysian</v>
      </c>
      <c r="Q578" t="str" cm="1">
        <f t="array" ref="Q578">_xlfn.TEXTJOIN(", ", TRUE, IFERROR(_xlfn.FILTERXML("&lt;t&gt;&lt;s&gt;" &amp; SUBSTITUTE(P578, ", ", "&lt;/s&gt;&lt;s&gt;") &amp; "&lt;/s&gt;&lt;/t&gt;", "//s[not(preceding::*=.)]"), ""))</f>
        <v>Seafood, Asian, Contemporary, Malaysian</v>
      </c>
      <c r="R578" t="s">
        <v>9048</v>
      </c>
      <c r="S578" t="str">
        <f t="shared" si="69"/>
        <v>P001549</v>
      </c>
      <c r="T578">
        <f t="shared" ca="1" si="70"/>
        <v>4224</v>
      </c>
      <c r="U578" s="4">
        <v>1729</v>
      </c>
    </row>
    <row r="579" spans="1:21" x14ac:dyDescent="0.45">
      <c r="A579" t="s">
        <v>2320</v>
      </c>
      <c r="B579" t="s">
        <v>79</v>
      </c>
      <c r="C579" s="3" t="str">
        <f t="shared" ref="C579:C642" si="73">SUBSTITUTE(B579, "Â", "")</f>
        <v>5.0 </v>
      </c>
      <c r="D579" t="s">
        <v>2321</v>
      </c>
      <c r="F579" t="s">
        <v>208</v>
      </c>
      <c r="G579" t="str">
        <f t="shared" ref="G579:G642" si="74">IF(OR(ISBLANK(F579), ISERROR(SEARCH("$", F579))), "$$", F579)</f>
        <v>$$</v>
      </c>
      <c r="H579" t="s">
        <v>2322</v>
      </c>
      <c r="I579" t="s">
        <v>2323</v>
      </c>
      <c r="J579" t="str">
        <f t="shared" si="72"/>
        <v>CafeAsianMalaysianHalal</v>
      </c>
      <c r="K579" t="str" cm="1">
        <f t="array" ref="K579">ExtractCapitals(J579)</f>
        <v>Cafe Asian Malaysian Halal</v>
      </c>
      <c r="L579" t="str">
        <f t="shared" ref="L579:L642" si="75">SUBSTITUTE(K579, " ", ", ")</f>
        <v>Cafe, Asian, Malaysian, Halal</v>
      </c>
      <c r="M579" t="str">
        <f t="shared" si="71"/>
        <v>Cafe, Asian, Malaysian, Halal</v>
      </c>
      <c r="N579" t="s">
        <v>77</v>
      </c>
      <c r="P579" t="str">
        <f t="shared" ref="P579:P642" si="76">M579 &amp; IF(ISNUMBER(SEARCH(N579, M579)), "", ", " &amp; N579) &amp; IF(AND(ISNUMBER(SEARCH(N579, M579 &amp; N579)), ISNUMBER(SEARCH(O579, M579 &amp; N579))), "", ", " &amp; O579)</f>
        <v>Cafe, Asian, Malaysian, Halal</v>
      </c>
      <c r="Q579" t="str" cm="1">
        <f t="array" ref="Q579">_xlfn.TEXTJOIN(", ", TRUE, IFERROR(_xlfn.FILTERXML("&lt;t&gt;&lt;s&gt;" &amp; SUBSTITUTE(P579, ", ", "&lt;/s&gt;&lt;s&gt;") &amp; "&lt;/s&gt;&lt;/t&gt;", "//s[not(preceding::*=.)]"), ""))</f>
        <v>Cafe, Asian, Malaysian, Halal</v>
      </c>
      <c r="R579" t="s">
        <v>9048</v>
      </c>
      <c r="S579" t="str">
        <f t="shared" ref="S579:S642" si="77">"P" &amp; TEXT(ROW(S579)-1+972,"000000")</f>
        <v>P001550</v>
      </c>
      <c r="T579">
        <f t="shared" ref="T579:T642" ca="1" si="78">RANDBETWEEN(1, 4500)</f>
        <v>4329</v>
      </c>
      <c r="U579" s="4">
        <v>1539</v>
      </c>
    </row>
    <row r="580" spans="1:21" x14ac:dyDescent="0.45">
      <c r="A580" t="s">
        <v>2324</v>
      </c>
      <c r="B580" t="s">
        <v>18</v>
      </c>
      <c r="C580" s="3" t="str">
        <f t="shared" si="73"/>
        <v>3.5 </v>
      </c>
      <c r="D580" t="s">
        <v>2325</v>
      </c>
      <c r="F580" t="s">
        <v>13</v>
      </c>
      <c r="G580" t="str">
        <f t="shared" si="74"/>
        <v>$$ - $$$</v>
      </c>
      <c r="H580" t="s">
        <v>1808</v>
      </c>
      <c r="I580" t="s">
        <v>2326</v>
      </c>
      <c r="J580" t="str">
        <f t="shared" si="72"/>
        <v xml:space="preserve">  JapaneseAsian</v>
      </c>
      <c r="K580" t="str" cm="1">
        <f t="array" ref="K580">ExtractCapitals(J580)</f>
        <v>Japanese Asian</v>
      </c>
      <c r="L580" t="str">
        <f t="shared" si="75"/>
        <v>Japanese, Asian</v>
      </c>
      <c r="M580" t="str">
        <f t="shared" ref="M580:M643" si="79">SUBSTITUTE(SUBSTITUTE(L580, ", ,", ""), ",,", ",")</f>
        <v>Japanese, Asian</v>
      </c>
      <c r="N580" t="s">
        <v>2327</v>
      </c>
      <c r="P580" t="str">
        <f t="shared" si="76"/>
        <v>Japanese, Asian</v>
      </c>
      <c r="Q580" t="str" cm="1">
        <f t="array" ref="Q580">_xlfn.TEXTJOIN(", ", TRUE, IFERROR(_xlfn.FILTERXML("&lt;t&gt;&lt;s&gt;" &amp; SUBSTITUTE(P580, ", ", "&lt;/s&gt;&lt;s&gt;") &amp; "&lt;/s&gt;&lt;/t&gt;", "//s[not(preceding::*=.)]"), ""))</f>
        <v>Japanese, Asian</v>
      </c>
      <c r="R580" t="s">
        <v>9048</v>
      </c>
      <c r="S580" t="str">
        <f t="shared" si="77"/>
        <v>P001551</v>
      </c>
      <c r="T580">
        <f t="shared" ca="1" si="78"/>
        <v>3660</v>
      </c>
      <c r="U580" s="4">
        <v>2267</v>
      </c>
    </row>
    <row r="581" spans="1:21" x14ac:dyDescent="0.45">
      <c r="A581" t="s">
        <v>2328</v>
      </c>
      <c r="B581" t="s">
        <v>3</v>
      </c>
      <c r="C581" s="3" t="str">
        <f t="shared" si="73"/>
        <v>4.0 </v>
      </c>
      <c r="D581" t="s">
        <v>2329</v>
      </c>
      <c r="F581" t="s">
        <v>13</v>
      </c>
      <c r="G581" t="str">
        <f t="shared" si="74"/>
        <v>$$ - $$$</v>
      </c>
      <c r="H581" t="s">
        <v>380</v>
      </c>
      <c r="I581" t="s">
        <v>2330</v>
      </c>
      <c r="J581" t="str">
        <f t="shared" si="72"/>
        <v xml:space="preserve">  JapaneseSushiAsian</v>
      </c>
      <c r="K581" t="str" cm="1">
        <f t="array" ref="K581">ExtractCapitals(J581)</f>
        <v>Japanese Sushi Asian</v>
      </c>
      <c r="L581" t="str">
        <f t="shared" si="75"/>
        <v>Japanese, Sushi, Asian</v>
      </c>
      <c r="M581" t="str">
        <f t="shared" si="79"/>
        <v>Japanese, Sushi, Asian</v>
      </c>
      <c r="N581" t="s">
        <v>232</v>
      </c>
      <c r="P581" t="str">
        <f t="shared" si="76"/>
        <v>Japanese, Sushi, Asian, Lunch, Dinner</v>
      </c>
      <c r="Q581" t="str" cm="1">
        <f t="array" ref="Q581">_xlfn.TEXTJOIN(", ", TRUE, IFERROR(_xlfn.FILTERXML("&lt;t&gt;&lt;s&gt;" &amp; SUBSTITUTE(P581, ", ", "&lt;/s&gt;&lt;s&gt;") &amp; "&lt;/s&gt;&lt;/t&gt;", "//s[not(preceding::*=.)]"), ""))</f>
        <v>Japanese, Sushi, Asian, Lunch, Dinner</v>
      </c>
      <c r="R581" t="s">
        <v>9048</v>
      </c>
      <c r="S581" t="str">
        <f t="shared" si="77"/>
        <v>P001552</v>
      </c>
      <c r="T581">
        <f t="shared" ca="1" si="78"/>
        <v>2721</v>
      </c>
      <c r="U581" s="4">
        <v>1598</v>
      </c>
    </row>
    <row r="582" spans="1:21" x14ac:dyDescent="0.45">
      <c r="A582" t="s">
        <v>2331</v>
      </c>
      <c r="B582" t="s">
        <v>3</v>
      </c>
      <c r="C582" s="3" t="str">
        <f t="shared" si="73"/>
        <v>4.0 </v>
      </c>
      <c r="D582" t="s">
        <v>2332</v>
      </c>
      <c r="F582" t="s">
        <v>144</v>
      </c>
      <c r="G582" t="str">
        <f t="shared" si="74"/>
        <v>$$$$</v>
      </c>
      <c r="H582" t="s">
        <v>544</v>
      </c>
      <c r="I582" t="s">
        <v>2333</v>
      </c>
      <c r="J582" t="str">
        <f t="shared" si="72"/>
        <v>Chinese</v>
      </c>
      <c r="K582" t="str" cm="1">
        <f t="array" ref="K582">ExtractCapitals(J582)</f>
        <v>Chinese</v>
      </c>
      <c r="L582" t="str">
        <f t="shared" si="75"/>
        <v>Chinese</v>
      </c>
      <c r="M582" t="str">
        <f t="shared" si="79"/>
        <v>Chinese</v>
      </c>
      <c r="N582" t="s">
        <v>546</v>
      </c>
      <c r="P582" t="str">
        <f t="shared" si="76"/>
        <v>Chinese</v>
      </c>
      <c r="Q582" t="str" cm="1">
        <f t="array" ref="Q582">_xlfn.TEXTJOIN(", ", TRUE, IFERROR(_xlfn.FILTERXML("&lt;t&gt;&lt;s&gt;" &amp; SUBSTITUTE(P582, ", ", "&lt;/s&gt;&lt;s&gt;") &amp; "&lt;/s&gt;&lt;/t&gt;", "//s[not(preceding::*=.)]"), ""))</f>
        <v>Chinese</v>
      </c>
      <c r="R582" t="s">
        <v>9048</v>
      </c>
      <c r="S582" t="str">
        <f t="shared" si="77"/>
        <v>P001553</v>
      </c>
      <c r="T582">
        <f t="shared" ca="1" si="78"/>
        <v>1057</v>
      </c>
      <c r="U582" s="4">
        <v>467</v>
      </c>
    </row>
    <row r="583" spans="1:21" x14ac:dyDescent="0.45">
      <c r="A583" t="s">
        <v>2334</v>
      </c>
      <c r="B583" t="s">
        <v>3</v>
      </c>
      <c r="C583" s="3" t="str">
        <f t="shared" si="73"/>
        <v>4.0 </v>
      </c>
      <c r="D583" t="s">
        <v>2335</v>
      </c>
      <c r="F583" t="s">
        <v>6</v>
      </c>
      <c r="G583" t="str">
        <f t="shared" si="74"/>
        <v>$</v>
      </c>
      <c r="H583" t="s">
        <v>246</v>
      </c>
      <c r="J583" t="str">
        <f t="shared" si="72"/>
        <v>AsianMalaysian</v>
      </c>
      <c r="K583" t="str" cm="1">
        <f t="array" ref="K583">ExtractCapitals(J583)</f>
        <v>Asian Malaysian</v>
      </c>
      <c r="L583" t="str">
        <f t="shared" si="75"/>
        <v>Asian, Malaysian</v>
      </c>
      <c r="M583" t="str">
        <f t="shared" si="79"/>
        <v>Asian, Malaysian</v>
      </c>
      <c r="P583" t="str">
        <f t="shared" si="76"/>
        <v>Asian, Malaysian</v>
      </c>
      <c r="Q583" t="str" cm="1">
        <f t="array" ref="Q583">_xlfn.TEXTJOIN(", ", TRUE, IFERROR(_xlfn.FILTERXML("&lt;t&gt;&lt;s&gt;" &amp; SUBSTITUTE(P583, ", ", "&lt;/s&gt;&lt;s&gt;") &amp; "&lt;/s&gt;&lt;/t&gt;", "//s[not(preceding::*=.)]"), ""))</f>
        <v>Asian, Malaysian</v>
      </c>
      <c r="R583" t="s">
        <v>9048</v>
      </c>
      <c r="S583" t="str">
        <f t="shared" si="77"/>
        <v>P001554</v>
      </c>
      <c r="T583">
        <f t="shared" ca="1" si="78"/>
        <v>2427</v>
      </c>
      <c r="U583" s="4">
        <v>894</v>
      </c>
    </row>
    <row r="584" spans="1:21" x14ac:dyDescent="0.45">
      <c r="A584" t="s">
        <v>2336</v>
      </c>
      <c r="B584" t="s">
        <v>41</v>
      </c>
      <c r="C584" s="3" t="str">
        <f t="shared" si="73"/>
        <v>4.5 </v>
      </c>
      <c r="D584" t="s">
        <v>2337</v>
      </c>
      <c r="F584" t="s">
        <v>13</v>
      </c>
      <c r="G584" t="str">
        <f t="shared" si="74"/>
        <v>$$ - $$$</v>
      </c>
      <c r="H584" t="s">
        <v>1043</v>
      </c>
      <c r="I584" t="s">
        <v>2338</v>
      </c>
      <c r="J584" t="str">
        <f t="shared" si="72"/>
        <v xml:space="preserve">  Thai</v>
      </c>
      <c r="K584" t="str" cm="1">
        <f t="array" ref="K584">ExtractCapitals(J584)</f>
        <v>Thai</v>
      </c>
      <c r="L584" t="str">
        <f t="shared" si="75"/>
        <v>Thai</v>
      </c>
      <c r="M584" t="str">
        <f t="shared" si="79"/>
        <v>Thai</v>
      </c>
      <c r="N584" t="s">
        <v>610</v>
      </c>
      <c r="P584" t="str">
        <f t="shared" si="76"/>
        <v>Thai, Breakfast, Lunch, Dinner</v>
      </c>
      <c r="Q584" t="str" cm="1">
        <f t="array" ref="Q584">_xlfn.TEXTJOIN(", ", TRUE, IFERROR(_xlfn.FILTERXML("&lt;t&gt;&lt;s&gt;" &amp; SUBSTITUTE(P584, ", ", "&lt;/s&gt;&lt;s&gt;") &amp; "&lt;/s&gt;&lt;/t&gt;", "//s[not(preceding::*=.)]"), ""))</f>
        <v>Thai, Breakfast, Lunch, Dinner</v>
      </c>
      <c r="R584" t="s">
        <v>9048</v>
      </c>
      <c r="S584" t="str">
        <f t="shared" si="77"/>
        <v>P001555</v>
      </c>
      <c r="T584">
        <f t="shared" ca="1" si="78"/>
        <v>3365</v>
      </c>
      <c r="U584" s="4">
        <v>2824</v>
      </c>
    </row>
    <row r="585" spans="1:21" x14ac:dyDescent="0.45">
      <c r="A585" t="s">
        <v>2339</v>
      </c>
      <c r="B585" t="s">
        <v>3</v>
      </c>
      <c r="C585" s="3" t="str">
        <f t="shared" si="73"/>
        <v>4.0 </v>
      </c>
      <c r="D585" t="s">
        <v>2340</v>
      </c>
      <c r="F585" t="s">
        <v>1179</v>
      </c>
      <c r="G585" t="str">
        <f t="shared" si="74"/>
        <v>$$</v>
      </c>
      <c r="H585" t="s">
        <v>2341</v>
      </c>
      <c r="I585" t="s">
        <v>2342</v>
      </c>
      <c r="J585" t="str">
        <f t="shared" si="72"/>
        <v>BarbecueAsianKorean</v>
      </c>
      <c r="K585" t="str" cm="1">
        <f t="array" ref="K585">ExtractCapitals(J585)</f>
        <v>Barbecue Asian Korean</v>
      </c>
      <c r="L585" t="str">
        <f t="shared" si="75"/>
        <v>Barbecue, Asian, Korean</v>
      </c>
      <c r="M585" t="str">
        <f t="shared" si="79"/>
        <v>Barbecue, Asian, Korean</v>
      </c>
      <c r="N585" t="s">
        <v>232</v>
      </c>
      <c r="P585" t="str">
        <f t="shared" si="76"/>
        <v>Barbecue, Asian, Korean, Lunch, Dinner</v>
      </c>
      <c r="Q585" t="str" cm="1">
        <f t="array" ref="Q585">_xlfn.TEXTJOIN(", ", TRUE, IFERROR(_xlfn.FILTERXML("&lt;t&gt;&lt;s&gt;" &amp; SUBSTITUTE(P585, ", ", "&lt;/s&gt;&lt;s&gt;") &amp; "&lt;/s&gt;&lt;/t&gt;", "//s[not(preceding::*=.)]"), ""))</f>
        <v>Barbecue, Asian, Korean, Lunch, Dinner</v>
      </c>
      <c r="R585" t="s">
        <v>9048</v>
      </c>
      <c r="S585" t="str">
        <f t="shared" si="77"/>
        <v>P001556</v>
      </c>
      <c r="T585">
        <f t="shared" ca="1" si="78"/>
        <v>1604</v>
      </c>
      <c r="U585" s="4">
        <v>1136</v>
      </c>
    </row>
    <row r="586" spans="1:21" x14ac:dyDescent="0.45">
      <c r="A586" t="s">
        <v>2343</v>
      </c>
      <c r="B586" t="s">
        <v>41</v>
      </c>
      <c r="C586" s="3" t="str">
        <f t="shared" si="73"/>
        <v>4.5 </v>
      </c>
      <c r="D586" t="s">
        <v>2344</v>
      </c>
      <c r="G586" t="str">
        <f t="shared" si="74"/>
        <v>$$</v>
      </c>
      <c r="J586" t="str">
        <f t="shared" si="72"/>
        <v/>
      </c>
      <c r="K586" t="str" cm="1">
        <f t="array" ref="K586">ExtractCapitals(J586)</f>
        <v/>
      </c>
      <c r="L586" t="str">
        <f t="shared" si="75"/>
        <v/>
      </c>
      <c r="M586" t="str">
        <f t="shared" si="79"/>
        <v/>
      </c>
      <c r="P586" t="str">
        <f t="shared" si="76"/>
        <v xml:space="preserve">, , </v>
      </c>
      <c r="Q586" t="str" cm="1">
        <f t="array" ref="Q586">_xlfn.TEXTJOIN(", ", TRUE, IFERROR(_xlfn.FILTERXML("&lt;t&gt;&lt;s&gt;" &amp; SUBSTITUTE(P586, ", ", "&lt;/s&gt;&lt;s&gt;") &amp; "&lt;/s&gt;&lt;/t&gt;", "//s[not(preceding::*=.)]"), ""))</f>
        <v/>
      </c>
      <c r="R586" t="s">
        <v>9048</v>
      </c>
      <c r="S586" t="str">
        <f t="shared" si="77"/>
        <v>P001557</v>
      </c>
      <c r="T586">
        <f t="shared" ca="1" si="78"/>
        <v>3875</v>
      </c>
      <c r="U586" s="4">
        <v>4208</v>
      </c>
    </row>
    <row r="587" spans="1:21" x14ac:dyDescent="0.45">
      <c r="A587" t="s">
        <v>2345</v>
      </c>
      <c r="B587" t="s">
        <v>3</v>
      </c>
      <c r="C587" s="3" t="str">
        <f t="shared" si="73"/>
        <v>4.0 </v>
      </c>
      <c r="D587" t="s">
        <v>2346</v>
      </c>
      <c r="F587" t="s">
        <v>13</v>
      </c>
      <c r="G587" t="str">
        <f t="shared" si="74"/>
        <v>$$ - $$$</v>
      </c>
      <c r="H587" t="s">
        <v>2347</v>
      </c>
      <c r="I587">
        <v>6073311353</v>
      </c>
      <c r="J587" t="str">
        <f t="shared" si="72"/>
        <v xml:space="preserve">  CafeVegan Options</v>
      </c>
      <c r="K587" t="str" cm="1">
        <f t="array" ref="K587">ExtractCapitals(J587)</f>
        <v>Cafe Vegan  Options</v>
      </c>
      <c r="L587" t="str">
        <f t="shared" si="75"/>
        <v>Cafe, Vegan, , Options</v>
      </c>
      <c r="M587" t="str">
        <f t="shared" si="79"/>
        <v>Cafe, Vegan Options</v>
      </c>
      <c r="N587" t="s">
        <v>1379</v>
      </c>
      <c r="P587" t="str">
        <f t="shared" si="76"/>
        <v>Cafe, Vegan Options</v>
      </c>
      <c r="Q587" t="str" cm="1">
        <f t="array" ref="Q587">_xlfn.TEXTJOIN(", ", TRUE, IFERROR(_xlfn.FILTERXML("&lt;t&gt;&lt;s&gt;" &amp; SUBSTITUTE(P587, ", ", "&lt;/s&gt;&lt;s&gt;") &amp; "&lt;/s&gt;&lt;/t&gt;", "//s[not(preceding::*=.)]"), ""))</f>
        <v>Cafe, Vegan Options</v>
      </c>
      <c r="R587" t="s">
        <v>9048</v>
      </c>
      <c r="S587" t="str">
        <f t="shared" si="77"/>
        <v>P001558</v>
      </c>
      <c r="T587">
        <f t="shared" ca="1" si="78"/>
        <v>2434</v>
      </c>
      <c r="U587" s="4">
        <v>2185</v>
      </c>
    </row>
    <row r="588" spans="1:21" x14ac:dyDescent="0.45">
      <c r="A588" t="s">
        <v>2348</v>
      </c>
      <c r="B588" t="s">
        <v>79</v>
      </c>
      <c r="C588" s="3" t="str">
        <f t="shared" si="73"/>
        <v>5.0 </v>
      </c>
      <c r="D588" t="s">
        <v>2349</v>
      </c>
      <c r="F588" t="s">
        <v>6</v>
      </c>
      <c r="G588" t="str">
        <f t="shared" si="74"/>
        <v>$</v>
      </c>
      <c r="H588" t="s">
        <v>354</v>
      </c>
      <c r="I588" t="s">
        <v>2350</v>
      </c>
      <c r="J588" t="str">
        <f t="shared" si="72"/>
        <v>Chinese</v>
      </c>
      <c r="K588" t="str" cm="1">
        <f t="array" ref="K588">ExtractCapitals(J588)</f>
        <v>Chinese</v>
      </c>
      <c r="L588" t="str">
        <f t="shared" si="75"/>
        <v>Chinese</v>
      </c>
      <c r="M588" t="str">
        <f t="shared" si="79"/>
        <v>Chinese</v>
      </c>
      <c r="N588" t="s">
        <v>546</v>
      </c>
      <c r="P588" t="str">
        <f t="shared" si="76"/>
        <v>Chinese</v>
      </c>
      <c r="Q588" t="str" cm="1">
        <f t="array" ref="Q588">_xlfn.TEXTJOIN(", ", TRUE, IFERROR(_xlfn.FILTERXML("&lt;t&gt;&lt;s&gt;" &amp; SUBSTITUTE(P588, ", ", "&lt;/s&gt;&lt;s&gt;") &amp; "&lt;/s&gt;&lt;/t&gt;", "//s[not(preceding::*=.)]"), ""))</f>
        <v>Chinese</v>
      </c>
      <c r="R588" t="s">
        <v>9048</v>
      </c>
      <c r="S588" t="str">
        <f t="shared" si="77"/>
        <v>P001559</v>
      </c>
      <c r="T588">
        <f t="shared" ca="1" si="78"/>
        <v>323</v>
      </c>
      <c r="U588" s="4">
        <v>579</v>
      </c>
    </row>
    <row r="589" spans="1:21" x14ac:dyDescent="0.45">
      <c r="A589" t="s">
        <v>2351</v>
      </c>
      <c r="B589" t="s">
        <v>18</v>
      </c>
      <c r="C589" s="3" t="str">
        <f t="shared" si="73"/>
        <v>3.5 </v>
      </c>
      <c r="D589" t="s">
        <v>2352</v>
      </c>
      <c r="F589" t="s">
        <v>6</v>
      </c>
      <c r="G589" t="str">
        <f t="shared" si="74"/>
        <v>$</v>
      </c>
      <c r="H589" t="s">
        <v>75</v>
      </c>
      <c r="I589" t="s">
        <v>2353</v>
      </c>
      <c r="J589" t="str">
        <f t="shared" si="72"/>
        <v>IndianAsianMalaysian</v>
      </c>
      <c r="K589" t="str" cm="1">
        <f t="array" ref="K589">ExtractCapitals(J589)</f>
        <v>Indian Asian Malaysian</v>
      </c>
      <c r="L589" t="str">
        <f t="shared" si="75"/>
        <v>Indian, Asian, Malaysian</v>
      </c>
      <c r="M589" t="str">
        <f t="shared" si="79"/>
        <v>Indian, Asian, Malaysian</v>
      </c>
      <c r="N589" t="s">
        <v>2354</v>
      </c>
      <c r="P589" t="str">
        <f t="shared" si="76"/>
        <v>Indian, Asian, Malaysian, Vegan Options, Vegetarian Friendly, Halal</v>
      </c>
      <c r="Q589" t="str" cm="1">
        <f t="array" ref="Q589">_xlfn.TEXTJOIN(", ", TRUE, IFERROR(_xlfn.FILTERXML("&lt;t&gt;&lt;s&gt;" &amp; SUBSTITUTE(P589, ", ", "&lt;/s&gt;&lt;s&gt;") &amp; "&lt;/s&gt;&lt;/t&gt;", "//s[not(preceding::*=.)]"), ""))</f>
        <v>Indian, Asian, Malaysian, Vegan Options, Vegetarian Friendly, Halal</v>
      </c>
      <c r="R589" t="s">
        <v>9048</v>
      </c>
      <c r="S589" t="str">
        <f t="shared" si="77"/>
        <v>P001560</v>
      </c>
      <c r="T589">
        <f t="shared" ca="1" si="78"/>
        <v>1184</v>
      </c>
      <c r="U589" s="4">
        <v>2001</v>
      </c>
    </row>
    <row r="590" spans="1:21" x14ac:dyDescent="0.45">
      <c r="A590" t="s">
        <v>2355</v>
      </c>
      <c r="B590" t="s">
        <v>3</v>
      </c>
      <c r="C590" s="3" t="str">
        <f t="shared" si="73"/>
        <v>4.0 </v>
      </c>
      <c r="D590" t="s">
        <v>2356</v>
      </c>
      <c r="F590" t="s">
        <v>13</v>
      </c>
      <c r="G590" t="str">
        <f t="shared" si="74"/>
        <v>$$ - $$$</v>
      </c>
      <c r="H590" t="s">
        <v>2357</v>
      </c>
      <c r="I590" t="s">
        <v>2358</v>
      </c>
      <c r="J590" t="str">
        <f t="shared" si="72"/>
        <v xml:space="preserve">  SeafoodAsian</v>
      </c>
      <c r="K590" t="str" cm="1">
        <f t="array" ref="K590">ExtractCapitals(J590)</f>
        <v>Seafood Asian</v>
      </c>
      <c r="L590" t="str">
        <f t="shared" si="75"/>
        <v>Seafood, Asian</v>
      </c>
      <c r="M590" t="str">
        <f t="shared" si="79"/>
        <v>Seafood, Asian</v>
      </c>
      <c r="N590" t="s">
        <v>232</v>
      </c>
      <c r="P590" t="str">
        <f t="shared" si="76"/>
        <v>Seafood, Asian, Lunch, Dinner</v>
      </c>
      <c r="Q590" t="str" cm="1">
        <f t="array" ref="Q590">_xlfn.TEXTJOIN(", ", TRUE, IFERROR(_xlfn.FILTERXML("&lt;t&gt;&lt;s&gt;" &amp; SUBSTITUTE(P590, ", ", "&lt;/s&gt;&lt;s&gt;") &amp; "&lt;/s&gt;&lt;/t&gt;", "//s[not(preceding::*=.)]"), ""))</f>
        <v>Seafood, Asian, Lunch, Dinner</v>
      </c>
      <c r="R590" t="s">
        <v>9048</v>
      </c>
      <c r="S590" t="str">
        <f t="shared" si="77"/>
        <v>P001561</v>
      </c>
      <c r="T590">
        <f t="shared" ca="1" si="78"/>
        <v>4364</v>
      </c>
      <c r="U590" s="4">
        <v>1185</v>
      </c>
    </row>
    <row r="591" spans="1:21" x14ac:dyDescent="0.45">
      <c r="A591" t="s">
        <v>2359</v>
      </c>
      <c r="B591" t="s">
        <v>3</v>
      </c>
      <c r="C591" s="3" t="str">
        <f t="shared" si="73"/>
        <v>4.0 </v>
      </c>
      <c r="D591" t="s">
        <v>2360</v>
      </c>
      <c r="F591" t="s">
        <v>13</v>
      </c>
      <c r="G591" t="str">
        <f t="shared" si="74"/>
        <v>$$ - $$$</v>
      </c>
      <c r="H591" t="s">
        <v>2361</v>
      </c>
      <c r="I591" t="s">
        <v>2362</v>
      </c>
      <c r="J591" t="str">
        <f t="shared" si="72"/>
        <v xml:space="preserve">  Mexican</v>
      </c>
      <c r="K591" t="str" cm="1">
        <f t="array" ref="K591">ExtractCapitals(J591)</f>
        <v>Mexican</v>
      </c>
      <c r="L591" t="str">
        <f t="shared" si="75"/>
        <v>Mexican</v>
      </c>
      <c r="M591" t="str">
        <f t="shared" si="79"/>
        <v>Mexican</v>
      </c>
      <c r="P591" t="str">
        <f t="shared" si="76"/>
        <v>Mexican</v>
      </c>
      <c r="Q591" t="str" cm="1">
        <f t="array" ref="Q591">_xlfn.TEXTJOIN(", ", TRUE, IFERROR(_xlfn.FILTERXML("&lt;t&gt;&lt;s&gt;" &amp; SUBSTITUTE(P591, ", ", "&lt;/s&gt;&lt;s&gt;") &amp; "&lt;/s&gt;&lt;/t&gt;", "//s[not(preceding::*=.)]"), ""))</f>
        <v>Mexican</v>
      </c>
      <c r="R591" t="s">
        <v>9048</v>
      </c>
      <c r="S591" t="str">
        <f t="shared" si="77"/>
        <v>P001562</v>
      </c>
      <c r="T591">
        <f t="shared" ca="1" si="78"/>
        <v>3514</v>
      </c>
      <c r="U591" s="4">
        <v>2369</v>
      </c>
    </row>
    <row r="592" spans="1:21" x14ac:dyDescent="0.45">
      <c r="A592" t="s">
        <v>1477</v>
      </c>
      <c r="B592" t="s">
        <v>41</v>
      </c>
      <c r="C592" s="3" t="str">
        <f t="shared" si="73"/>
        <v>4.5 </v>
      </c>
      <c r="D592" t="s">
        <v>2363</v>
      </c>
      <c r="F592" t="s">
        <v>546</v>
      </c>
      <c r="G592" t="str">
        <f t="shared" si="74"/>
        <v>$$</v>
      </c>
      <c r="H592" t="s">
        <v>546</v>
      </c>
      <c r="I592" t="s">
        <v>2364</v>
      </c>
      <c r="J592" t="str">
        <f t="shared" si="72"/>
        <v>Chinese</v>
      </c>
      <c r="K592" t="str" cm="1">
        <f t="array" ref="K592">ExtractCapitals(J592)</f>
        <v>Chinese</v>
      </c>
      <c r="L592" t="str">
        <f t="shared" si="75"/>
        <v>Chinese</v>
      </c>
      <c r="M592" t="str">
        <f t="shared" si="79"/>
        <v>Chinese</v>
      </c>
      <c r="N592" t="s">
        <v>232</v>
      </c>
      <c r="P592" t="str">
        <f t="shared" si="76"/>
        <v>Chinese, Lunch, Dinner</v>
      </c>
      <c r="Q592" t="str" cm="1">
        <f t="array" ref="Q592">_xlfn.TEXTJOIN(", ", TRUE, IFERROR(_xlfn.FILTERXML("&lt;t&gt;&lt;s&gt;" &amp; SUBSTITUTE(P592, ", ", "&lt;/s&gt;&lt;s&gt;") &amp; "&lt;/s&gt;&lt;/t&gt;", "//s[not(preceding::*=.)]"), ""))</f>
        <v>Chinese, Lunch, Dinner</v>
      </c>
      <c r="R592" t="s">
        <v>9048</v>
      </c>
      <c r="S592" t="str">
        <f t="shared" si="77"/>
        <v>P001563</v>
      </c>
      <c r="T592">
        <f t="shared" ca="1" si="78"/>
        <v>915</v>
      </c>
      <c r="U592" s="4">
        <v>3106</v>
      </c>
    </row>
    <row r="593" spans="1:21" x14ac:dyDescent="0.45">
      <c r="A593" t="s">
        <v>2365</v>
      </c>
      <c r="B593" t="s">
        <v>41</v>
      </c>
      <c r="C593" s="3" t="str">
        <f t="shared" si="73"/>
        <v>4.5 </v>
      </c>
      <c r="D593" t="s">
        <v>2366</v>
      </c>
      <c r="F593" t="s">
        <v>13</v>
      </c>
      <c r="G593" t="str">
        <f t="shared" si="74"/>
        <v>$$ - $$$</v>
      </c>
      <c r="H593" t="s">
        <v>13</v>
      </c>
      <c r="I593" t="s">
        <v>2367</v>
      </c>
      <c r="J593" t="str">
        <f t="shared" si="72"/>
        <v xml:space="preserve">  </v>
      </c>
      <c r="K593" t="str" cm="1">
        <f t="array" ref="K593">ExtractCapitals(J593)</f>
        <v/>
      </c>
      <c r="L593" t="str">
        <f t="shared" si="75"/>
        <v/>
      </c>
      <c r="M593" t="str">
        <f t="shared" si="79"/>
        <v/>
      </c>
      <c r="P593" t="str">
        <f t="shared" si="76"/>
        <v xml:space="preserve">, , </v>
      </c>
      <c r="Q593" t="str" cm="1">
        <f t="array" ref="Q593">_xlfn.TEXTJOIN(", ", TRUE, IFERROR(_xlfn.FILTERXML("&lt;t&gt;&lt;s&gt;" &amp; SUBSTITUTE(P593, ", ", "&lt;/s&gt;&lt;s&gt;") &amp; "&lt;/s&gt;&lt;/t&gt;", "//s[not(preceding::*=.)]"), ""))</f>
        <v/>
      </c>
      <c r="R593" t="s">
        <v>9048</v>
      </c>
      <c r="S593" t="str">
        <f t="shared" si="77"/>
        <v>P001564</v>
      </c>
      <c r="T593">
        <f t="shared" ca="1" si="78"/>
        <v>1165</v>
      </c>
      <c r="U593" s="4">
        <v>4224</v>
      </c>
    </row>
    <row r="594" spans="1:21" x14ac:dyDescent="0.45">
      <c r="A594" t="s">
        <v>2368</v>
      </c>
      <c r="B594" t="s">
        <v>3</v>
      </c>
      <c r="C594" s="3" t="str">
        <f t="shared" si="73"/>
        <v>4.0 </v>
      </c>
      <c r="D594" t="s">
        <v>2369</v>
      </c>
      <c r="F594" t="s">
        <v>13</v>
      </c>
      <c r="G594" t="str">
        <f t="shared" si="74"/>
        <v>$$ - $$$</v>
      </c>
      <c r="H594" t="s">
        <v>2370</v>
      </c>
      <c r="I594" t="s">
        <v>2371</v>
      </c>
      <c r="J594" t="str">
        <f t="shared" si="72"/>
        <v xml:space="preserve">  Malaysian</v>
      </c>
      <c r="K594" t="str" cm="1">
        <f t="array" ref="K594">ExtractCapitals(J594)</f>
        <v>Malaysian</v>
      </c>
      <c r="L594" t="str">
        <f t="shared" si="75"/>
        <v>Malaysian</v>
      </c>
      <c r="M594" t="str">
        <f t="shared" si="79"/>
        <v>Malaysian</v>
      </c>
      <c r="N594" t="s">
        <v>1947</v>
      </c>
      <c r="P594" t="str">
        <f t="shared" si="76"/>
        <v>Malaysian, Dinner, Lunch, Brunch</v>
      </c>
      <c r="Q594" t="str" cm="1">
        <f t="array" ref="Q594">_xlfn.TEXTJOIN(", ", TRUE, IFERROR(_xlfn.FILTERXML("&lt;t&gt;&lt;s&gt;" &amp; SUBSTITUTE(P594, ", ", "&lt;/s&gt;&lt;s&gt;") &amp; "&lt;/s&gt;&lt;/t&gt;", "//s[not(preceding::*=.)]"), ""))</f>
        <v>Malaysian, Dinner, Lunch, Brunch</v>
      </c>
      <c r="R594" t="s">
        <v>9048</v>
      </c>
      <c r="S594" t="str">
        <f t="shared" si="77"/>
        <v>P001565</v>
      </c>
      <c r="T594">
        <f t="shared" ca="1" si="78"/>
        <v>3010</v>
      </c>
      <c r="U594" s="4">
        <v>1438</v>
      </c>
    </row>
    <row r="595" spans="1:21" x14ac:dyDescent="0.45">
      <c r="A595" t="s">
        <v>2372</v>
      </c>
      <c r="B595" t="s">
        <v>18</v>
      </c>
      <c r="C595" s="3" t="str">
        <f t="shared" si="73"/>
        <v>3.5 </v>
      </c>
      <c r="D595" t="s">
        <v>2373</v>
      </c>
      <c r="F595" t="s">
        <v>6</v>
      </c>
      <c r="G595" t="str">
        <f t="shared" si="74"/>
        <v>$</v>
      </c>
      <c r="H595" t="s">
        <v>7</v>
      </c>
      <c r="J595" t="str">
        <f t="shared" si="72"/>
        <v>ChineseAsianMalaysian</v>
      </c>
      <c r="K595" t="str" cm="1">
        <f t="array" ref="K595">ExtractCapitals(J595)</f>
        <v>Chinese Asian Malaysian</v>
      </c>
      <c r="L595" t="str">
        <f t="shared" si="75"/>
        <v>Chinese, Asian, Malaysian</v>
      </c>
      <c r="M595" t="str">
        <f t="shared" si="79"/>
        <v>Chinese, Asian, Malaysian</v>
      </c>
      <c r="N595" t="s">
        <v>77</v>
      </c>
      <c r="P595" t="str">
        <f t="shared" si="76"/>
        <v>Chinese, Asian, Malaysian, Halal</v>
      </c>
      <c r="Q595" t="str" cm="1">
        <f t="array" ref="Q595">_xlfn.TEXTJOIN(", ", TRUE, IFERROR(_xlfn.FILTERXML("&lt;t&gt;&lt;s&gt;" &amp; SUBSTITUTE(P595, ", ", "&lt;/s&gt;&lt;s&gt;") &amp; "&lt;/s&gt;&lt;/t&gt;", "//s[not(preceding::*=.)]"), ""))</f>
        <v>Chinese, Asian, Malaysian, Halal</v>
      </c>
      <c r="R595" t="s">
        <v>9048</v>
      </c>
      <c r="S595" t="str">
        <f t="shared" si="77"/>
        <v>P001566</v>
      </c>
      <c r="T595">
        <f t="shared" ca="1" si="78"/>
        <v>3300</v>
      </c>
      <c r="U595" s="4">
        <v>4429</v>
      </c>
    </row>
    <row r="596" spans="1:21" x14ac:dyDescent="0.45">
      <c r="A596" t="s">
        <v>2374</v>
      </c>
      <c r="B596" t="s">
        <v>18</v>
      </c>
      <c r="C596" s="3" t="str">
        <f t="shared" si="73"/>
        <v>3.5 </v>
      </c>
      <c r="D596" t="s">
        <v>2375</v>
      </c>
      <c r="F596" t="s">
        <v>13</v>
      </c>
      <c r="G596" t="str">
        <f t="shared" si="74"/>
        <v>$$ - $$$</v>
      </c>
      <c r="H596" t="s">
        <v>2376</v>
      </c>
      <c r="I596" t="s">
        <v>2377</v>
      </c>
      <c r="J596" t="str">
        <f t="shared" si="72"/>
        <v xml:space="preserve">  CafeSeafoodAsian</v>
      </c>
      <c r="K596" t="str" cm="1">
        <f t="array" ref="K596">ExtractCapitals(J596)</f>
        <v>Cafe Seafood Asian</v>
      </c>
      <c r="L596" t="str">
        <f t="shared" si="75"/>
        <v>Cafe, Seafood, Asian</v>
      </c>
      <c r="M596" t="str">
        <f t="shared" si="79"/>
        <v>Cafe, Seafood, Asian</v>
      </c>
      <c r="N596" t="s">
        <v>77</v>
      </c>
      <c r="P596" t="str">
        <f t="shared" si="76"/>
        <v>Cafe, Seafood, Asian, Halal</v>
      </c>
      <c r="Q596" t="str" cm="1">
        <f t="array" ref="Q596">_xlfn.TEXTJOIN(", ", TRUE, IFERROR(_xlfn.FILTERXML("&lt;t&gt;&lt;s&gt;" &amp; SUBSTITUTE(P596, ", ", "&lt;/s&gt;&lt;s&gt;") &amp; "&lt;/s&gt;&lt;/t&gt;", "//s[not(preceding::*=.)]"), ""))</f>
        <v>Cafe, Seafood, Asian, Halal</v>
      </c>
      <c r="R596" t="s">
        <v>9048</v>
      </c>
      <c r="S596" t="str">
        <f t="shared" si="77"/>
        <v>P001567</v>
      </c>
      <c r="T596">
        <f t="shared" ca="1" si="78"/>
        <v>1893</v>
      </c>
      <c r="U596" s="4">
        <v>2499</v>
      </c>
    </row>
    <row r="597" spans="1:21" x14ac:dyDescent="0.45">
      <c r="A597" t="s">
        <v>2378</v>
      </c>
      <c r="B597" t="s">
        <v>41</v>
      </c>
      <c r="C597" s="3" t="str">
        <f t="shared" si="73"/>
        <v>4.5 </v>
      </c>
      <c r="D597" t="s">
        <v>2379</v>
      </c>
      <c r="F597" t="s">
        <v>13</v>
      </c>
      <c r="G597" t="str">
        <f t="shared" si="74"/>
        <v>$$ - $$$</v>
      </c>
      <c r="H597" t="s">
        <v>1368</v>
      </c>
      <c r="I597" t="s">
        <v>2380</v>
      </c>
      <c r="J597" t="str">
        <f t="shared" si="72"/>
        <v xml:space="preserve">  BarbecueAsianKorean</v>
      </c>
      <c r="K597" t="str" cm="1">
        <f t="array" ref="K597">ExtractCapitals(J597)</f>
        <v>Barbecue Asian Korean</v>
      </c>
      <c r="L597" t="str">
        <f t="shared" si="75"/>
        <v>Barbecue, Asian, Korean</v>
      </c>
      <c r="M597" t="str">
        <f t="shared" si="79"/>
        <v>Barbecue, Asian, Korean</v>
      </c>
      <c r="N597" t="s">
        <v>2118</v>
      </c>
      <c r="P597" t="str">
        <f t="shared" si="76"/>
        <v>Barbecue, Asian, Korean</v>
      </c>
      <c r="Q597" t="str" cm="1">
        <f t="array" ref="Q597">_xlfn.TEXTJOIN(", ", TRUE, IFERROR(_xlfn.FILTERXML("&lt;t&gt;&lt;s&gt;" &amp; SUBSTITUTE(P597, ", ", "&lt;/s&gt;&lt;s&gt;") &amp; "&lt;/s&gt;&lt;/t&gt;", "//s[not(preceding::*=.)]"), ""))</f>
        <v>Barbecue, Asian, Korean</v>
      </c>
      <c r="R597" t="s">
        <v>9048</v>
      </c>
      <c r="S597" t="str">
        <f t="shared" si="77"/>
        <v>P001568</v>
      </c>
      <c r="T597">
        <f t="shared" ca="1" si="78"/>
        <v>4001</v>
      </c>
      <c r="U597" s="4">
        <v>3574</v>
      </c>
    </row>
    <row r="598" spans="1:21" x14ac:dyDescent="0.45">
      <c r="A598" t="s">
        <v>2381</v>
      </c>
      <c r="B598" t="s">
        <v>3</v>
      </c>
      <c r="C598" s="3" t="str">
        <f t="shared" si="73"/>
        <v>4.0 </v>
      </c>
      <c r="D598" t="s">
        <v>2382</v>
      </c>
      <c r="F598" t="s">
        <v>13</v>
      </c>
      <c r="G598" t="str">
        <f t="shared" si="74"/>
        <v>$$ - $$$</v>
      </c>
      <c r="H598" t="s">
        <v>139</v>
      </c>
      <c r="I598" t="s">
        <v>2383</v>
      </c>
      <c r="J598" t="str">
        <f t="shared" si="72"/>
        <v xml:space="preserve">  ItalianChineseCafe</v>
      </c>
      <c r="K598" t="str" cm="1">
        <f t="array" ref="K598">ExtractCapitals(J598)</f>
        <v>Italian Chinese Cafe</v>
      </c>
      <c r="L598" t="str">
        <f t="shared" si="75"/>
        <v>Italian, Chinese, Cafe</v>
      </c>
      <c r="M598" t="str">
        <f t="shared" si="79"/>
        <v>Italian, Chinese, Cafe</v>
      </c>
      <c r="N598" t="s">
        <v>2384</v>
      </c>
      <c r="P598" t="str">
        <f t="shared" si="76"/>
        <v>Italian, Chinese, Cafe, Italian, Malaysian, Cafe, Chinese, Asian</v>
      </c>
      <c r="Q598" t="str" cm="1">
        <f t="array" ref="Q598">_xlfn.TEXTJOIN(", ", TRUE, IFERROR(_xlfn.FILTERXML("&lt;t&gt;&lt;s&gt;" &amp; SUBSTITUTE(P598, ", ", "&lt;/s&gt;&lt;s&gt;") &amp; "&lt;/s&gt;&lt;/t&gt;", "//s[not(preceding::*=.)]"), ""))</f>
        <v>Italian, Chinese, Cafe, Malaysian, Asian</v>
      </c>
      <c r="R598" t="s">
        <v>9048</v>
      </c>
      <c r="S598" t="str">
        <f t="shared" si="77"/>
        <v>P001569</v>
      </c>
      <c r="T598">
        <f t="shared" ca="1" si="78"/>
        <v>3357</v>
      </c>
      <c r="U598" s="4">
        <v>2954</v>
      </c>
    </row>
    <row r="599" spans="1:21" x14ac:dyDescent="0.45">
      <c r="A599" t="s">
        <v>2385</v>
      </c>
      <c r="B599" t="s">
        <v>3</v>
      </c>
      <c r="C599" s="3" t="str">
        <f t="shared" si="73"/>
        <v>4.0 </v>
      </c>
      <c r="D599" t="s">
        <v>2386</v>
      </c>
      <c r="F599" t="s">
        <v>546</v>
      </c>
      <c r="G599" t="str">
        <f t="shared" si="74"/>
        <v>$$</v>
      </c>
      <c r="H599" t="s">
        <v>1207</v>
      </c>
      <c r="I599">
        <v>6076651133</v>
      </c>
      <c r="J599" t="str">
        <f t="shared" si="72"/>
        <v>ChineseSeafood</v>
      </c>
      <c r="K599" t="str" cm="1">
        <f t="array" ref="K599">ExtractCapitals(J599)</f>
        <v>Chinese Seafood</v>
      </c>
      <c r="L599" t="str">
        <f t="shared" si="75"/>
        <v>Chinese, Seafood</v>
      </c>
      <c r="M599" t="str">
        <f t="shared" si="79"/>
        <v>Chinese, Seafood</v>
      </c>
      <c r="N599" t="s">
        <v>232</v>
      </c>
      <c r="P599" t="str">
        <f t="shared" si="76"/>
        <v>Chinese, Seafood, Lunch, Dinner</v>
      </c>
      <c r="Q599" t="str" cm="1">
        <f t="array" ref="Q599">_xlfn.TEXTJOIN(", ", TRUE, IFERROR(_xlfn.FILTERXML("&lt;t&gt;&lt;s&gt;" &amp; SUBSTITUTE(P599, ", ", "&lt;/s&gt;&lt;s&gt;") &amp; "&lt;/s&gt;&lt;/t&gt;", "//s[not(preceding::*=.)]"), ""))</f>
        <v>Chinese, Seafood, Lunch, Dinner</v>
      </c>
      <c r="R599" t="s">
        <v>9048</v>
      </c>
      <c r="S599" t="str">
        <f t="shared" si="77"/>
        <v>P001570</v>
      </c>
      <c r="T599">
        <f t="shared" ca="1" si="78"/>
        <v>2319</v>
      </c>
      <c r="U599" s="4">
        <v>2310</v>
      </c>
    </row>
    <row r="600" spans="1:21" x14ac:dyDescent="0.45">
      <c r="A600" t="s">
        <v>2387</v>
      </c>
      <c r="B600" t="s">
        <v>18</v>
      </c>
      <c r="C600" s="3" t="str">
        <f t="shared" si="73"/>
        <v>3.5 </v>
      </c>
      <c r="D600" t="s">
        <v>2388</v>
      </c>
      <c r="F600" t="s">
        <v>13</v>
      </c>
      <c r="G600" t="str">
        <f t="shared" si="74"/>
        <v>$$ - $$$</v>
      </c>
      <c r="H600" t="s">
        <v>273</v>
      </c>
      <c r="I600" t="s">
        <v>2389</v>
      </c>
      <c r="J600" t="str">
        <f t="shared" si="72"/>
        <v xml:space="preserve">  AsianThaiVegetarian Friendly</v>
      </c>
      <c r="K600" t="str" cm="1">
        <f t="array" ref="K600">ExtractCapitals(J600)</f>
        <v>Asian Thai Vegetarian  Friendly</v>
      </c>
      <c r="L600" t="str">
        <f t="shared" si="75"/>
        <v>Asian, Thai, Vegetarian, , Friendly</v>
      </c>
      <c r="M600" t="str">
        <f t="shared" si="79"/>
        <v>Asian, Thai, Vegetarian Friendly</v>
      </c>
      <c r="N600" t="s">
        <v>56</v>
      </c>
      <c r="P600" t="str">
        <f t="shared" si="76"/>
        <v>Asian, Thai, Vegetarian Friendly, Vegetarian Friendly, Vegan Options</v>
      </c>
      <c r="Q600" t="str" cm="1">
        <f t="array" ref="Q600">_xlfn.TEXTJOIN(", ", TRUE, IFERROR(_xlfn.FILTERXML("&lt;t&gt;&lt;s&gt;" &amp; SUBSTITUTE(P600, ", ", "&lt;/s&gt;&lt;s&gt;") &amp; "&lt;/s&gt;&lt;/t&gt;", "//s[not(preceding::*=.)]"), ""))</f>
        <v>Asian, Thai, Vegetarian Friendly, Vegan Options</v>
      </c>
      <c r="R600" t="s">
        <v>9048</v>
      </c>
      <c r="S600" t="str">
        <f t="shared" si="77"/>
        <v>P001571</v>
      </c>
      <c r="T600">
        <f t="shared" ca="1" si="78"/>
        <v>1940</v>
      </c>
      <c r="U600" s="4">
        <v>1790</v>
      </c>
    </row>
    <row r="601" spans="1:21" x14ac:dyDescent="0.45">
      <c r="A601" t="s">
        <v>2390</v>
      </c>
      <c r="B601" t="s">
        <v>41</v>
      </c>
      <c r="C601" s="3" t="str">
        <f t="shared" si="73"/>
        <v>4.5 </v>
      </c>
      <c r="D601" t="s">
        <v>2391</v>
      </c>
      <c r="F601" t="s">
        <v>13</v>
      </c>
      <c r="G601" t="str">
        <f t="shared" si="74"/>
        <v>$$ - $$$</v>
      </c>
      <c r="H601" t="s">
        <v>2392</v>
      </c>
      <c r="I601" t="s">
        <v>2393</v>
      </c>
      <c r="J601" t="str">
        <f t="shared" si="72"/>
        <v xml:space="preserve">  ChineseCafeFast food</v>
      </c>
      <c r="K601" t="str" cm="1">
        <f t="array" ref="K601">ExtractCapitals(J601)</f>
        <v>Chinese Cafe Fast food</v>
      </c>
      <c r="L601" t="str">
        <f t="shared" si="75"/>
        <v>Chinese, Cafe, Fast, food</v>
      </c>
      <c r="M601" t="str">
        <f t="shared" si="79"/>
        <v>Chinese, Cafe, Fast, food</v>
      </c>
      <c r="P601" t="str">
        <f t="shared" si="76"/>
        <v>Chinese, Cafe, Fast, food</v>
      </c>
      <c r="Q601" t="str" cm="1">
        <f t="array" ref="Q601">_xlfn.TEXTJOIN(", ", TRUE, IFERROR(_xlfn.FILTERXML("&lt;t&gt;&lt;s&gt;" &amp; SUBSTITUTE(P601, ", ", "&lt;/s&gt;&lt;s&gt;") &amp; "&lt;/s&gt;&lt;/t&gt;", "//s[not(preceding::*=.)]"), ""))</f>
        <v>Chinese, Cafe, Fast, food</v>
      </c>
      <c r="R601" t="s">
        <v>9048</v>
      </c>
      <c r="S601" t="str">
        <f t="shared" si="77"/>
        <v>P001572</v>
      </c>
      <c r="T601">
        <f t="shared" ca="1" si="78"/>
        <v>1611</v>
      </c>
      <c r="U601" s="4">
        <v>2532</v>
      </c>
    </row>
    <row r="602" spans="1:21" x14ac:dyDescent="0.45">
      <c r="A602" t="s">
        <v>2394</v>
      </c>
      <c r="B602" t="s">
        <v>3</v>
      </c>
      <c r="C602" s="3" t="str">
        <f t="shared" si="73"/>
        <v>4.0 </v>
      </c>
      <c r="D602" t="s">
        <v>2395</v>
      </c>
      <c r="F602" t="s">
        <v>546</v>
      </c>
      <c r="G602" t="str">
        <f t="shared" si="74"/>
        <v>$$</v>
      </c>
      <c r="H602" t="s">
        <v>546</v>
      </c>
      <c r="I602" t="s">
        <v>2396</v>
      </c>
      <c r="J602" t="str">
        <f t="shared" si="72"/>
        <v>Chinese</v>
      </c>
      <c r="K602" t="str" cm="1">
        <f t="array" ref="K602">ExtractCapitals(J602)</f>
        <v>Chinese</v>
      </c>
      <c r="L602" t="str">
        <f t="shared" si="75"/>
        <v>Chinese</v>
      </c>
      <c r="M602" t="str">
        <f t="shared" si="79"/>
        <v>Chinese</v>
      </c>
      <c r="P602" t="str">
        <f t="shared" si="76"/>
        <v>Chinese</v>
      </c>
      <c r="Q602" t="str" cm="1">
        <f t="array" ref="Q602">_xlfn.TEXTJOIN(", ", TRUE, IFERROR(_xlfn.FILTERXML("&lt;t&gt;&lt;s&gt;" &amp; SUBSTITUTE(P602, ", ", "&lt;/s&gt;&lt;s&gt;") &amp; "&lt;/s&gt;&lt;/t&gt;", "//s[not(preceding::*=.)]"), ""))</f>
        <v>Chinese</v>
      </c>
      <c r="R602" t="s">
        <v>9048</v>
      </c>
      <c r="S602" t="str">
        <f t="shared" si="77"/>
        <v>P001573</v>
      </c>
      <c r="T602">
        <f t="shared" ca="1" si="78"/>
        <v>1570</v>
      </c>
      <c r="U602" s="4">
        <v>2469</v>
      </c>
    </row>
    <row r="603" spans="1:21" x14ac:dyDescent="0.45">
      <c r="A603" t="s">
        <v>2397</v>
      </c>
      <c r="B603" t="s">
        <v>3</v>
      </c>
      <c r="C603" s="3" t="str">
        <f t="shared" si="73"/>
        <v>4.0 </v>
      </c>
      <c r="D603" t="s">
        <v>2398</v>
      </c>
      <c r="F603" t="s">
        <v>13</v>
      </c>
      <c r="G603" t="str">
        <f t="shared" si="74"/>
        <v>$$ - $$$</v>
      </c>
      <c r="H603" t="s">
        <v>1441</v>
      </c>
      <c r="I603" t="s">
        <v>2399</v>
      </c>
      <c r="J603" t="str">
        <f t="shared" si="72"/>
        <v xml:space="preserve">  AsianKorean</v>
      </c>
      <c r="K603" t="str" cm="1">
        <f t="array" ref="K603">ExtractCapitals(J603)</f>
        <v>Asian Korean</v>
      </c>
      <c r="L603" t="str">
        <f t="shared" si="75"/>
        <v>Asian, Korean</v>
      </c>
      <c r="M603" t="str">
        <f t="shared" si="79"/>
        <v>Asian, Korean</v>
      </c>
      <c r="N603" t="s">
        <v>232</v>
      </c>
      <c r="P603" t="str">
        <f t="shared" si="76"/>
        <v>Asian, Korean, Lunch, Dinner</v>
      </c>
      <c r="Q603" t="str" cm="1">
        <f t="array" ref="Q603">_xlfn.TEXTJOIN(", ", TRUE, IFERROR(_xlfn.FILTERXML("&lt;t&gt;&lt;s&gt;" &amp; SUBSTITUTE(P603, ", ", "&lt;/s&gt;&lt;s&gt;") &amp; "&lt;/s&gt;&lt;/t&gt;", "//s[not(preceding::*=.)]"), ""))</f>
        <v>Asian, Korean, Lunch, Dinner</v>
      </c>
      <c r="R603" t="s">
        <v>9048</v>
      </c>
      <c r="S603" t="str">
        <f t="shared" si="77"/>
        <v>P001574</v>
      </c>
      <c r="T603">
        <f t="shared" ca="1" si="78"/>
        <v>934</v>
      </c>
      <c r="U603" s="4">
        <v>3924</v>
      </c>
    </row>
    <row r="604" spans="1:21" x14ac:dyDescent="0.45">
      <c r="A604" t="s">
        <v>2308</v>
      </c>
      <c r="B604" t="s">
        <v>3</v>
      </c>
      <c r="C604" s="3" t="str">
        <f t="shared" si="73"/>
        <v>4.0 </v>
      </c>
      <c r="D604" t="s">
        <v>2400</v>
      </c>
      <c r="F604" t="s">
        <v>13</v>
      </c>
      <c r="G604" t="str">
        <f t="shared" si="74"/>
        <v>$$ - $$$</v>
      </c>
      <c r="H604" t="s">
        <v>13</v>
      </c>
      <c r="I604">
        <v>6072760267</v>
      </c>
      <c r="J604" t="str">
        <f t="shared" si="72"/>
        <v xml:space="preserve">  </v>
      </c>
      <c r="K604" t="str" cm="1">
        <f t="array" ref="K604">ExtractCapitals(J604)</f>
        <v/>
      </c>
      <c r="L604" t="str">
        <f t="shared" si="75"/>
        <v/>
      </c>
      <c r="M604" t="str">
        <f t="shared" si="79"/>
        <v/>
      </c>
      <c r="P604" t="str">
        <f t="shared" si="76"/>
        <v xml:space="preserve">, , </v>
      </c>
      <c r="Q604" t="str" cm="1">
        <f t="array" ref="Q604">_xlfn.TEXTJOIN(", ", TRUE, IFERROR(_xlfn.FILTERXML("&lt;t&gt;&lt;s&gt;" &amp; SUBSTITUTE(P604, ", ", "&lt;/s&gt;&lt;s&gt;") &amp; "&lt;/s&gt;&lt;/t&gt;", "//s[not(preceding::*=.)]"), ""))</f>
        <v/>
      </c>
      <c r="R604" t="s">
        <v>9048</v>
      </c>
      <c r="S604" t="str">
        <f t="shared" si="77"/>
        <v>P001575</v>
      </c>
      <c r="T604">
        <f t="shared" ca="1" si="78"/>
        <v>3824</v>
      </c>
      <c r="U604" s="4">
        <v>3038</v>
      </c>
    </row>
    <row r="605" spans="1:21" x14ac:dyDescent="0.45">
      <c r="A605" t="s">
        <v>2401</v>
      </c>
      <c r="B605" t="s">
        <v>18</v>
      </c>
      <c r="C605" s="3" t="str">
        <f t="shared" si="73"/>
        <v>3.5 </v>
      </c>
      <c r="D605" t="s">
        <v>2402</v>
      </c>
      <c r="F605" t="s">
        <v>13</v>
      </c>
      <c r="G605" t="str">
        <f t="shared" si="74"/>
        <v>$$ - $$$</v>
      </c>
      <c r="H605" t="s">
        <v>440</v>
      </c>
      <c r="I605" t="s">
        <v>2403</v>
      </c>
      <c r="J605" t="str">
        <f t="shared" si="72"/>
        <v xml:space="preserve">  AsianMalaysianHalal</v>
      </c>
      <c r="K605" t="str" cm="1">
        <f t="array" ref="K605">ExtractCapitals(J605)</f>
        <v>Asian Malaysian Halal</v>
      </c>
      <c r="L605" t="str">
        <f t="shared" si="75"/>
        <v>Asian, Malaysian, Halal</v>
      </c>
      <c r="M605" t="str">
        <f t="shared" si="79"/>
        <v>Asian, Malaysian, Halal</v>
      </c>
      <c r="N605" t="s">
        <v>77</v>
      </c>
      <c r="P605" t="str">
        <f t="shared" si="76"/>
        <v>Asian, Malaysian, Halal</v>
      </c>
      <c r="Q605" t="str" cm="1">
        <f t="array" ref="Q605">_xlfn.TEXTJOIN(", ", TRUE, IFERROR(_xlfn.FILTERXML("&lt;t&gt;&lt;s&gt;" &amp; SUBSTITUTE(P605, ", ", "&lt;/s&gt;&lt;s&gt;") &amp; "&lt;/s&gt;&lt;/t&gt;", "//s[not(preceding::*=.)]"), ""))</f>
        <v>Asian, Malaysian, Halal</v>
      </c>
      <c r="R605" t="s">
        <v>9048</v>
      </c>
      <c r="S605" t="str">
        <f t="shared" si="77"/>
        <v>P001576</v>
      </c>
      <c r="T605">
        <f t="shared" ca="1" si="78"/>
        <v>4274</v>
      </c>
      <c r="U605" s="4">
        <v>3318</v>
      </c>
    </row>
    <row r="606" spans="1:21" x14ac:dyDescent="0.45">
      <c r="A606" t="s">
        <v>2404</v>
      </c>
      <c r="B606" t="s">
        <v>79</v>
      </c>
      <c r="C606" s="3" t="str">
        <f t="shared" si="73"/>
        <v>5.0 </v>
      </c>
      <c r="D606" t="s">
        <v>2405</v>
      </c>
      <c r="F606" t="s">
        <v>736</v>
      </c>
      <c r="G606" t="str">
        <f t="shared" si="74"/>
        <v>$$</v>
      </c>
      <c r="H606" t="s">
        <v>736</v>
      </c>
      <c r="I606" t="s">
        <v>2406</v>
      </c>
      <c r="J606" t="str">
        <f t="shared" si="72"/>
        <v>Fusion</v>
      </c>
      <c r="K606" t="str" cm="1">
        <f t="array" ref="K606">ExtractCapitals(J606)</f>
        <v>Fusion</v>
      </c>
      <c r="L606" t="str">
        <f t="shared" si="75"/>
        <v>Fusion</v>
      </c>
      <c r="M606" t="str">
        <f t="shared" si="79"/>
        <v>Fusion</v>
      </c>
      <c r="P606" t="str">
        <f t="shared" si="76"/>
        <v>Fusion</v>
      </c>
      <c r="Q606" t="str" cm="1">
        <f t="array" ref="Q606">_xlfn.TEXTJOIN(", ", TRUE, IFERROR(_xlfn.FILTERXML("&lt;t&gt;&lt;s&gt;" &amp; SUBSTITUTE(P606, ", ", "&lt;/s&gt;&lt;s&gt;") &amp; "&lt;/s&gt;&lt;/t&gt;", "//s[not(preceding::*=.)]"), ""))</f>
        <v>Fusion</v>
      </c>
      <c r="R606" t="s">
        <v>9048</v>
      </c>
      <c r="S606" t="str">
        <f t="shared" si="77"/>
        <v>P001577</v>
      </c>
      <c r="T606">
        <f t="shared" ca="1" si="78"/>
        <v>1533</v>
      </c>
      <c r="U606" s="4">
        <v>2844</v>
      </c>
    </row>
    <row r="607" spans="1:21" x14ac:dyDescent="0.45">
      <c r="A607" t="s">
        <v>2407</v>
      </c>
      <c r="B607" t="s">
        <v>41</v>
      </c>
      <c r="C607" s="3" t="str">
        <f t="shared" si="73"/>
        <v>4.5 </v>
      </c>
      <c r="D607" t="s">
        <v>2408</v>
      </c>
      <c r="G607" t="str">
        <f t="shared" si="74"/>
        <v>$$</v>
      </c>
      <c r="I607">
        <v>6072762838</v>
      </c>
      <c r="J607" t="str">
        <f t="shared" si="72"/>
        <v/>
      </c>
      <c r="K607" t="str" cm="1">
        <f t="array" ref="K607">ExtractCapitals(J607)</f>
        <v/>
      </c>
      <c r="L607" t="str">
        <f t="shared" si="75"/>
        <v/>
      </c>
      <c r="M607" t="str">
        <f t="shared" si="79"/>
        <v/>
      </c>
      <c r="P607" t="str">
        <f t="shared" si="76"/>
        <v xml:space="preserve">, , </v>
      </c>
      <c r="Q607" t="str" cm="1">
        <f t="array" ref="Q607">_xlfn.TEXTJOIN(", ", TRUE, IFERROR(_xlfn.FILTERXML("&lt;t&gt;&lt;s&gt;" &amp; SUBSTITUTE(P607, ", ", "&lt;/s&gt;&lt;s&gt;") &amp; "&lt;/s&gt;&lt;/t&gt;", "//s[not(preceding::*=.)]"), ""))</f>
        <v/>
      </c>
      <c r="R607" t="s">
        <v>9048</v>
      </c>
      <c r="S607" t="str">
        <f t="shared" si="77"/>
        <v>P001578</v>
      </c>
      <c r="T607">
        <f t="shared" ca="1" si="78"/>
        <v>3684</v>
      </c>
      <c r="U607" s="4">
        <v>2886</v>
      </c>
    </row>
    <row r="608" spans="1:21" x14ac:dyDescent="0.45">
      <c r="A608" t="s">
        <v>2409</v>
      </c>
      <c r="B608" t="s">
        <v>3</v>
      </c>
      <c r="C608" s="3" t="str">
        <f t="shared" si="73"/>
        <v>4.0 </v>
      </c>
      <c r="D608" t="s">
        <v>2410</v>
      </c>
      <c r="F608" t="s">
        <v>413</v>
      </c>
      <c r="G608" t="str">
        <f t="shared" si="74"/>
        <v>$$</v>
      </c>
      <c r="H608" t="s">
        <v>2411</v>
      </c>
      <c r="I608" t="s">
        <v>2412</v>
      </c>
      <c r="J608" t="str">
        <f t="shared" si="72"/>
        <v>BakeriesCafe</v>
      </c>
      <c r="K608" t="str" cm="1">
        <f t="array" ref="K608">ExtractCapitals(J608)</f>
        <v>Bakeries Cafe</v>
      </c>
      <c r="L608" t="str">
        <f t="shared" si="75"/>
        <v>Bakeries, Cafe</v>
      </c>
      <c r="M608" t="str">
        <f t="shared" si="79"/>
        <v>Bakeries, Cafe</v>
      </c>
      <c r="P608" t="str">
        <f t="shared" si="76"/>
        <v>Bakeries, Cafe</v>
      </c>
      <c r="Q608" t="str" cm="1">
        <f t="array" ref="Q608">_xlfn.TEXTJOIN(", ", TRUE, IFERROR(_xlfn.FILTERXML("&lt;t&gt;&lt;s&gt;" &amp; SUBSTITUTE(P608, ", ", "&lt;/s&gt;&lt;s&gt;") &amp; "&lt;/s&gt;&lt;/t&gt;", "//s[not(preceding::*=.)]"), ""))</f>
        <v>Bakeries, Cafe</v>
      </c>
      <c r="R608" t="s">
        <v>9048</v>
      </c>
      <c r="S608" t="str">
        <f t="shared" si="77"/>
        <v>P001579</v>
      </c>
      <c r="T608">
        <f t="shared" ca="1" si="78"/>
        <v>3949</v>
      </c>
      <c r="U608" s="4">
        <v>1133</v>
      </c>
    </row>
    <row r="609" spans="1:21" x14ac:dyDescent="0.45">
      <c r="A609" t="s">
        <v>2413</v>
      </c>
      <c r="B609" t="s">
        <v>18</v>
      </c>
      <c r="C609" s="3" t="str">
        <f t="shared" si="73"/>
        <v>3.5 </v>
      </c>
      <c r="D609" t="s">
        <v>2414</v>
      </c>
      <c r="F609" t="s">
        <v>13</v>
      </c>
      <c r="G609" t="str">
        <f t="shared" si="74"/>
        <v>$$ - $$$</v>
      </c>
      <c r="H609" t="s">
        <v>2415</v>
      </c>
      <c r="I609" t="s">
        <v>2416</v>
      </c>
      <c r="J609" t="str">
        <f t="shared" si="72"/>
        <v xml:space="preserve">  DessertAmericanSteakhouse</v>
      </c>
      <c r="K609" t="str" cm="1">
        <f t="array" ref="K609">ExtractCapitals(J609)</f>
        <v>Dessert American Steakhouse</v>
      </c>
      <c r="L609" t="str">
        <f t="shared" si="75"/>
        <v>Dessert, American, Steakhouse</v>
      </c>
      <c r="M609" t="str">
        <f t="shared" si="79"/>
        <v>Dessert, American, Steakhouse</v>
      </c>
      <c r="N609" t="s">
        <v>232</v>
      </c>
      <c r="P609" t="str">
        <f t="shared" si="76"/>
        <v>Dessert, American, Steakhouse, Lunch, Dinner</v>
      </c>
      <c r="Q609" t="str" cm="1">
        <f t="array" ref="Q609">_xlfn.TEXTJOIN(", ", TRUE, IFERROR(_xlfn.FILTERXML("&lt;t&gt;&lt;s&gt;" &amp; SUBSTITUTE(P609, ", ", "&lt;/s&gt;&lt;s&gt;") &amp; "&lt;/s&gt;&lt;/t&gt;", "//s[not(preceding::*=.)]"), ""))</f>
        <v>Dessert, American, Steakhouse, Lunch, Dinner</v>
      </c>
      <c r="R609" t="s">
        <v>9048</v>
      </c>
      <c r="S609" t="str">
        <f t="shared" si="77"/>
        <v>P001580</v>
      </c>
      <c r="T609">
        <f t="shared" ca="1" si="78"/>
        <v>3305</v>
      </c>
      <c r="U609" s="4">
        <v>4023</v>
      </c>
    </row>
    <row r="610" spans="1:21" x14ac:dyDescent="0.45">
      <c r="A610" t="s">
        <v>2417</v>
      </c>
      <c r="B610" t="s">
        <v>3</v>
      </c>
      <c r="C610" s="3" t="str">
        <f t="shared" si="73"/>
        <v>4.0 </v>
      </c>
      <c r="D610" t="s">
        <v>2418</v>
      </c>
      <c r="F610" t="s">
        <v>715</v>
      </c>
      <c r="G610" t="str">
        <f t="shared" si="74"/>
        <v>$$</v>
      </c>
      <c r="H610" t="s">
        <v>2419</v>
      </c>
      <c r="I610" t="s">
        <v>2420</v>
      </c>
      <c r="J610" t="str">
        <f t="shared" si="72"/>
        <v>SeafoodAsianMalaysian</v>
      </c>
      <c r="K610" t="str" cm="1">
        <f t="array" ref="K610">ExtractCapitals(J610)</f>
        <v>Seafood Asian Malaysian</v>
      </c>
      <c r="L610" t="str">
        <f t="shared" si="75"/>
        <v>Seafood, Asian, Malaysian</v>
      </c>
      <c r="M610" t="str">
        <f t="shared" si="79"/>
        <v>Seafood, Asian, Malaysian</v>
      </c>
      <c r="P610" t="str">
        <f t="shared" si="76"/>
        <v>Seafood, Asian, Malaysian</v>
      </c>
      <c r="Q610" t="str" cm="1">
        <f t="array" ref="Q610">_xlfn.TEXTJOIN(", ", TRUE, IFERROR(_xlfn.FILTERXML("&lt;t&gt;&lt;s&gt;" &amp; SUBSTITUTE(P610, ", ", "&lt;/s&gt;&lt;s&gt;") &amp; "&lt;/s&gt;&lt;/t&gt;", "//s[not(preceding::*=.)]"), ""))</f>
        <v>Seafood, Asian, Malaysian</v>
      </c>
      <c r="R610" t="s">
        <v>9048</v>
      </c>
      <c r="S610" t="str">
        <f t="shared" si="77"/>
        <v>P001581</v>
      </c>
      <c r="T610">
        <f t="shared" ca="1" si="78"/>
        <v>4062</v>
      </c>
      <c r="U610" s="4">
        <v>600</v>
      </c>
    </row>
    <row r="611" spans="1:21" x14ac:dyDescent="0.45">
      <c r="A611" t="s">
        <v>2421</v>
      </c>
      <c r="B611" t="s">
        <v>3</v>
      </c>
      <c r="C611" s="3" t="str">
        <f t="shared" si="73"/>
        <v>4.0 </v>
      </c>
      <c r="D611" t="s">
        <v>2422</v>
      </c>
      <c r="G611" t="str">
        <f t="shared" si="74"/>
        <v>$$</v>
      </c>
      <c r="J611" t="str">
        <f t="shared" si="72"/>
        <v/>
      </c>
      <c r="K611" t="str" cm="1">
        <f t="array" ref="K611">ExtractCapitals(J611)</f>
        <v/>
      </c>
      <c r="L611" t="str">
        <f t="shared" si="75"/>
        <v/>
      </c>
      <c r="M611" t="str">
        <f t="shared" si="79"/>
        <v/>
      </c>
      <c r="P611" t="str">
        <f t="shared" si="76"/>
        <v xml:space="preserve">, , </v>
      </c>
      <c r="Q611" t="str" cm="1">
        <f t="array" ref="Q611">_xlfn.TEXTJOIN(", ", TRUE, IFERROR(_xlfn.FILTERXML("&lt;t&gt;&lt;s&gt;" &amp; SUBSTITUTE(P611, ", ", "&lt;/s&gt;&lt;s&gt;") &amp; "&lt;/s&gt;&lt;/t&gt;", "//s[not(preceding::*=.)]"), ""))</f>
        <v/>
      </c>
      <c r="R611" t="s">
        <v>9048</v>
      </c>
      <c r="S611" t="str">
        <f t="shared" si="77"/>
        <v>P001582</v>
      </c>
      <c r="T611">
        <f t="shared" ca="1" si="78"/>
        <v>652</v>
      </c>
      <c r="U611" s="4">
        <v>3332</v>
      </c>
    </row>
    <row r="612" spans="1:21" x14ac:dyDescent="0.45">
      <c r="A612" t="s">
        <v>2423</v>
      </c>
      <c r="B612" t="s">
        <v>79</v>
      </c>
      <c r="C612" s="3" t="str">
        <f t="shared" si="73"/>
        <v>5.0 </v>
      </c>
      <c r="D612" t="s">
        <v>2424</v>
      </c>
      <c r="F612" t="s">
        <v>794</v>
      </c>
      <c r="G612" t="str">
        <f t="shared" si="74"/>
        <v>$$</v>
      </c>
      <c r="H612" t="s">
        <v>795</v>
      </c>
      <c r="I612" t="s">
        <v>2425</v>
      </c>
      <c r="J612" t="str">
        <f t="shared" si="72"/>
        <v>AsianMalaysian</v>
      </c>
      <c r="K612" t="str" cm="1">
        <f t="array" ref="K612">ExtractCapitals(J612)</f>
        <v>Asian Malaysian</v>
      </c>
      <c r="L612" t="str">
        <f t="shared" si="75"/>
        <v>Asian, Malaysian</v>
      </c>
      <c r="M612" t="str">
        <f t="shared" si="79"/>
        <v>Asian, Malaysian</v>
      </c>
      <c r="N612" t="s">
        <v>232</v>
      </c>
      <c r="P612" t="str">
        <f t="shared" si="76"/>
        <v>Asian, Malaysian, Lunch, Dinner</v>
      </c>
      <c r="Q612" t="str" cm="1">
        <f t="array" ref="Q612">_xlfn.TEXTJOIN(", ", TRUE, IFERROR(_xlfn.FILTERXML("&lt;t&gt;&lt;s&gt;" &amp; SUBSTITUTE(P612, ", ", "&lt;/s&gt;&lt;s&gt;") &amp; "&lt;/s&gt;&lt;/t&gt;", "//s[not(preceding::*=.)]"), ""))</f>
        <v>Asian, Malaysian, Lunch, Dinner</v>
      </c>
      <c r="R612" t="s">
        <v>9048</v>
      </c>
      <c r="S612" t="str">
        <f t="shared" si="77"/>
        <v>P001583</v>
      </c>
      <c r="T612">
        <f t="shared" ca="1" si="78"/>
        <v>1348</v>
      </c>
      <c r="U612" s="4">
        <v>4214</v>
      </c>
    </row>
    <row r="613" spans="1:21" x14ac:dyDescent="0.45">
      <c r="A613" t="s">
        <v>2426</v>
      </c>
      <c r="B613" t="s">
        <v>18</v>
      </c>
      <c r="C613" s="3" t="str">
        <f t="shared" si="73"/>
        <v>3.5 </v>
      </c>
      <c r="D613" t="s">
        <v>2427</v>
      </c>
      <c r="F613" t="s">
        <v>13</v>
      </c>
      <c r="G613" t="str">
        <f t="shared" si="74"/>
        <v>$$ - $$$</v>
      </c>
      <c r="H613" t="s">
        <v>380</v>
      </c>
      <c r="J613" t="str">
        <f t="shared" si="72"/>
        <v xml:space="preserve">  JapaneseSushiAsian</v>
      </c>
      <c r="K613" t="str" cm="1">
        <f t="array" ref="K613">ExtractCapitals(J613)</f>
        <v>Japanese Sushi Asian</v>
      </c>
      <c r="L613" t="str">
        <f t="shared" si="75"/>
        <v>Japanese, Sushi, Asian</v>
      </c>
      <c r="M613" t="str">
        <f t="shared" si="79"/>
        <v>Japanese, Sushi, Asian</v>
      </c>
      <c r="N613" t="s">
        <v>135</v>
      </c>
      <c r="P613" t="str">
        <f t="shared" si="76"/>
        <v>Japanese, Sushi, Asian, Dinner, Lunch</v>
      </c>
      <c r="Q613" t="str" cm="1">
        <f t="array" ref="Q613">_xlfn.TEXTJOIN(", ", TRUE, IFERROR(_xlfn.FILTERXML("&lt;t&gt;&lt;s&gt;" &amp; SUBSTITUTE(P613, ", ", "&lt;/s&gt;&lt;s&gt;") &amp; "&lt;/s&gt;&lt;/t&gt;", "//s[not(preceding::*=.)]"), ""))</f>
        <v>Japanese, Sushi, Asian, Dinner, Lunch</v>
      </c>
      <c r="R613" t="s">
        <v>9048</v>
      </c>
      <c r="S613" t="str">
        <f t="shared" si="77"/>
        <v>P001584</v>
      </c>
      <c r="T613">
        <f t="shared" ca="1" si="78"/>
        <v>2413</v>
      </c>
      <c r="U613" s="4">
        <v>3074</v>
      </c>
    </row>
    <row r="614" spans="1:21" x14ac:dyDescent="0.45">
      <c r="A614" t="s">
        <v>2428</v>
      </c>
      <c r="B614" t="s">
        <v>3</v>
      </c>
      <c r="C614" s="3" t="str">
        <f t="shared" si="73"/>
        <v>4.0 </v>
      </c>
      <c r="D614" t="s">
        <v>2429</v>
      </c>
      <c r="F614" t="s">
        <v>6</v>
      </c>
      <c r="G614" t="str">
        <f t="shared" si="74"/>
        <v>$</v>
      </c>
      <c r="H614" t="s">
        <v>246</v>
      </c>
      <c r="I614" t="s">
        <v>2430</v>
      </c>
      <c r="J614" t="str">
        <f t="shared" si="72"/>
        <v>AsianMalaysian</v>
      </c>
      <c r="K614" t="str" cm="1">
        <f t="array" ref="K614">ExtractCapitals(J614)</f>
        <v>Asian Malaysian</v>
      </c>
      <c r="L614" t="str">
        <f t="shared" si="75"/>
        <v>Asian, Malaysian</v>
      </c>
      <c r="M614" t="str">
        <f t="shared" si="79"/>
        <v>Asian, Malaysian</v>
      </c>
      <c r="P614" t="str">
        <f t="shared" si="76"/>
        <v>Asian, Malaysian</v>
      </c>
      <c r="Q614" t="str" cm="1">
        <f t="array" ref="Q614">_xlfn.TEXTJOIN(", ", TRUE, IFERROR(_xlfn.FILTERXML("&lt;t&gt;&lt;s&gt;" &amp; SUBSTITUTE(P614, ", ", "&lt;/s&gt;&lt;s&gt;") &amp; "&lt;/s&gt;&lt;/t&gt;", "//s[not(preceding::*=.)]"), ""))</f>
        <v>Asian, Malaysian</v>
      </c>
      <c r="R614" t="s">
        <v>9048</v>
      </c>
      <c r="S614" t="str">
        <f t="shared" si="77"/>
        <v>P001585</v>
      </c>
      <c r="T614">
        <f t="shared" ca="1" si="78"/>
        <v>4197</v>
      </c>
      <c r="U614" s="4">
        <v>926</v>
      </c>
    </row>
    <row r="615" spans="1:21" x14ac:dyDescent="0.45">
      <c r="A615" t="s">
        <v>2431</v>
      </c>
      <c r="B615" t="s">
        <v>41</v>
      </c>
      <c r="C615" s="3" t="str">
        <f t="shared" si="73"/>
        <v>4.5 </v>
      </c>
      <c r="D615" t="s">
        <v>2432</v>
      </c>
      <c r="G615" t="str">
        <f t="shared" si="74"/>
        <v>$$</v>
      </c>
      <c r="I615" t="s">
        <v>2433</v>
      </c>
      <c r="J615" t="str">
        <f t="shared" si="72"/>
        <v/>
      </c>
      <c r="K615" t="str" cm="1">
        <f t="array" ref="K615">ExtractCapitals(J615)</f>
        <v/>
      </c>
      <c r="L615" t="str">
        <f t="shared" si="75"/>
        <v/>
      </c>
      <c r="M615" t="str">
        <f t="shared" si="79"/>
        <v/>
      </c>
      <c r="P615" t="str">
        <f t="shared" si="76"/>
        <v xml:space="preserve">, , </v>
      </c>
      <c r="Q615" t="str" cm="1">
        <f t="array" ref="Q615">_xlfn.TEXTJOIN(", ", TRUE, IFERROR(_xlfn.FILTERXML("&lt;t&gt;&lt;s&gt;" &amp; SUBSTITUTE(P615, ", ", "&lt;/s&gt;&lt;s&gt;") &amp; "&lt;/s&gt;&lt;/t&gt;", "//s[not(preceding::*=.)]"), ""))</f>
        <v/>
      </c>
      <c r="R615" t="s">
        <v>9048</v>
      </c>
      <c r="S615" t="str">
        <f t="shared" si="77"/>
        <v>P001586</v>
      </c>
      <c r="T615">
        <f t="shared" ca="1" si="78"/>
        <v>2403</v>
      </c>
      <c r="U615" s="4">
        <v>1684</v>
      </c>
    </row>
    <row r="616" spans="1:21" x14ac:dyDescent="0.45">
      <c r="A616" t="s">
        <v>2434</v>
      </c>
      <c r="B616" t="s">
        <v>3</v>
      </c>
      <c r="C616" s="3" t="str">
        <f t="shared" si="73"/>
        <v>4.0 </v>
      </c>
      <c r="D616" t="s">
        <v>2435</v>
      </c>
      <c r="F616" t="s">
        <v>13</v>
      </c>
      <c r="G616" t="str">
        <f t="shared" si="74"/>
        <v>$$ - $$$</v>
      </c>
      <c r="H616" t="s">
        <v>505</v>
      </c>
      <c r="I616" t="s">
        <v>2436</v>
      </c>
      <c r="J616" t="str">
        <f t="shared" si="72"/>
        <v xml:space="preserve">  ChineseSeafood</v>
      </c>
      <c r="K616" t="str" cm="1">
        <f t="array" ref="K616">ExtractCapitals(J616)</f>
        <v>Chinese Seafood</v>
      </c>
      <c r="L616" t="str">
        <f t="shared" si="75"/>
        <v>Chinese, Seafood</v>
      </c>
      <c r="M616" t="str">
        <f t="shared" si="79"/>
        <v>Chinese, Seafood</v>
      </c>
      <c r="N616" t="s">
        <v>2437</v>
      </c>
      <c r="P616" t="str">
        <f t="shared" si="76"/>
        <v>Chinese, Seafood</v>
      </c>
      <c r="Q616" t="str" cm="1">
        <f t="array" ref="Q616">_xlfn.TEXTJOIN(", ", TRUE, IFERROR(_xlfn.FILTERXML("&lt;t&gt;&lt;s&gt;" &amp; SUBSTITUTE(P616, ", ", "&lt;/s&gt;&lt;s&gt;") &amp; "&lt;/s&gt;&lt;/t&gt;", "//s[not(preceding::*=.)]"), ""))</f>
        <v>Chinese, Seafood</v>
      </c>
      <c r="R616" t="s">
        <v>9048</v>
      </c>
      <c r="S616" t="str">
        <f t="shared" si="77"/>
        <v>P001587</v>
      </c>
      <c r="T616">
        <f t="shared" ca="1" si="78"/>
        <v>3222</v>
      </c>
      <c r="U616" s="4">
        <v>2163</v>
      </c>
    </row>
    <row r="617" spans="1:21" x14ac:dyDescent="0.45">
      <c r="A617" t="s">
        <v>2438</v>
      </c>
      <c r="B617" t="s">
        <v>41</v>
      </c>
      <c r="C617" s="3" t="str">
        <f t="shared" si="73"/>
        <v>4.5 </v>
      </c>
      <c r="D617" t="s">
        <v>2439</v>
      </c>
      <c r="F617" t="s">
        <v>13</v>
      </c>
      <c r="G617" t="str">
        <f t="shared" si="74"/>
        <v>$$ - $$$</v>
      </c>
      <c r="H617" t="s">
        <v>2440</v>
      </c>
      <c r="I617" t="s">
        <v>2441</v>
      </c>
      <c r="J617" t="str">
        <f t="shared" si="72"/>
        <v xml:space="preserve">  PizzaCafe</v>
      </c>
      <c r="K617" t="str" cm="1">
        <f t="array" ref="K617">ExtractCapitals(J617)</f>
        <v>Pizza Cafe</v>
      </c>
      <c r="L617" t="str">
        <f t="shared" si="75"/>
        <v>Pizza, Cafe</v>
      </c>
      <c r="M617" t="str">
        <f t="shared" si="79"/>
        <v>Pizza, Cafe</v>
      </c>
      <c r="P617" t="str">
        <f t="shared" si="76"/>
        <v>Pizza, Cafe</v>
      </c>
      <c r="Q617" t="str" cm="1">
        <f t="array" ref="Q617">_xlfn.TEXTJOIN(", ", TRUE, IFERROR(_xlfn.FILTERXML("&lt;t&gt;&lt;s&gt;" &amp; SUBSTITUTE(P617, ", ", "&lt;/s&gt;&lt;s&gt;") &amp; "&lt;/s&gt;&lt;/t&gt;", "//s[not(preceding::*=.)]"), ""))</f>
        <v>Pizza, Cafe</v>
      </c>
      <c r="R617" t="s">
        <v>9048</v>
      </c>
      <c r="S617" t="str">
        <f t="shared" si="77"/>
        <v>P001588</v>
      </c>
      <c r="T617">
        <f t="shared" ca="1" si="78"/>
        <v>2687</v>
      </c>
      <c r="U617" s="4">
        <v>1676</v>
      </c>
    </row>
    <row r="618" spans="1:21" x14ac:dyDescent="0.45">
      <c r="A618" t="s">
        <v>1580</v>
      </c>
      <c r="B618" t="s">
        <v>18</v>
      </c>
      <c r="C618" s="3" t="str">
        <f t="shared" si="73"/>
        <v>3.5 </v>
      </c>
      <c r="D618" t="s">
        <v>2442</v>
      </c>
      <c r="F618" t="s">
        <v>13</v>
      </c>
      <c r="G618" t="str">
        <f t="shared" si="74"/>
        <v>$$ - $$$</v>
      </c>
      <c r="H618" t="s">
        <v>686</v>
      </c>
      <c r="I618" t="s">
        <v>2443</v>
      </c>
      <c r="J618" t="str">
        <f t="shared" si="72"/>
        <v xml:space="preserve">  JapaneseSushi</v>
      </c>
      <c r="K618" t="str" cm="1">
        <f t="array" ref="K618">ExtractCapitals(J618)</f>
        <v>Japanese Sushi</v>
      </c>
      <c r="L618" t="str">
        <f t="shared" si="75"/>
        <v>Japanese, Sushi</v>
      </c>
      <c r="M618" t="str">
        <f t="shared" si="79"/>
        <v>Japanese, Sushi</v>
      </c>
      <c r="N618" t="s">
        <v>507</v>
      </c>
      <c r="P618" t="str">
        <f t="shared" si="76"/>
        <v>Japanese, Sushi, Reservations</v>
      </c>
      <c r="Q618" t="str" cm="1">
        <f t="array" ref="Q618">_xlfn.TEXTJOIN(", ", TRUE, IFERROR(_xlfn.FILTERXML("&lt;t&gt;&lt;s&gt;" &amp; SUBSTITUTE(P618, ", ", "&lt;/s&gt;&lt;s&gt;") &amp; "&lt;/s&gt;&lt;/t&gt;", "//s[not(preceding::*=.)]"), ""))</f>
        <v>Japanese, Sushi, Reservations</v>
      </c>
      <c r="R618" t="s">
        <v>9048</v>
      </c>
      <c r="S618" t="str">
        <f t="shared" si="77"/>
        <v>P001589</v>
      </c>
      <c r="T618">
        <f t="shared" ca="1" si="78"/>
        <v>2003</v>
      </c>
      <c r="U618" s="4">
        <v>1823</v>
      </c>
    </row>
    <row r="619" spans="1:21" x14ac:dyDescent="0.45">
      <c r="A619" t="s">
        <v>2444</v>
      </c>
      <c r="B619" t="s">
        <v>41</v>
      </c>
      <c r="C619" s="3" t="str">
        <f t="shared" si="73"/>
        <v>4.5 </v>
      </c>
      <c r="D619" t="s">
        <v>2445</v>
      </c>
      <c r="G619" t="str">
        <f t="shared" si="74"/>
        <v>$$</v>
      </c>
      <c r="J619" t="str">
        <f t="shared" si="72"/>
        <v/>
      </c>
      <c r="K619" t="str" cm="1">
        <f t="array" ref="K619">ExtractCapitals(J619)</f>
        <v/>
      </c>
      <c r="L619" t="str">
        <f t="shared" si="75"/>
        <v/>
      </c>
      <c r="M619" t="str">
        <f t="shared" si="79"/>
        <v/>
      </c>
      <c r="P619" t="str">
        <f t="shared" si="76"/>
        <v xml:space="preserve">, , </v>
      </c>
      <c r="Q619" t="str" cm="1">
        <f t="array" ref="Q619">_xlfn.TEXTJOIN(", ", TRUE, IFERROR(_xlfn.FILTERXML("&lt;t&gt;&lt;s&gt;" &amp; SUBSTITUTE(P619, ", ", "&lt;/s&gt;&lt;s&gt;") &amp; "&lt;/s&gt;&lt;/t&gt;", "//s[not(preceding::*=.)]"), ""))</f>
        <v/>
      </c>
      <c r="R619" t="s">
        <v>9048</v>
      </c>
      <c r="S619" t="str">
        <f t="shared" si="77"/>
        <v>P001590</v>
      </c>
      <c r="T619">
        <f t="shared" ca="1" si="78"/>
        <v>514</v>
      </c>
      <c r="U619" s="4">
        <v>4103</v>
      </c>
    </row>
    <row r="620" spans="1:21" x14ac:dyDescent="0.45">
      <c r="A620" t="s">
        <v>2446</v>
      </c>
      <c r="B620" t="s">
        <v>3</v>
      </c>
      <c r="C620" s="3" t="str">
        <f t="shared" si="73"/>
        <v>4.0 </v>
      </c>
      <c r="D620" t="s">
        <v>2447</v>
      </c>
      <c r="F620" t="s">
        <v>13</v>
      </c>
      <c r="G620" t="str">
        <f t="shared" si="74"/>
        <v>$$ - $$$</v>
      </c>
      <c r="H620" t="s">
        <v>13</v>
      </c>
      <c r="I620" t="s">
        <v>2448</v>
      </c>
      <c r="J620" t="str">
        <f t="shared" si="72"/>
        <v xml:space="preserve">  </v>
      </c>
      <c r="K620" t="str" cm="1">
        <f t="array" ref="K620">ExtractCapitals(J620)</f>
        <v/>
      </c>
      <c r="L620" t="str">
        <f t="shared" si="75"/>
        <v/>
      </c>
      <c r="M620" t="str">
        <f t="shared" si="79"/>
        <v/>
      </c>
      <c r="P620" t="str">
        <f t="shared" si="76"/>
        <v xml:space="preserve">, , </v>
      </c>
      <c r="Q620" t="str" cm="1">
        <f t="array" ref="Q620">_xlfn.TEXTJOIN(", ", TRUE, IFERROR(_xlfn.FILTERXML("&lt;t&gt;&lt;s&gt;" &amp; SUBSTITUTE(P620, ", ", "&lt;/s&gt;&lt;s&gt;") &amp; "&lt;/s&gt;&lt;/t&gt;", "//s[not(preceding::*=.)]"), ""))</f>
        <v/>
      </c>
      <c r="R620" t="s">
        <v>9048</v>
      </c>
      <c r="S620" t="str">
        <f t="shared" si="77"/>
        <v>P001591</v>
      </c>
      <c r="T620">
        <f t="shared" ca="1" si="78"/>
        <v>322</v>
      </c>
      <c r="U620" s="4">
        <v>2634</v>
      </c>
    </row>
    <row r="621" spans="1:21" x14ac:dyDescent="0.45">
      <c r="A621" t="s">
        <v>1627</v>
      </c>
      <c r="B621" t="s">
        <v>18</v>
      </c>
      <c r="C621" s="3" t="str">
        <f t="shared" si="73"/>
        <v>3.5 </v>
      </c>
      <c r="D621" t="s">
        <v>2449</v>
      </c>
      <c r="F621" t="s">
        <v>13</v>
      </c>
      <c r="G621" t="str">
        <f t="shared" si="74"/>
        <v>$$ - $$$</v>
      </c>
      <c r="H621" t="s">
        <v>1194</v>
      </c>
      <c r="I621" t="s">
        <v>2450</v>
      </c>
      <c r="J621" t="str">
        <f t="shared" si="72"/>
        <v xml:space="preserve">  AsianMalaysian</v>
      </c>
      <c r="K621" t="str" cm="1">
        <f t="array" ref="K621">ExtractCapitals(J621)</f>
        <v>Asian Malaysian</v>
      </c>
      <c r="L621" t="str">
        <f t="shared" si="75"/>
        <v>Asian, Malaysian</v>
      </c>
      <c r="M621" t="str">
        <f t="shared" si="79"/>
        <v>Asian, Malaysian</v>
      </c>
      <c r="N621" t="s">
        <v>2451</v>
      </c>
      <c r="P621" t="str">
        <f t="shared" si="76"/>
        <v>Asian, Malaysian, Seating, Wheelchair Accessible, Table Service</v>
      </c>
      <c r="Q621" t="str" cm="1">
        <f t="array" ref="Q621">_xlfn.TEXTJOIN(", ", TRUE, IFERROR(_xlfn.FILTERXML("&lt;t&gt;&lt;s&gt;" &amp; SUBSTITUTE(P621, ", ", "&lt;/s&gt;&lt;s&gt;") &amp; "&lt;/s&gt;&lt;/t&gt;", "//s[not(preceding::*=.)]"), ""))</f>
        <v>Asian, Malaysian, Seating, Wheelchair Accessible, Table Service</v>
      </c>
      <c r="R621" t="s">
        <v>9048</v>
      </c>
      <c r="S621" t="str">
        <f t="shared" si="77"/>
        <v>P001592</v>
      </c>
      <c r="T621">
        <f t="shared" ca="1" si="78"/>
        <v>3756</v>
      </c>
      <c r="U621" s="4">
        <v>1117</v>
      </c>
    </row>
    <row r="622" spans="1:21" x14ac:dyDescent="0.45">
      <c r="A622" t="s">
        <v>2452</v>
      </c>
      <c r="B622" t="s">
        <v>3</v>
      </c>
      <c r="C622" s="3" t="str">
        <f t="shared" si="73"/>
        <v>4.0 </v>
      </c>
      <c r="D622" t="s">
        <v>2453</v>
      </c>
      <c r="F622" t="s">
        <v>13</v>
      </c>
      <c r="G622" t="str">
        <f t="shared" si="74"/>
        <v>$$ - $$$</v>
      </c>
      <c r="H622" t="s">
        <v>1588</v>
      </c>
      <c r="I622" t="s">
        <v>2454</v>
      </c>
      <c r="J622" t="str">
        <f t="shared" si="72"/>
        <v xml:space="preserve">  ChineseAsianTaiwanese</v>
      </c>
      <c r="K622" t="str" cm="1">
        <f t="array" ref="K622">ExtractCapitals(J622)</f>
        <v>Chinese Asian Taiwanese</v>
      </c>
      <c r="L622" t="str">
        <f t="shared" si="75"/>
        <v>Chinese, Asian, Taiwanese</v>
      </c>
      <c r="M622" t="str">
        <f t="shared" si="79"/>
        <v>Chinese, Asian, Taiwanese</v>
      </c>
      <c r="N622" t="s">
        <v>2455</v>
      </c>
      <c r="P622" t="str">
        <f t="shared" si="76"/>
        <v>Chinese, Asian, Taiwanese, Asian, Taiwanese, Malaysian, Chinese</v>
      </c>
      <c r="Q622" t="str" cm="1">
        <f t="array" ref="Q622">_xlfn.TEXTJOIN(", ", TRUE, IFERROR(_xlfn.FILTERXML("&lt;t&gt;&lt;s&gt;" &amp; SUBSTITUTE(P622, ", ", "&lt;/s&gt;&lt;s&gt;") &amp; "&lt;/s&gt;&lt;/t&gt;", "//s[not(preceding::*=.)]"), ""))</f>
        <v>Chinese, Asian, Taiwanese, Malaysian</v>
      </c>
      <c r="R622" t="s">
        <v>9048</v>
      </c>
      <c r="S622" t="str">
        <f t="shared" si="77"/>
        <v>P001593</v>
      </c>
      <c r="T622">
        <f t="shared" ca="1" si="78"/>
        <v>3360</v>
      </c>
      <c r="U622" s="4">
        <v>4499</v>
      </c>
    </row>
    <row r="623" spans="1:21" x14ac:dyDescent="0.45">
      <c r="A623" t="s">
        <v>2456</v>
      </c>
      <c r="B623" t="s">
        <v>41</v>
      </c>
      <c r="C623" s="3" t="str">
        <f t="shared" si="73"/>
        <v>4.5 </v>
      </c>
      <c r="D623" t="s">
        <v>2457</v>
      </c>
      <c r="F623" t="s">
        <v>752</v>
      </c>
      <c r="G623" t="str">
        <f t="shared" si="74"/>
        <v>$$</v>
      </c>
      <c r="H623" t="s">
        <v>2458</v>
      </c>
      <c r="I623" t="s">
        <v>2459</v>
      </c>
      <c r="J623" t="str">
        <f t="shared" si="72"/>
        <v>PizzaAsianMalaysian</v>
      </c>
      <c r="K623" t="str" cm="1">
        <f t="array" ref="K623">ExtractCapitals(J623)</f>
        <v>Pizza Asian Malaysian</v>
      </c>
      <c r="L623" t="str">
        <f t="shared" si="75"/>
        <v>Pizza, Asian, Malaysian</v>
      </c>
      <c r="M623" t="str">
        <f t="shared" si="79"/>
        <v>Pizza, Asian, Malaysian</v>
      </c>
      <c r="P623" t="str">
        <f t="shared" si="76"/>
        <v>Pizza, Asian, Malaysian</v>
      </c>
      <c r="Q623" t="str" cm="1">
        <f t="array" ref="Q623">_xlfn.TEXTJOIN(", ", TRUE, IFERROR(_xlfn.FILTERXML("&lt;t&gt;&lt;s&gt;" &amp; SUBSTITUTE(P623, ", ", "&lt;/s&gt;&lt;s&gt;") &amp; "&lt;/s&gt;&lt;/t&gt;", "//s[not(preceding::*=.)]"), ""))</f>
        <v>Pizza, Asian, Malaysian</v>
      </c>
      <c r="R623" t="s">
        <v>9048</v>
      </c>
      <c r="S623" t="str">
        <f t="shared" si="77"/>
        <v>P001594</v>
      </c>
      <c r="T623">
        <f t="shared" ca="1" si="78"/>
        <v>993</v>
      </c>
      <c r="U623" s="4">
        <v>3945</v>
      </c>
    </row>
    <row r="624" spans="1:21" x14ac:dyDescent="0.45">
      <c r="A624" t="s">
        <v>2460</v>
      </c>
      <c r="B624" t="s">
        <v>18</v>
      </c>
      <c r="C624" s="3" t="str">
        <f t="shared" si="73"/>
        <v>3.5 </v>
      </c>
      <c r="D624" t="s">
        <v>2461</v>
      </c>
      <c r="F624" t="s">
        <v>13</v>
      </c>
      <c r="G624" t="str">
        <f t="shared" si="74"/>
        <v>$$ - $$$</v>
      </c>
      <c r="H624" t="s">
        <v>2222</v>
      </c>
      <c r="I624" t="s">
        <v>2462</v>
      </c>
      <c r="J624" t="str">
        <f t="shared" si="72"/>
        <v xml:space="preserve">  ChineseAsianSoups</v>
      </c>
      <c r="K624" t="str" cm="1">
        <f t="array" ref="K624">ExtractCapitals(J624)</f>
        <v>Chinese Asian Soups</v>
      </c>
      <c r="L624" t="str">
        <f t="shared" si="75"/>
        <v>Chinese, Asian, Soups</v>
      </c>
      <c r="M624" t="str">
        <f t="shared" si="79"/>
        <v>Chinese, Asian, Soups</v>
      </c>
      <c r="N624" t="s">
        <v>340</v>
      </c>
      <c r="P624" t="str">
        <f t="shared" si="76"/>
        <v>Chinese, Asian, Soups, Brunch, Lunch</v>
      </c>
      <c r="Q624" t="str" cm="1">
        <f t="array" ref="Q624">_xlfn.TEXTJOIN(", ", TRUE, IFERROR(_xlfn.FILTERXML("&lt;t&gt;&lt;s&gt;" &amp; SUBSTITUTE(P624, ", ", "&lt;/s&gt;&lt;s&gt;") &amp; "&lt;/s&gt;&lt;/t&gt;", "//s[not(preceding::*=.)]"), ""))</f>
        <v>Chinese, Asian, Soups, Brunch, Lunch</v>
      </c>
      <c r="R624" t="s">
        <v>9048</v>
      </c>
      <c r="S624" t="str">
        <f t="shared" si="77"/>
        <v>P001595</v>
      </c>
      <c r="T624">
        <f t="shared" ca="1" si="78"/>
        <v>2133</v>
      </c>
      <c r="U624" s="4">
        <v>1098</v>
      </c>
    </row>
    <row r="625" spans="1:21" x14ac:dyDescent="0.45">
      <c r="A625" t="s">
        <v>2463</v>
      </c>
      <c r="B625" t="s">
        <v>41</v>
      </c>
      <c r="C625" s="3" t="str">
        <f t="shared" si="73"/>
        <v>4.5 </v>
      </c>
      <c r="D625" t="s">
        <v>2464</v>
      </c>
      <c r="F625" t="s">
        <v>13</v>
      </c>
      <c r="G625" t="str">
        <f t="shared" si="74"/>
        <v>$$ - $$$</v>
      </c>
      <c r="H625" t="s">
        <v>2465</v>
      </c>
      <c r="I625" t="s">
        <v>2466</v>
      </c>
      <c r="J625" t="str">
        <f t="shared" si="72"/>
        <v xml:space="preserve">  AsianTaiwanese</v>
      </c>
      <c r="K625" t="str" cm="1">
        <f t="array" ref="K625">ExtractCapitals(J625)</f>
        <v>Asian Taiwanese</v>
      </c>
      <c r="L625" t="str">
        <f t="shared" si="75"/>
        <v>Asian, Taiwanese</v>
      </c>
      <c r="M625" t="str">
        <f t="shared" si="79"/>
        <v>Asian, Taiwanese</v>
      </c>
      <c r="N625" t="s">
        <v>2467</v>
      </c>
      <c r="P625" t="str">
        <f t="shared" si="76"/>
        <v>Asian, Taiwanese</v>
      </c>
      <c r="Q625" t="str" cm="1">
        <f t="array" ref="Q625">_xlfn.TEXTJOIN(", ", TRUE, IFERROR(_xlfn.FILTERXML("&lt;t&gt;&lt;s&gt;" &amp; SUBSTITUTE(P625, ", ", "&lt;/s&gt;&lt;s&gt;") &amp; "&lt;/s&gt;&lt;/t&gt;", "//s[not(preceding::*=.)]"), ""))</f>
        <v>Asian, Taiwanese</v>
      </c>
      <c r="R625" t="s">
        <v>9048</v>
      </c>
      <c r="S625" t="str">
        <f t="shared" si="77"/>
        <v>P001596</v>
      </c>
      <c r="T625">
        <f t="shared" ca="1" si="78"/>
        <v>1963</v>
      </c>
      <c r="U625" s="4">
        <v>1734</v>
      </c>
    </row>
    <row r="626" spans="1:21" x14ac:dyDescent="0.45">
      <c r="A626" t="s">
        <v>2468</v>
      </c>
      <c r="B626" t="s">
        <v>79</v>
      </c>
      <c r="C626" s="3" t="str">
        <f t="shared" si="73"/>
        <v>5.0 </v>
      </c>
      <c r="D626" t="s">
        <v>2469</v>
      </c>
      <c r="F626" t="s">
        <v>13</v>
      </c>
      <c r="G626" t="str">
        <f t="shared" si="74"/>
        <v>$$ - $$$</v>
      </c>
      <c r="H626" t="s">
        <v>2470</v>
      </c>
      <c r="I626" t="s">
        <v>2471</v>
      </c>
      <c r="J626" t="str">
        <f t="shared" si="72"/>
        <v xml:space="preserve">  International</v>
      </c>
      <c r="K626" t="str" cm="1">
        <f t="array" ref="K626">ExtractCapitals(J626)</f>
        <v>International</v>
      </c>
      <c r="L626" t="str">
        <f t="shared" si="75"/>
        <v>International</v>
      </c>
      <c r="M626" t="str">
        <f t="shared" si="79"/>
        <v>International</v>
      </c>
      <c r="P626" t="str">
        <f t="shared" si="76"/>
        <v>International</v>
      </c>
      <c r="Q626" t="str" cm="1">
        <f t="array" ref="Q626">_xlfn.TEXTJOIN(", ", TRUE, IFERROR(_xlfn.FILTERXML("&lt;t&gt;&lt;s&gt;" &amp; SUBSTITUTE(P626, ", ", "&lt;/s&gt;&lt;s&gt;") &amp; "&lt;/s&gt;&lt;/t&gt;", "//s[not(preceding::*=.)]"), ""))</f>
        <v>International</v>
      </c>
      <c r="R626" t="s">
        <v>9048</v>
      </c>
      <c r="S626" t="str">
        <f t="shared" si="77"/>
        <v>P001597</v>
      </c>
      <c r="T626">
        <f t="shared" ca="1" si="78"/>
        <v>2275</v>
      </c>
      <c r="U626" s="4">
        <v>3921</v>
      </c>
    </row>
    <row r="627" spans="1:21" x14ac:dyDescent="0.45">
      <c r="A627" t="s">
        <v>2472</v>
      </c>
      <c r="B627" t="s">
        <v>3</v>
      </c>
      <c r="C627" s="3" t="str">
        <f t="shared" si="73"/>
        <v>4.0 </v>
      </c>
      <c r="D627" t="s">
        <v>2473</v>
      </c>
      <c r="F627" t="s">
        <v>6</v>
      </c>
      <c r="G627" t="str">
        <f t="shared" si="74"/>
        <v>$</v>
      </c>
      <c r="H627" t="s">
        <v>354</v>
      </c>
      <c r="J627" t="str">
        <f t="shared" si="72"/>
        <v>Chinese</v>
      </c>
      <c r="K627" t="str" cm="1">
        <f t="array" ref="K627">ExtractCapitals(J627)</f>
        <v>Chinese</v>
      </c>
      <c r="L627" t="str">
        <f t="shared" si="75"/>
        <v>Chinese</v>
      </c>
      <c r="M627" t="str">
        <f t="shared" si="79"/>
        <v>Chinese</v>
      </c>
      <c r="P627" t="str">
        <f t="shared" si="76"/>
        <v>Chinese</v>
      </c>
      <c r="Q627" t="str" cm="1">
        <f t="array" ref="Q627">_xlfn.TEXTJOIN(", ", TRUE, IFERROR(_xlfn.FILTERXML("&lt;t&gt;&lt;s&gt;" &amp; SUBSTITUTE(P627, ", ", "&lt;/s&gt;&lt;s&gt;") &amp; "&lt;/s&gt;&lt;/t&gt;", "//s[not(preceding::*=.)]"), ""))</f>
        <v>Chinese</v>
      </c>
      <c r="R627" t="s">
        <v>9048</v>
      </c>
      <c r="S627" t="str">
        <f t="shared" si="77"/>
        <v>P001598</v>
      </c>
      <c r="T627">
        <f t="shared" ca="1" si="78"/>
        <v>249</v>
      </c>
      <c r="U627" s="4">
        <v>1354</v>
      </c>
    </row>
    <row r="628" spans="1:21" x14ac:dyDescent="0.45">
      <c r="A628" t="s">
        <v>2474</v>
      </c>
      <c r="B628" t="s">
        <v>3</v>
      </c>
      <c r="C628" s="3" t="str">
        <f t="shared" si="73"/>
        <v>4.0 </v>
      </c>
      <c r="D628" t="s">
        <v>2475</v>
      </c>
      <c r="F628" t="s">
        <v>13</v>
      </c>
      <c r="G628" t="str">
        <f t="shared" si="74"/>
        <v>$$ - $$$</v>
      </c>
      <c r="H628" t="s">
        <v>2476</v>
      </c>
      <c r="J628" t="str">
        <f t="shared" si="72"/>
        <v xml:space="preserve">  FrenchCafeEuropean</v>
      </c>
      <c r="K628" t="str" cm="1">
        <f t="array" ref="K628">ExtractCapitals(J628)</f>
        <v>French Cafe European</v>
      </c>
      <c r="L628" t="str">
        <f t="shared" si="75"/>
        <v>French, Cafe, European</v>
      </c>
      <c r="M628" t="str">
        <f t="shared" si="79"/>
        <v>French, Cafe, European</v>
      </c>
      <c r="N628" t="s">
        <v>2477</v>
      </c>
      <c r="P628" t="str">
        <f t="shared" si="76"/>
        <v>French, Cafe, European, Cafe, Fusion, French, European</v>
      </c>
      <c r="Q628" t="str" cm="1">
        <f t="array" ref="Q628">_xlfn.TEXTJOIN(", ", TRUE, IFERROR(_xlfn.FILTERXML("&lt;t&gt;&lt;s&gt;" &amp; SUBSTITUTE(P628, ", ", "&lt;/s&gt;&lt;s&gt;") &amp; "&lt;/s&gt;&lt;/t&gt;", "//s[not(preceding::*=.)]"), ""))</f>
        <v>French, Cafe, European, Fusion</v>
      </c>
      <c r="R628" t="s">
        <v>9048</v>
      </c>
      <c r="S628" t="str">
        <f t="shared" si="77"/>
        <v>P001599</v>
      </c>
      <c r="T628">
        <f t="shared" ca="1" si="78"/>
        <v>1476</v>
      </c>
      <c r="U628" s="4">
        <v>835</v>
      </c>
    </row>
    <row r="629" spans="1:21" x14ac:dyDescent="0.45">
      <c r="A629" t="s">
        <v>2478</v>
      </c>
      <c r="B629" t="s">
        <v>41</v>
      </c>
      <c r="C629" s="3" t="str">
        <f t="shared" si="73"/>
        <v>4.5 </v>
      </c>
      <c r="D629" t="s">
        <v>2479</v>
      </c>
      <c r="F629" t="s">
        <v>794</v>
      </c>
      <c r="G629" t="str">
        <f t="shared" si="74"/>
        <v>$$</v>
      </c>
      <c r="H629" t="s">
        <v>795</v>
      </c>
      <c r="J629" t="str">
        <f t="shared" si="72"/>
        <v>AsianMalaysian</v>
      </c>
      <c r="K629" t="str" cm="1">
        <f t="array" ref="K629">ExtractCapitals(J629)</f>
        <v>Asian Malaysian</v>
      </c>
      <c r="L629" t="str">
        <f t="shared" si="75"/>
        <v>Asian, Malaysian</v>
      </c>
      <c r="M629" t="str">
        <f t="shared" si="79"/>
        <v>Asian, Malaysian</v>
      </c>
      <c r="P629" t="str">
        <f t="shared" si="76"/>
        <v>Asian, Malaysian</v>
      </c>
      <c r="Q629" t="str" cm="1">
        <f t="array" ref="Q629">_xlfn.TEXTJOIN(", ", TRUE, IFERROR(_xlfn.FILTERXML("&lt;t&gt;&lt;s&gt;" &amp; SUBSTITUTE(P629, ", ", "&lt;/s&gt;&lt;s&gt;") &amp; "&lt;/s&gt;&lt;/t&gt;", "//s[not(preceding::*=.)]"), ""))</f>
        <v>Asian, Malaysian</v>
      </c>
      <c r="R629" t="s">
        <v>9048</v>
      </c>
      <c r="S629" t="str">
        <f t="shared" si="77"/>
        <v>P001600</v>
      </c>
      <c r="T629">
        <f t="shared" ca="1" si="78"/>
        <v>636</v>
      </c>
      <c r="U629" s="4">
        <v>383</v>
      </c>
    </row>
    <row r="630" spans="1:21" x14ac:dyDescent="0.45">
      <c r="A630" t="s">
        <v>2480</v>
      </c>
      <c r="B630" t="s">
        <v>18</v>
      </c>
      <c r="C630" s="3" t="str">
        <f t="shared" si="73"/>
        <v>3.5 </v>
      </c>
      <c r="D630" t="s">
        <v>2481</v>
      </c>
      <c r="F630" t="s">
        <v>13</v>
      </c>
      <c r="G630" t="str">
        <f t="shared" si="74"/>
        <v>$$ - $$$</v>
      </c>
      <c r="H630" t="s">
        <v>1860</v>
      </c>
      <c r="I630" t="s">
        <v>2482</v>
      </c>
      <c r="J630" t="str">
        <f t="shared" si="72"/>
        <v xml:space="preserve">  BakeriesCafe</v>
      </c>
      <c r="K630" t="str" cm="1">
        <f t="array" ref="K630">ExtractCapitals(J630)</f>
        <v>Bakeries Cafe</v>
      </c>
      <c r="L630" t="str">
        <f t="shared" si="75"/>
        <v>Bakeries, Cafe</v>
      </c>
      <c r="M630" t="str">
        <f t="shared" si="79"/>
        <v>Bakeries, Cafe</v>
      </c>
      <c r="N630" t="s">
        <v>232</v>
      </c>
      <c r="P630" t="str">
        <f t="shared" si="76"/>
        <v>Bakeries, Cafe, Lunch, Dinner</v>
      </c>
      <c r="Q630" t="str" cm="1">
        <f t="array" ref="Q630">_xlfn.TEXTJOIN(", ", TRUE, IFERROR(_xlfn.FILTERXML("&lt;t&gt;&lt;s&gt;" &amp; SUBSTITUTE(P630, ", ", "&lt;/s&gt;&lt;s&gt;") &amp; "&lt;/s&gt;&lt;/t&gt;", "//s[not(preceding::*=.)]"), ""))</f>
        <v>Bakeries, Cafe, Lunch, Dinner</v>
      </c>
      <c r="R630" t="s">
        <v>9048</v>
      </c>
      <c r="S630" t="str">
        <f t="shared" si="77"/>
        <v>P001601</v>
      </c>
      <c r="T630">
        <f t="shared" ca="1" si="78"/>
        <v>2540</v>
      </c>
      <c r="U630" s="4">
        <v>1441</v>
      </c>
    </row>
    <row r="631" spans="1:21" x14ac:dyDescent="0.45">
      <c r="A631" t="s">
        <v>2483</v>
      </c>
      <c r="B631" t="s">
        <v>18</v>
      </c>
      <c r="C631" s="3" t="str">
        <f t="shared" si="73"/>
        <v>3.5 </v>
      </c>
      <c r="D631" t="s">
        <v>2484</v>
      </c>
      <c r="E631" t="s">
        <v>2485</v>
      </c>
      <c r="F631" t="s">
        <v>6</v>
      </c>
      <c r="G631" t="str">
        <f t="shared" si="74"/>
        <v>$</v>
      </c>
      <c r="H631" t="s">
        <v>631</v>
      </c>
      <c r="J631" t="str">
        <f t="shared" si="72"/>
        <v>AsianMalaysianHalal</v>
      </c>
      <c r="K631" t="str" cm="1">
        <f t="array" ref="K631">ExtractCapitals(J631)</f>
        <v>Asian Malaysian Halal</v>
      </c>
      <c r="L631" t="str">
        <f t="shared" si="75"/>
        <v>Asian, Malaysian, Halal</v>
      </c>
      <c r="M631" t="str">
        <f t="shared" si="79"/>
        <v>Asian, Malaysian, Halal</v>
      </c>
      <c r="N631" t="s">
        <v>77</v>
      </c>
      <c r="P631" t="str">
        <f t="shared" si="76"/>
        <v>Asian, Malaysian, Halal</v>
      </c>
      <c r="Q631" t="str" cm="1">
        <f t="array" ref="Q631">_xlfn.TEXTJOIN(", ", TRUE, IFERROR(_xlfn.FILTERXML("&lt;t&gt;&lt;s&gt;" &amp; SUBSTITUTE(P631, ", ", "&lt;/s&gt;&lt;s&gt;") &amp; "&lt;/s&gt;&lt;/t&gt;", "//s[not(preceding::*=.)]"), ""))</f>
        <v>Asian, Malaysian, Halal</v>
      </c>
      <c r="R631" t="s">
        <v>9048</v>
      </c>
      <c r="S631" t="str">
        <f t="shared" si="77"/>
        <v>P001602</v>
      </c>
      <c r="T631">
        <f t="shared" ca="1" si="78"/>
        <v>2188</v>
      </c>
      <c r="U631" s="4">
        <v>3823</v>
      </c>
    </row>
    <row r="632" spans="1:21" x14ac:dyDescent="0.45">
      <c r="A632" t="s">
        <v>2486</v>
      </c>
      <c r="B632" t="s">
        <v>3</v>
      </c>
      <c r="C632" s="3" t="str">
        <f t="shared" si="73"/>
        <v>4.0 </v>
      </c>
      <c r="D632" t="s">
        <v>2487</v>
      </c>
      <c r="F632" t="s">
        <v>208</v>
      </c>
      <c r="G632" t="str">
        <f t="shared" si="74"/>
        <v>$$</v>
      </c>
      <c r="H632" t="s">
        <v>208</v>
      </c>
      <c r="I632">
        <v>6072330333</v>
      </c>
      <c r="J632" t="str">
        <f t="shared" si="72"/>
        <v>Cafe</v>
      </c>
      <c r="K632" t="str" cm="1">
        <f t="array" ref="K632">ExtractCapitals(J632)</f>
        <v>Cafe</v>
      </c>
      <c r="L632" t="str">
        <f t="shared" si="75"/>
        <v>Cafe</v>
      </c>
      <c r="M632" t="str">
        <f t="shared" si="79"/>
        <v>Cafe</v>
      </c>
      <c r="N632" t="s">
        <v>507</v>
      </c>
      <c r="P632" t="str">
        <f t="shared" si="76"/>
        <v>Cafe, Reservations</v>
      </c>
      <c r="Q632" t="str" cm="1">
        <f t="array" ref="Q632">_xlfn.TEXTJOIN(", ", TRUE, IFERROR(_xlfn.FILTERXML("&lt;t&gt;&lt;s&gt;" &amp; SUBSTITUTE(P632, ", ", "&lt;/s&gt;&lt;s&gt;") &amp; "&lt;/s&gt;&lt;/t&gt;", "//s[not(preceding::*=.)]"), ""))</f>
        <v>Cafe, Reservations</v>
      </c>
      <c r="R632" t="s">
        <v>9048</v>
      </c>
      <c r="S632" t="str">
        <f t="shared" si="77"/>
        <v>P001603</v>
      </c>
      <c r="T632">
        <f t="shared" ca="1" si="78"/>
        <v>2849</v>
      </c>
      <c r="U632" s="4">
        <v>3795</v>
      </c>
    </row>
    <row r="633" spans="1:21" x14ac:dyDescent="0.45">
      <c r="A633" t="s">
        <v>2488</v>
      </c>
      <c r="B633" t="s">
        <v>41</v>
      </c>
      <c r="C633" s="3" t="str">
        <f t="shared" si="73"/>
        <v>4.5 </v>
      </c>
      <c r="D633" t="s">
        <v>2489</v>
      </c>
      <c r="F633" t="s">
        <v>6</v>
      </c>
      <c r="G633" t="str">
        <f t="shared" si="74"/>
        <v>$</v>
      </c>
      <c r="H633" t="s">
        <v>2490</v>
      </c>
      <c r="I633" t="s">
        <v>2491</v>
      </c>
      <c r="J633" t="str">
        <f t="shared" si="72"/>
        <v>Cafe</v>
      </c>
      <c r="K633" t="str" cm="1">
        <f t="array" ref="K633">ExtractCapitals(J633)</f>
        <v>Cafe</v>
      </c>
      <c r="L633" t="str">
        <f t="shared" si="75"/>
        <v>Cafe</v>
      </c>
      <c r="M633" t="str">
        <f t="shared" si="79"/>
        <v>Cafe</v>
      </c>
      <c r="N633" t="s">
        <v>208</v>
      </c>
      <c r="P633" t="str">
        <f t="shared" si="76"/>
        <v>Cafe</v>
      </c>
      <c r="Q633" t="str" cm="1">
        <f t="array" ref="Q633">_xlfn.TEXTJOIN(", ", TRUE, IFERROR(_xlfn.FILTERXML("&lt;t&gt;&lt;s&gt;" &amp; SUBSTITUTE(P633, ", ", "&lt;/s&gt;&lt;s&gt;") &amp; "&lt;/s&gt;&lt;/t&gt;", "//s[not(preceding::*=.)]"), ""))</f>
        <v>Cafe</v>
      </c>
      <c r="R633" t="s">
        <v>9048</v>
      </c>
      <c r="S633" t="str">
        <f t="shared" si="77"/>
        <v>P001604</v>
      </c>
      <c r="T633">
        <f t="shared" ca="1" si="78"/>
        <v>4358</v>
      </c>
      <c r="U633" s="4">
        <v>435</v>
      </c>
    </row>
    <row r="634" spans="1:21" x14ac:dyDescent="0.45">
      <c r="A634" t="s">
        <v>2492</v>
      </c>
      <c r="B634" t="s">
        <v>41</v>
      </c>
      <c r="C634" s="3" t="str">
        <f t="shared" si="73"/>
        <v>4.5 </v>
      </c>
      <c r="D634" t="s">
        <v>2493</v>
      </c>
      <c r="G634" t="str">
        <f t="shared" si="74"/>
        <v>$$</v>
      </c>
      <c r="I634" t="s">
        <v>2494</v>
      </c>
      <c r="J634" t="str">
        <f t="shared" si="72"/>
        <v/>
      </c>
      <c r="K634" t="str" cm="1">
        <f t="array" ref="K634">ExtractCapitals(J634)</f>
        <v/>
      </c>
      <c r="L634" t="str">
        <f t="shared" si="75"/>
        <v/>
      </c>
      <c r="M634" t="str">
        <f t="shared" si="79"/>
        <v/>
      </c>
      <c r="P634" t="str">
        <f t="shared" si="76"/>
        <v xml:space="preserve">, , </v>
      </c>
      <c r="Q634" t="str" cm="1">
        <f t="array" ref="Q634">_xlfn.TEXTJOIN(", ", TRUE, IFERROR(_xlfn.FILTERXML("&lt;t&gt;&lt;s&gt;" &amp; SUBSTITUTE(P634, ", ", "&lt;/s&gt;&lt;s&gt;") &amp; "&lt;/s&gt;&lt;/t&gt;", "//s[not(preceding::*=.)]"), ""))</f>
        <v/>
      </c>
      <c r="R634" t="s">
        <v>9048</v>
      </c>
      <c r="S634" t="str">
        <f t="shared" si="77"/>
        <v>P001605</v>
      </c>
      <c r="T634">
        <f t="shared" ca="1" si="78"/>
        <v>2392</v>
      </c>
      <c r="U634" s="4">
        <v>3895</v>
      </c>
    </row>
    <row r="635" spans="1:21" x14ac:dyDescent="0.45">
      <c r="A635" t="s">
        <v>2495</v>
      </c>
      <c r="B635" t="s">
        <v>3</v>
      </c>
      <c r="C635" s="3" t="str">
        <f t="shared" si="73"/>
        <v>4.0 </v>
      </c>
      <c r="D635" t="s">
        <v>2496</v>
      </c>
      <c r="F635" t="s">
        <v>546</v>
      </c>
      <c r="G635" t="str">
        <f t="shared" si="74"/>
        <v>$$</v>
      </c>
      <c r="H635" t="s">
        <v>703</v>
      </c>
      <c r="I635" t="s">
        <v>2497</v>
      </c>
      <c r="J635" t="str">
        <f t="shared" si="72"/>
        <v>ChineseAsianMalaysian</v>
      </c>
      <c r="K635" t="str" cm="1">
        <f t="array" ref="K635">ExtractCapitals(J635)</f>
        <v>Chinese Asian Malaysian</v>
      </c>
      <c r="L635" t="str">
        <f t="shared" si="75"/>
        <v>Chinese, Asian, Malaysian</v>
      </c>
      <c r="M635" t="str">
        <f t="shared" si="79"/>
        <v>Chinese, Asian, Malaysian</v>
      </c>
      <c r="P635" t="str">
        <f t="shared" si="76"/>
        <v>Chinese, Asian, Malaysian</v>
      </c>
      <c r="Q635" t="str" cm="1">
        <f t="array" ref="Q635">_xlfn.TEXTJOIN(", ", TRUE, IFERROR(_xlfn.FILTERXML("&lt;t&gt;&lt;s&gt;" &amp; SUBSTITUTE(P635, ", ", "&lt;/s&gt;&lt;s&gt;") &amp; "&lt;/s&gt;&lt;/t&gt;", "//s[not(preceding::*=.)]"), ""))</f>
        <v>Chinese, Asian, Malaysian</v>
      </c>
      <c r="R635" t="s">
        <v>9048</v>
      </c>
      <c r="S635" t="str">
        <f t="shared" si="77"/>
        <v>P001606</v>
      </c>
      <c r="T635">
        <f t="shared" ca="1" si="78"/>
        <v>878</v>
      </c>
      <c r="U635" s="4">
        <v>2211</v>
      </c>
    </row>
    <row r="636" spans="1:21" x14ac:dyDescent="0.45">
      <c r="A636" t="s">
        <v>2498</v>
      </c>
      <c r="B636" t="s">
        <v>79</v>
      </c>
      <c r="C636" s="3" t="str">
        <f t="shared" si="73"/>
        <v>5.0 </v>
      </c>
      <c r="D636" t="s">
        <v>2499</v>
      </c>
      <c r="F636" t="s">
        <v>144</v>
      </c>
      <c r="G636" t="str">
        <f t="shared" si="74"/>
        <v>$$$$</v>
      </c>
      <c r="H636" t="s">
        <v>2500</v>
      </c>
      <c r="J636" t="str">
        <f t="shared" si="72"/>
        <v>IndianAsianMalaysian</v>
      </c>
      <c r="K636" t="str" cm="1">
        <f t="array" ref="K636">ExtractCapitals(J636)</f>
        <v>Indian Asian Malaysian</v>
      </c>
      <c r="L636" t="str">
        <f t="shared" si="75"/>
        <v>Indian, Asian, Malaysian</v>
      </c>
      <c r="M636" t="str">
        <f t="shared" si="79"/>
        <v>Indian, Asian, Malaysian</v>
      </c>
      <c r="N636" t="s">
        <v>232</v>
      </c>
      <c r="P636" t="str">
        <f t="shared" si="76"/>
        <v>Indian, Asian, Malaysian, Lunch, Dinner</v>
      </c>
      <c r="Q636" t="str" cm="1">
        <f t="array" ref="Q636">_xlfn.TEXTJOIN(", ", TRUE, IFERROR(_xlfn.FILTERXML("&lt;t&gt;&lt;s&gt;" &amp; SUBSTITUTE(P636, ", ", "&lt;/s&gt;&lt;s&gt;") &amp; "&lt;/s&gt;&lt;/t&gt;", "//s[not(preceding::*=.)]"), ""))</f>
        <v>Indian, Asian, Malaysian, Lunch, Dinner</v>
      </c>
      <c r="R636" t="s">
        <v>9048</v>
      </c>
      <c r="S636" t="str">
        <f t="shared" si="77"/>
        <v>P001607</v>
      </c>
      <c r="T636">
        <f t="shared" ca="1" si="78"/>
        <v>494</v>
      </c>
      <c r="U636" s="4">
        <v>1992</v>
      </c>
    </row>
    <row r="637" spans="1:21" x14ac:dyDescent="0.45">
      <c r="A637" t="s">
        <v>2501</v>
      </c>
      <c r="B637" t="s">
        <v>3</v>
      </c>
      <c r="C637" s="3" t="str">
        <f t="shared" si="73"/>
        <v>4.0 </v>
      </c>
      <c r="D637" t="s">
        <v>2502</v>
      </c>
      <c r="F637" t="s">
        <v>794</v>
      </c>
      <c r="G637" t="str">
        <f t="shared" si="74"/>
        <v>$$</v>
      </c>
      <c r="H637" t="s">
        <v>795</v>
      </c>
      <c r="I637" t="s">
        <v>2503</v>
      </c>
      <c r="J637" t="str">
        <f t="shared" si="72"/>
        <v>AsianMalaysian</v>
      </c>
      <c r="K637" t="str" cm="1">
        <f t="array" ref="K637">ExtractCapitals(J637)</f>
        <v>Asian Malaysian</v>
      </c>
      <c r="L637" t="str">
        <f t="shared" si="75"/>
        <v>Asian, Malaysian</v>
      </c>
      <c r="M637" t="str">
        <f t="shared" si="79"/>
        <v>Asian, Malaysian</v>
      </c>
      <c r="P637" t="str">
        <f t="shared" si="76"/>
        <v>Asian, Malaysian</v>
      </c>
      <c r="Q637" t="str" cm="1">
        <f t="array" ref="Q637">_xlfn.TEXTJOIN(", ", TRUE, IFERROR(_xlfn.FILTERXML("&lt;t&gt;&lt;s&gt;" &amp; SUBSTITUTE(P637, ", ", "&lt;/s&gt;&lt;s&gt;") &amp; "&lt;/s&gt;&lt;/t&gt;", "//s[not(preceding::*=.)]"), ""))</f>
        <v>Asian, Malaysian</v>
      </c>
      <c r="R637" t="s">
        <v>9048</v>
      </c>
      <c r="S637" t="str">
        <f t="shared" si="77"/>
        <v>P001608</v>
      </c>
      <c r="T637">
        <f t="shared" ca="1" si="78"/>
        <v>3494</v>
      </c>
      <c r="U637" s="4">
        <v>1572</v>
      </c>
    </row>
    <row r="638" spans="1:21" x14ac:dyDescent="0.45">
      <c r="A638" t="s">
        <v>2504</v>
      </c>
      <c r="B638" t="s">
        <v>3</v>
      </c>
      <c r="C638" s="3" t="str">
        <f t="shared" si="73"/>
        <v>4.0 </v>
      </c>
      <c r="D638" t="s">
        <v>2505</v>
      </c>
      <c r="F638" t="s">
        <v>13</v>
      </c>
      <c r="G638" t="str">
        <f t="shared" si="74"/>
        <v>$$ - $$$</v>
      </c>
      <c r="H638" t="s">
        <v>2506</v>
      </c>
      <c r="I638" t="s">
        <v>2507</v>
      </c>
      <c r="J638" t="str">
        <f t="shared" si="72"/>
        <v xml:space="preserve">  ChineseAsianNonya/Malaysian</v>
      </c>
      <c r="K638" t="str" cm="1">
        <f t="array" ref="K638">ExtractCapitals(J638)</f>
        <v>Chinese Asian Nonya/ Malaysian</v>
      </c>
      <c r="L638" t="str">
        <f t="shared" si="75"/>
        <v>Chinese, Asian, Nonya/, Malaysian</v>
      </c>
      <c r="M638" t="str">
        <f t="shared" si="79"/>
        <v>Chinese, Asian, Nonya/, Malaysian</v>
      </c>
      <c r="N638" t="s">
        <v>46</v>
      </c>
      <c r="P638" t="str">
        <f t="shared" si="76"/>
        <v>Chinese, Asian, Nonya/, Malaysian, Chinese, Asian, Malaysian</v>
      </c>
      <c r="Q638" t="str" cm="1">
        <f t="array" ref="Q638">_xlfn.TEXTJOIN(", ", TRUE, IFERROR(_xlfn.FILTERXML("&lt;t&gt;&lt;s&gt;" &amp; SUBSTITUTE(P638, ", ", "&lt;/s&gt;&lt;s&gt;") &amp; "&lt;/s&gt;&lt;/t&gt;", "//s[not(preceding::*=.)]"), ""))</f>
        <v>Chinese, Asian, Nonya/, Malaysian</v>
      </c>
      <c r="R638" t="s">
        <v>9048</v>
      </c>
      <c r="S638" t="str">
        <f t="shared" si="77"/>
        <v>P001609</v>
      </c>
      <c r="T638">
        <f t="shared" ca="1" si="78"/>
        <v>3423</v>
      </c>
      <c r="U638" s="4">
        <v>1292</v>
      </c>
    </row>
    <row r="639" spans="1:21" x14ac:dyDescent="0.45">
      <c r="A639" t="s">
        <v>2508</v>
      </c>
      <c r="B639" t="s">
        <v>3</v>
      </c>
      <c r="C639" s="3" t="str">
        <f t="shared" si="73"/>
        <v>4.0 </v>
      </c>
      <c r="D639" t="s">
        <v>2509</v>
      </c>
      <c r="F639" t="s">
        <v>13</v>
      </c>
      <c r="G639" t="str">
        <f t="shared" si="74"/>
        <v>$$ - $$$</v>
      </c>
      <c r="H639" t="s">
        <v>1424</v>
      </c>
      <c r="I639" t="s">
        <v>2510</v>
      </c>
      <c r="J639" t="str">
        <f t="shared" si="72"/>
        <v xml:space="preserve">  Dessert</v>
      </c>
      <c r="K639" t="str" cm="1">
        <f t="array" ref="K639">ExtractCapitals(J639)</f>
        <v>Dessert</v>
      </c>
      <c r="L639" t="str">
        <f t="shared" si="75"/>
        <v>Dessert</v>
      </c>
      <c r="M639" t="str">
        <f t="shared" si="79"/>
        <v>Dessert</v>
      </c>
      <c r="P639" t="str">
        <f t="shared" si="76"/>
        <v>Dessert</v>
      </c>
      <c r="Q639" t="str" cm="1">
        <f t="array" ref="Q639">_xlfn.TEXTJOIN(", ", TRUE, IFERROR(_xlfn.FILTERXML("&lt;t&gt;&lt;s&gt;" &amp; SUBSTITUTE(P639, ", ", "&lt;/s&gt;&lt;s&gt;") &amp; "&lt;/s&gt;&lt;/t&gt;", "//s[not(preceding::*=.)]"), ""))</f>
        <v>Dessert</v>
      </c>
      <c r="R639" t="s">
        <v>9048</v>
      </c>
      <c r="S639" t="str">
        <f t="shared" si="77"/>
        <v>P001610</v>
      </c>
      <c r="T639">
        <f t="shared" ca="1" si="78"/>
        <v>4123</v>
      </c>
      <c r="U639" s="4">
        <v>1225</v>
      </c>
    </row>
    <row r="640" spans="1:21" x14ac:dyDescent="0.45">
      <c r="A640" t="s">
        <v>2511</v>
      </c>
      <c r="B640" t="s">
        <v>3</v>
      </c>
      <c r="C640" s="3" t="str">
        <f t="shared" si="73"/>
        <v>4.0 </v>
      </c>
      <c r="D640" t="s">
        <v>2512</v>
      </c>
      <c r="F640" t="s">
        <v>13</v>
      </c>
      <c r="G640" t="str">
        <f t="shared" si="74"/>
        <v>$$ - $$$</v>
      </c>
      <c r="H640" t="s">
        <v>2513</v>
      </c>
      <c r="I640" t="s">
        <v>2514</v>
      </c>
      <c r="J640" t="str">
        <f t="shared" si="72"/>
        <v xml:space="preserve">  SteakhouseIndianSeafood</v>
      </c>
      <c r="K640" t="str" cm="1">
        <f t="array" ref="K640">ExtractCapitals(J640)</f>
        <v>Steakhouse Indian Seafood</v>
      </c>
      <c r="L640" t="str">
        <f t="shared" si="75"/>
        <v>Steakhouse, Indian, Seafood</v>
      </c>
      <c r="M640" t="str">
        <f t="shared" si="79"/>
        <v>Steakhouse, Indian, Seafood</v>
      </c>
      <c r="N640" t="s">
        <v>2515</v>
      </c>
      <c r="P640" t="str">
        <f t="shared" si="76"/>
        <v>Steakhouse, Indian, Seafood, Indian, Seafood, Asian, Malaysian, Arabic, Steakhouse</v>
      </c>
      <c r="Q640" t="str" cm="1">
        <f t="array" ref="Q640">_xlfn.TEXTJOIN(", ", TRUE, IFERROR(_xlfn.FILTERXML("&lt;t&gt;&lt;s&gt;" &amp; SUBSTITUTE(P640, ", ", "&lt;/s&gt;&lt;s&gt;") &amp; "&lt;/s&gt;&lt;/t&gt;", "//s[not(preceding::*=.)]"), ""))</f>
        <v>Steakhouse, Indian, Seafood, Asian, Malaysian, Arabic</v>
      </c>
      <c r="R640" t="s">
        <v>9048</v>
      </c>
      <c r="S640" t="str">
        <f t="shared" si="77"/>
        <v>P001611</v>
      </c>
      <c r="T640">
        <f t="shared" ca="1" si="78"/>
        <v>160</v>
      </c>
      <c r="U640" s="4">
        <v>994</v>
      </c>
    </row>
    <row r="641" spans="1:21" x14ac:dyDescent="0.45">
      <c r="A641" t="s">
        <v>2516</v>
      </c>
      <c r="B641" t="s">
        <v>3</v>
      </c>
      <c r="C641" s="3" t="str">
        <f t="shared" si="73"/>
        <v>4.0 </v>
      </c>
      <c r="D641" t="s">
        <v>2517</v>
      </c>
      <c r="F641" t="s">
        <v>13</v>
      </c>
      <c r="G641" t="str">
        <f t="shared" si="74"/>
        <v>$$ - $$$</v>
      </c>
      <c r="H641" t="s">
        <v>2518</v>
      </c>
      <c r="I641" t="s">
        <v>2519</v>
      </c>
      <c r="J641" t="str">
        <f t="shared" si="72"/>
        <v xml:space="preserve">  ChineseSteakhouseCafe</v>
      </c>
      <c r="K641" t="str" cm="1">
        <f t="array" ref="K641">ExtractCapitals(J641)</f>
        <v>Chinese Steakhouse Cafe</v>
      </c>
      <c r="L641" t="str">
        <f t="shared" si="75"/>
        <v>Chinese, Steakhouse, Cafe</v>
      </c>
      <c r="M641" t="str">
        <f t="shared" si="79"/>
        <v>Chinese, Steakhouse, Cafe</v>
      </c>
      <c r="N641" t="s">
        <v>2520</v>
      </c>
      <c r="P641" t="str">
        <f t="shared" si="76"/>
        <v>Chinese, Steakhouse, Cafe, Seating</v>
      </c>
      <c r="Q641" t="str" cm="1">
        <f t="array" ref="Q641">_xlfn.TEXTJOIN(", ", TRUE, IFERROR(_xlfn.FILTERXML("&lt;t&gt;&lt;s&gt;" &amp; SUBSTITUTE(P641, ", ", "&lt;/s&gt;&lt;s&gt;") &amp; "&lt;/s&gt;&lt;/t&gt;", "//s[not(preceding::*=.)]"), ""))</f>
        <v>Chinese, Steakhouse, Cafe, Seating</v>
      </c>
      <c r="R641" t="s">
        <v>9048</v>
      </c>
      <c r="S641" t="str">
        <f t="shared" si="77"/>
        <v>P001612</v>
      </c>
      <c r="T641">
        <f t="shared" ca="1" si="78"/>
        <v>4179</v>
      </c>
      <c r="U641" s="4">
        <v>970</v>
      </c>
    </row>
    <row r="642" spans="1:21" x14ac:dyDescent="0.45">
      <c r="A642" t="s">
        <v>2521</v>
      </c>
      <c r="B642" t="s">
        <v>3</v>
      </c>
      <c r="C642" s="3" t="str">
        <f t="shared" si="73"/>
        <v>4.0 </v>
      </c>
      <c r="D642" t="s">
        <v>1417</v>
      </c>
      <c r="F642" t="s">
        <v>13</v>
      </c>
      <c r="G642" t="str">
        <f t="shared" si="74"/>
        <v>$$ - $$$</v>
      </c>
      <c r="H642" t="s">
        <v>2522</v>
      </c>
      <c r="J642" t="str">
        <f t="shared" ref="J642:J705" si="80">SUBSTITUTE(SUBSTITUTE(H642, "$", ""), "-", "")</f>
        <v xml:space="preserve">  Seafood</v>
      </c>
      <c r="K642" t="str" cm="1">
        <f t="array" ref="K642">ExtractCapitals(J642)</f>
        <v>Seafood</v>
      </c>
      <c r="L642" t="str">
        <f t="shared" si="75"/>
        <v>Seafood</v>
      </c>
      <c r="M642" t="str">
        <f t="shared" si="79"/>
        <v>Seafood</v>
      </c>
      <c r="N642" t="s">
        <v>610</v>
      </c>
      <c r="P642" t="str">
        <f t="shared" si="76"/>
        <v>Seafood, Breakfast, Lunch, Dinner</v>
      </c>
      <c r="Q642" t="str" cm="1">
        <f t="array" ref="Q642">_xlfn.TEXTJOIN(", ", TRUE, IFERROR(_xlfn.FILTERXML("&lt;t&gt;&lt;s&gt;" &amp; SUBSTITUTE(P642, ", ", "&lt;/s&gt;&lt;s&gt;") &amp; "&lt;/s&gt;&lt;/t&gt;", "//s[not(preceding::*=.)]"), ""))</f>
        <v>Seafood, Breakfast, Lunch, Dinner</v>
      </c>
      <c r="R642" t="s">
        <v>9048</v>
      </c>
      <c r="S642" t="str">
        <f t="shared" si="77"/>
        <v>P001613</v>
      </c>
      <c r="T642">
        <f t="shared" ca="1" si="78"/>
        <v>1433</v>
      </c>
      <c r="U642" s="4">
        <v>4366</v>
      </c>
    </row>
    <row r="643" spans="1:21" x14ac:dyDescent="0.45">
      <c r="A643" t="s">
        <v>2523</v>
      </c>
      <c r="B643" t="s">
        <v>41</v>
      </c>
      <c r="C643" s="3" t="str">
        <f t="shared" ref="C643:C706" si="81">SUBSTITUTE(B643, "Â", "")</f>
        <v>4.5 </v>
      </c>
      <c r="D643" t="s">
        <v>2524</v>
      </c>
      <c r="F643" t="s">
        <v>13</v>
      </c>
      <c r="G643" t="str">
        <f t="shared" ref="G643:G706" si="82">IF(OR(ISBLANK(F643), ISERROR(SEARCH("$", F643))), "$$", F643)</f>
        <v>$$ - $$$</v>
      </c>
      <c r="H643" t="s">
        <v>2470</v>
      </c>
      <c r="I643" t="s">
        <v>2525</v>
      </c>
      <c r="J643" t="str">
        <f t="shared" si="80"/>
        <v xml:space="preserve">  International</v>
      </c>
      <c r="K643" t="str" cm="1">
        <f t="array" ref="K643">ExtractCapitals(J643)</f>
        <v>International</v>
      </c>
      <c r="L643" t="str">
        <f t="shared" ref="L643:L706" si="83">SUBSTITUTE(K643, " ", ", ")</f>
        <v>International</v>
      </c>
      <c r="M643" t="str">
        <f t="shared" si="79"/>
        <v>International</v>
      </c>
      <c r="N643" t="s">
        <v>924</v>
      </c>
      <c r="P643" t="str">
        <f t="shared" ref="P643:P706" si="84">M643 &amp; IF(ISNUMBER(SEARCH(N643, M643)), "", ", " &amp; N643) &amp; IF(AND(ISNUMBER(SEARCH(N643, M643 &amp; N643)), ISNUMBER(SEARCH(O643, M643 &amp; N643))), "", ", " &amp; O643)</f>
        <v>International</v>
      </c>
      <c r="Q643" t="str" cm="1">
        <f t="array" ref="Q643">_xlfn.TEXTJOIN(", ", TRUE, IFERROR(_xlfn.FILTERXML("&lt;t&gt;&lt;s&gt;" &amp; SUBSTITUTE(P643, ", ", "&lt;/s&gt;&lt;s&gt;") &amp; "&lt;/s&gt;&lt;/t&gt;", "//s[not(preceding::*=.)]"), ""))</f>
        <v>International</v>
      </c>
      <c r="R643" t="s">
        <v>9048</v>
      </c>
      <c r="S643" t="str">
        <f t="shared" ref="S643:S706" si="85">"P" &amp; TEXT(ROW(S643)-1+972,"000000")</f>
        <v>P001614</v>
      </c>
      <c r="T643">
        <f t="shared" ref="T643:T706" ca="1" si="86">RANDBETWEEN(1, 4500)</f>
        <v>3147</v>
      </c>
      <c r="U643" s="4">
        <v>1196</v>
      </c>
    </row>
    <row r="644" spans="1:21" x14ac:dyDescent="0.45">
      <c r="A644" t="s">
        <v>2526</v>
      </c>
      <c r="B644" t="s">
        <v>79</v>
      </c>
      <c r="C644" s="3" t="str">
        <f t="shared" si="81"/>
        <v>5.0 </v>
      </c>
      <c r="D644" t="s">
        <v>2527</v>
      </c>
      <c r="F644" t="s">
        <v>546</v>
      </c>
      <c r="G644" t="str">
        <f t="shared" si="82"/>
        <v>$$</v>
      </c>
      <c r="H644" t="s">
        <v>546</v>
      </c>
      <c r="I644" t="s">
        <v>2528</v>
      </c>
      <c r="J644" t="str">
        <f t="shared" si="80"/>
        <v>Chinese</v>
      </c>
      <c r="K644" t="str" cm="1">
        <f t="array" ref="K644">ExtractCapitals(J644)</f>
        <v>Chinese</v>
      </c>
      <c r="L644" t="str">
        <f t="shared" si="83"/>
        <v>Chinese</v>
      </c>
      <c r="M644" t="str">
        <f t="shared" ref="M644:M707" si="87">SUBSTITUTE(SUBSTITUTE(L644, ", ,", ""), ",,", ",")</f>
        <v>Chinese</v>
      </c>
      <c r="N644" t="s">
        <v>99</v>
      </c>
      <c r="P644" t="str">
        <f t="shared" si="84"/>
        <v>Chinese, Breakfast, Lunch, Brunch</v>
      </c>
      <c r="Q644" t="str" cm="1">
        <f t="array" ref="Q644">_xlfn.TEXTJOIN(", ", TRUE, IFERROR(_xlfn.FILTERXML("&lt;t&gt;&lt;s&gt;" &amp; SUBSTITUTE(P644, ", ", "&lt;/s&gt;&lt;s&gt;") &amp; "&lt;/s&gt;&lt;/t&gt;", "//s[not(preceding::*=.)]"), ""))</f>
        <v>Chinese, Breakfast, Lunch, Brunch</v>
      </c>
      <c r="R644" t="s">
        <v>9048</v>
      </c>
      <c r="S644" t="str">
        <f t="shared" si="85"/>
        <v>P001615</v>
      </c>
      <c r="T644">
        <f t="shared" ca="1" si="86"/>
        <v>3332</v>
      </c>
      <c r="U644" s="4">
        <v>540</v>
      </c>
    </row>
    <row r="645" spans="1:21" x14ac:dyDescent="0.45">
      <c r="A645" t="s">
        <v>2529</v>
      </c>
      <c r="B645" t="s">
        <v>41</v>
      </c>
      <c r="C645" s="3" t="str">
        <f t="shared" si="81"/>
        <v>4.5 </v>
      </c>
      <c r="D645" t="s">
        <v>2530</v>
      </c>
      <c r="F645" t="s">
        <v>6</v>
      </c>
      <c r="G645" t="str">
        <f t="shared" si="82"/>
        <v>$</v>
      </c>
      <c r="H645" t="s">
        <v>246</v>
      </c>
      <c r="I645" t="s">
        <v>2531</v>
      </c>
      <c r="J645" t="str">
        <f t="shared" si="80"/>
        <v>AsianMalaysian</v>
      </c>
      <c r="K645" t="str" cm="1">
        <f t="array" ref="K645">ExtractCapitals(J645)</f>
        <v>Asian Malaysian</v>
      </c>
      <c r="L645" t="str">
        <f t="shared" si="83"/>
        <v>Asian, Malaysian</v>
      </c>
      <c r="M645" t="str">
        <f t="shared" si="87"/>
        <v>Asian, Malaysian</v>
      </c>
      <c r="P645" t="str">
        <f t="shared" si="84"/>
        <v>Asian, Malaysian</v>
      </c>
      <c r="Q645" t="str" cm="1">
        <f t="array" ref="Q645">_xlfn.TEXTJOIN(", ", TRUE, IFERROR(_xlfn.FILTERXML("&lt;t&gt;&lt;s&gt;" &amp; SUBSTITUTE(P645, ", ", "&lt;/s&gt;&lt;s&gt;") &amp; "&lt;/s&gt;&lt;/t&gt;", "//s[not(preceding::*=.)]"), ""))</f>
        <v>Asian, Malaysian</v>
      </c>
      <c r="R645" t="s">
        <v>9048</v>
      </c>
      <c r="S645" t="str">
        <f t="shared" si="85"/>
        <v>P001616</v>
      </c>
      <c r="T645">
        <f t="shared" ca="1" si="86"/>
        <v>3137</v>
      </c>
      <c r="U645" s="4">
        <v>4448</v>
      </c>
    </row>
    <row r="646" spans="1:21" x14ac:dyDescent="0.45">
      <c r="A646" t="s">
        <v>2532</v>
      </c>
      <c r="B646" t="s">
        <v>18</v>
      </c>
      <c r="C646" s="3" t="str">
        <f t="shared" si="81"/>
        <v>3.5 </v>
      </c>
      <c r="D646" t="s">
        <v>2533</v>
      </c>
      <c r="F646" t="s">
        <v>546</v>
      </c>
      <c r="G646" t="str">
        <f t="shared" si="82"/>
        <v>$$</v>
      </c>
      <c r="H646" t="s">
        <v>703</v>
      </c>
      <c r="I646" t="s">
        <v>2534</v>
      </c>
      <c r="J646" t="str">
        <f t="shared" si="80"/>
        <v>ChineseAsianMalaysian</v>
      </c>
      <c r="K646" t="str" cm="1">
        <f t="array" ref="K646">ExtractCapitals(J646)</f>
        <v>Chinese Asian Malaysian</v>
      </c>
      <c r="L646" t="str">
        <f t="shared" si="83"/>
        <v>Chinese, Asian, Malaysian</v>
      </c>
      <c r="M646" t="str">
        <f t="shared" si="87"/>
        <v>Chinese, Asian, Malaysian</v>
      </c>
      <c r="N646" t="s">
        <v>135</v>
      </c>
      <c r="P646" t="str">
        <f t="shared" si="84"/>
        <v>Chinese, Asian, Malaysian, Dinner, Lunch</v>
      </c>
      <c r="Q646" t="str" cm="1">
        <f t="array" ref="Q646">_xlfn.TEXTJOIN(", ", TRUE, IFERROR(_xlfn.FILTERXML("&lt;t&gt;&lt;s&gt;" &amp; SUBSTITUTE(P646, ", ", "&lt;/s&gt;&lt;s&gt;") &amp; "&lt;/s&gt;&lt;/t&gt;", "//s[not(preceding::*=.)]"), ""))</f>
        <v>Chinese, Asian, Malaysian, Dinner, Lunch</v>
      </c>
      <c r="R646" t="s">
        <v>9048</v>
      </c>
      <c r="S646" t="str">
        <f t="shared" si="85"/>
        <v>P001617</v>
      </c>
      <c r="T646">
        <f t="shared" ca="1" si="86"/>
        <v>3229</v>
      </c>
      <c r="U646" s="4">
        <v>698</v>
      </c>
    </row>
    <row r="647" spans="1:21" x14ac:dyDescent="0.45">
      <c r="A647" t="s">
        <v>2535</v>
      </c>
      <c r="B647" t="s">
        <v>79</v>
      </c>
      <c r="C647" s="3" t="str">
        <f t="shared" si="81"/>
        <v>5.0 </v>
      </c>
      <c r="D647" t="s">
        <v>2536</v>
      </c>
      <c r="F647" t="s">
        <v>208</v>
      </c>
      <c r="G647" t="str">
        <f t="shared" si="82"/>
        <v>$$</v>
      </c>
      <c r="H647" t="s">
        <v>208</v>
      </c>
      <c r="I647" t="s">
        <v>2537</v>
      </c>
      <c r="J647" t="str">
        <f t="shared" si="80"/>
        <v>Cafe</v>
      </c>
      <c r="K647" t="str" cm="1">
        <f t="array" ref="K647">ExtractCapitals(J647)</f>
        <v>Cafe</v>
      </c>
      <c r="L647" t="str">
        <f t="shared" si="83"/>
        <v>Cafe</v>
      </c>
      <c r="M647" t="str">
        <f t="shared" si="87"/>
        <v>Cafe</v>
      </c>
      <c r="N647" t="s">
        <v>791</v>
      </c>
      <c r="P647" t="str">
        <f t="shared" si="84"/>
        <v>Cafe, Lunch, Dinner, Brunch, Drinks</v>
      </c>
      <c r="Q647" t="str" cm="1">
        <f t="array" ref="Q647">_xlfn.TEXTJOIN(", ", TRUE, IFERROR(_xlfn.FILTERXML("&lt;t&gt;&lt;s&gt;" &amp; SUBSTITUTE(P647, ", ", "&lt;/s&gt;&lt;s&gt;") &amp; "&lt;/s&gt;&lt;/t&gt;", "//s[not(preceding::*=.)]"), ""))</f>
        <v>Cafe, Lunch, Dinner, Brunch, Drinks</v>
      </c>
      <c r="R647" t="s">
        <v>9048</v>
      </c>
      <c r="S647" t="str">
        <f t="shared" si="85"/>
        <v>P001618</v>
      </c>
      <c r="T647">
        <f t="shared" ca="1" si="86"/>
        <v>534</v>
      </c>
      <c r="U647" s="4">
        <v>3582</v>
      </c>
    </row>
    <row r="648" spans="1:21" x14ac:dyDescent="0.45">
      <c r="A648" t="s">
        <v>2538</v>
      </c>
      <c r="B648" t="s">
        <v>79</v>
      </c>
      <c r="C648" s="3" t="str">
        <f t="shared" si="81"/>
        <v>5.0 </v>
      </c>
      <c r="D648" t="s">
        <v>2539</v>
      </c>
      <c r="F648" t="s">
        <v>794</v>
      </c>
      <c r="G648" t="str">
        <f t="shared" si="82"/>
        <v>$$</v>
      </c>
      <c r="H648" t="s">
        <v>985</v>
      </c>
      <c r="I648" t="s">
        <v>2540</v>
      </c>
      <c r="J648" t="str">
        <f t="shared" si="80"/>
        <v>AsianKorean</v>
      </c>
      <c r="K648" t="str" cm="1">
        <f t="array" ref="K648">ExtractCapitals(J648)</f>
        <v>Asian Korean</v>
      </c>
      <c r="L648" t="str">
        <f t="shared" si="83"/>
        <v>Asian, Korean</v>
      </c>
      <c r="M648" t="str">
        <f t="shared" si="87"/>
        <v>Asian, Korean</v>
      </c>
      <c r="P648" t="str">
        <f t="shared" si="84"/>
        <v>Asian, Korean</v>
      </c>
      <c r="Q648" t="str" cm="1">
        <f t="array" ref="Q648">_xlfn.TEXTJOIN(", ", TRUE, IFERROR(_xlfn.FILTERXML("&lt;t&gt;&lt;s&gt;" &amp; SUBSTITUTE(P648, ", ", "&lt;/s&gt;&lt;s&gt;") &amp; "&lt;/s&gt;&lt;/t&gt;", "//s[not(preceding::*=.)]"), ""))</f>
        <v>Asian, Korean</v>
      </c>
      <c r="R648" t="s">
        <v>9048</v>
      </c>
      <c r="S648" t="str">
        <f t="shared" si="85"/>
        <v>P001619</v>
      </c>
      <c r="T648">
        <f t="shared" ca="1" si="86"/>
        <v>2559</v>
      </c>
      <c r="U648" s="4">
        <v>1497</v>
      </c>
    </row>
    <row r="649" spans="1:21" x14ac:dyDescent="0.45">
      <c r="A649" t="s">
        <v>2541</v>
      </c>
      <c r="B649" t="s">
        <v>18</v>
      </c>
      <c r="C649" s="3" t="str">
        <f t="shared" si="81"/>
        <v>3.5 </v>
      </c>
      <c r="D649" t="s">
        <v>2542</v>
      </c>
      <c r="F649" t="s">
        <v>13</v>
      </c>
      <c r="G649" t="str">
        <f t="shared" si="82"/>
        <v>$$ - $$$</v>
      </c>
      <c r="H649" t="s">
        <v>2543</v>
      </c>
      <c r="I649" t="s">
        <v>2544</v>
      </c>
      <c r="J649" t="str">
        <f t="shared" si="80"/>
        <v xml:space="preserve">  PizzaCafeInternational</v>
      </c>
      <c r="K649" t="str" cm="1">
        <f t="array" ref="K649">ExtractCapitals(J649)</f>
        <v>Pizza Cafe International</v>
      </c>
      <c r="L649" t="str">
        <f t="shared" si="83"/>
        <v>Pizza, Cafe, International</v>
      </c>
      <c r="M649" t="str">
        <f t="shared" si="87"/>
        <v>Pizza, Cafe, International</v>
      </c>
      <c r="N649" t="s">
        <v>2545</v>
      </c>
      <c r="P649" t="str">
        <f t="shared" si="84"/>
        <v>Pizza, Cafe, International, Brunch, Dinner</v>
      </c>
      <c r="Q649" t="str" cm="1">
        <f t="array" ref="Q649">_xlfn.TEXTJOIN(", ", TRUE, IFERROR(_xlfn.FILTERXML("&lt;t&gt;&lt;s&gt;" &amp; SUBSTITUTE(P649, ", ", "&lt;/s&gt;&lt;s&gt;") &amp; "&lt;/s&gt;&lt;/t&gt;", "//s[not(preceding::*=.)]"), ""))</f>
        <v>Pizza, Cafe, International, Brunch, Dinner</v>
      </c>
      <c r="R649" t="s">
        <v>9048</v>
      </c>
      <c r="S649" t="str">
        <f t="shared" si="85"/>
        <v>P001620</v>
      </c>
      <c r="T649">
        <f t="shared" ca="1" si="86"/>
        <v>2049</v>
      </c>
      <c r="U649" s="4">
        <v>2858</v>
      </c>
    </row>
    <row r="650" spans="1:21" x14ac:dyDescent="0.45">
      <c r="A650" t="s">
        <v>2546</v>
      </c>
      <c r="B650" t="s">
        <v>3</v>
      </c>
      <c r="C650" s="3" t="str">
        <f t="shared" si="81"/>
        <v>4.0 </v>
      </c>
      <c r="D650" t="s">
        <v>2547</v>
      </c>
      <c r="G650" t="str">
        <f t="shared" si="82"/>
        <v>$$</v>
      </c>
      <c r="J650" t="str">
        <f t="shared" si="80"/>
        <v/>
      </c>
      <c r="K650" t="str" cm="1">
        <f t="array" ref="K650">ExtractCapitals(J650)</f>
        <v/>
      </c>
      <c r="L650" t="str">
        <f t="shared" si="83"/>
        <v/>
      </c>
      <c r="M650" t="str">
        <f t="shared" si="87"/>
        <v/>
      </c>
      <c r="P650" t="str">
        <f t="shared" si="84"/>
        <v xml:space="preserve">, , </v>
      </c>
      <c r="Q650" t="str" cm="1">
        <f t="array" ref="Q650">_xlfn.TEXTJOIN(", ", TRUE, IFERROR(_xlfn.FILTERXML("&lt;t&gt;&lt;s&gt;" &amp; SUBSTITUTE(P650, ", ", "&lt;/s&gt;&lt;s&gt;") &amp; "&lt;/s&gt;&lt;/t&gt;", "//s[not(preceding::*=.)]"), ""))</f>
        <v/>
      </c>
      <c r="R650" t="s">
        <v>9048</v>
      </c>
      <c r="S650" t="str">
        <f t="shared" si="85"/>
        <v>P001621</v>
      </c>
      <c r="T650">
        <f t="shared" ca="1" si="86"/>
        <v>4431</v>
      </c>
      <c r="U650" s="4">
        <v>3567</v>
      </c>
    </row>
    <row r="651" spans="1:21" x14ac:dyDescent="0.45">
      <c r="A651" t="s">
        <v>178</v>
      </c>
      <c r="B651" t="s">
        <v>18</v>
      </c>
      <c r="C651" s="3" t="str">
        <f t="shared" si="81"/>
        <v>3.5 </v>
      </c>
      <c r="D651" t="s">
        <v>2548</v>
      </c>
      <c r="F651" t="s">
        <v>13</v>
      </c>
      <c r="G651" t="str">
        <f t="shared" si="82"/>
        <v>$$ - $$$</v>
      </c>
      <c r="H651" t="s">
        <v>181</v>
      </c>
      <c r="J651" t="str">
        <f t="shared" si="80"/>
        <v xml:space="preserve">  CafeAsianMalaysian</v>
      </c>
      <c r="K651" t="str" cm="1">
        <f t="array" ref="K651">ExtractCapitals(J651)</f>
        <v>Cafe Asian Malaysian</v>
      </c>
      <c r="L651" t="str">
        <f t="shared" si="83"/>
        <v>Cafe, Asian, Malaysian</v>
      </c>
      <c r="M651" t="str">
        <f t="shared" si="87"/>
        <v>Cafe, Asian, Malaysian</v>
      </c>
      <c r="N651" t="s">
        <v>163</v>
      </c>
      <c r="P651" t="str">
        <f t="shared" si="84"/>
        <v>Cafe, Asian, Malaysian, Breakfast, Lunch</v>
      </c>
      <c r="Q651" t="str" cm="1">
        <f t="array" ref="Q651">_xlfn.TEXTJOIN(", ", TRUE, IFERROR(_xlfn.FILTERXML("&lt;t&gt;&lt;s&gt;" &amp; SUBSTITUTE(P651, ", ", "&lt;/s&gt;&lt;s&gt;") &amp; "&lt;/s&gt;&lt;/t&gt;", "//s[not(preceding::*=.)]"), ""))</f>
        <v>Cafe, Asian, Malaysian, Breakfast, Lunch</v>
      </c>
      <c r="R651" t="s">
        <v>9048</v>
      </c>
      <c r="S651" t="str">
        <f t="shared" si="85"/>
        <v>P001622</v>
      </c>
      <c r="T651">
        <f t="shared" ca="1" si="86"/>
        <v>3386</v>
      </c>
      <c r="U651" s="4">
        <v>1622</v>
      </c>
    </row>
    <row r="652" spans="1:21" x14ac:dyDescent="0.45">
      <c r="A652" t="s">
        <v>2549</v>
      </c>
      <c r="B652" t="s">
        <v>41</v>
      </c>
      <c r="C652" s="3" t="str">
        <f t="shared" si="81"/>
        <v>4.5 </v>
      </c>
      <c r="D652" t="s">
        <v>2550</v>
      </c>
      <c r="F652" t="s">
        <v>13</v>
      </c>
      <c r="G652" t="str">
        <f t="shared" si="82"/>
        <v>$$ - $$$</v>
      </c>
      <c r="H652" t="s">
        <v>1194</v>
      </c>
      <c r="I652">
        <v>6075506767</v>
      </c>
      <c r="J652" t="str">
        <f t="shared" si="80"/>
        <v xml:space="preserve">  AsianMalaysian</v>
      </c>
      <c r="K652" t="str" cm="1">
        <f t="array" ref="K652">ExtractCapitals(J652)</f>
        <v>Asian Malaysian</v>
      </c>
      <c r="L652" t="str">
        <f t="shared" si="83"/>
        <v>Asian, Malaysian</v>
      </c>
      <c r="M652" t="str">
        <f t="shared" si="87"/>
        <v>Asian, Malaysian</v>
      </c>
      <c r="N652" t="s">
        <v>1162</v>
      </c>
      <c r="P652" t="str">
        <f t="shared" si="84"/>
        <v>Asian, Malaysian</v>
      </c>
      <c r="Q652" t="str" cm="1">
        <f t="array" ref="Q652">_xlfn.TEXTJOIN(", ", TRUE, IFERROR(_xlfn.FILTERXML("&lt;t&gt;&lt;s&gt;" &amp; SUBSTITUTE(P652, ", ", "&lt;/s&gt;&lt;s&gt;") &amp; "&lt;/s&gt;&lt;/t&gt;", "//s[not(preceding::*=.)]"), ""))</f>
        <v>Asian, Malaysian</v>
      </c>
      <c r="R652" t="s">
        <v>9048</v>
      </c>
      <c r="S652" t="str">
        <f t="shared" si="85"/>
        <v>P001623</v>
      </c>
      <c r="T652">
        <f t="shared" ca="1" si="86"/>
        <v>356</v>
      </c>
      <c r="U652" s="4">
        <v>4103</v>
      </c>
    </row>
    <row r="653" spans="1:21" x14ac:dyDescent="0.45">
      <c r="A653" t="s">
        <v>2551</v>
      </c>
      <c r="B653" t="s">
        <v>3</v>
      </c>
      <c r="C653" s="3" t="str">
        <f t="shared" si="81"/>
        <v>4.0 </v>
      </c>
      <c r="D653" t="s">
        <v>2552</v>
      </c>
      <c r="F653" t="s">
        <v>13</v>
      </c>
      <c r="G653" t="str">
        <f t="shared" si="82"/>
        <v>$$ - $$$</v>
      </c>
      <c r="H653" t="s">
        <v>21</v>
      </c>
      <c r="I653" t="s">
        <v>2553</v>
      </c>
      <c r="J653" t="str">
        <f t="shared" si="80"/>
        <v xml:space="preserve">  ChineseAsianMalaysian</v>
      </c>
      <c r="K653" t="str" cm="1">
        <f t="array" ref="K653">ExtractCapitals(J653)</f>
        <v>Chinese Asian Malaysian</v>
      </c>
      <c r="L653" t="str">
        <f t="shared" si="83"/>
        <v>Chinese, Asian, Malaysian</v>
      </c>
      <c r="M653" t="str">
        <f t="shared" si="87"/>
        <v>Chinese, Asian, Malaysian</v>
      </c>
      <c r="N653" t="s">
        <v>46</v>
      </c>
      <c r="P653" t="str">
        <f t="shared" si="84"/>
        <v>Chinese, Asian, Malaysian</v>
      </c>
      <c r="Q653" t="str" cm="1">
        <f t="array" ref="Q653">_xlfn.TEXTJOIN(", ", TRUE, IFERROR(_xlfn.FILTERXML("&lt;t&gt;&lt;s&gt;" &amp; SUBSTITUTE(P653, ", ", "&lt;/s&gt;&lt;s&gt;") &amp; "&lt;/s&gt;&lt;/t&gt;", "//s[not(preceding::*=.)]"), ""))</f>
        <v>Chinese, Asian, Malaysian</v>
      </c>
      <c r="R653" t="s">
        <v>9048</v>
      </c>
      <c r="S653" t="str">
        <f t="shared" si="85"/>
        <v>P001624</v>
      </c>
      <c r="T653">
        <f t="shared" ca="1" si="86"/>
        <v>4076</v>
      </c>
      <c r="U653" s="4">
        <v>3539</v>
      </c>
    </row>
    <row r="654" spans="1:21" x14ac:dyDescent="0.45">
      <c r="A654" t="s">
        <v>2554</v>
      </c>
      <c r="B654" t="s">
        <v>79</v>
      </c>
      <c r="C654" s="3" t="str">
        <f t="shared" si="81"/>
        <v>5.0 </v>
      </c>
      <c r="D654" t="s">
        <v>2555</v>
      </c>
      <c r="F654" t="s">
        <v>794</v>
      </c>
      <c r="G654" t="str">
        <f t="shared" si="82"/>
        <v>$$</v>
      </c>
      <c r="H654" t="s">
        <v>795</v>
      </c>
      <c r="I654" t="s">
        <v>2556</v>
      </c>
      <c r="J654" t="str">
        <f t="shared" si="80"/>
        <v>AsianMalaysian</v>
      </c>
      <c r="K654" t="str" cm="1">
        <f t="array" ref="K654">ExtractCapitals(J654)</f>
        <v>Asian Malaysian</v>
      </c>
      <c r="L654" t="str">
        <f t="shared" si="83"/>
        <v>Asian, Malaysian</v>
      </c>
      <c r="M654" t="str">
        <f t="shared" si="87"/>
        <v>Asian, Malaysian</v>
      </c>
      <c r="P654" t="str">
        <f t="shared" si="84"/>
        <v>Asian, Malaysian</v>
      </c>
      <c r="Q654" t="str" cm="1">
        <f t="array" ref="Q654">_xlfn.TEXTJOIN(", ", TRUE, IFERROR(_xlfn.FILTERXML("&lt;t&gt;&lt;s&gt;" &amp; SUBSTITUTE(P654, ", ", "&lt;/s&gt;&lt;s&gt;") &amp; "&lt;/s&gt;&lt;/t&gt;", "//s[not(preceding::*=.)]"), ""))</f>
        <v>Asian, Malaysian</v>
      </c>
      <c r="R654" t="s">
        <v>9048</v>
      </c>
      <c r="S654" t="str">
        <f t="shared" si="85"/>
        <v>P001625</v>
      </c>
      <c r="T654">
        <f t="shared" ca="1" si="86"/>
        <v>4143</v>
      </c>
      <c r="U654" s="4">
        <v>3972</v>
      </c>
    </row>
    <row r="655" spans="1:21" x14ac:dyDescent="0.45">
      <c r="A655" t="s">
        <v>2557</v>
      </c>
      <c r="B655" t="s">
        <v>3</v>
      </c>
      <c r="C655" s="3" t="str">
        <f t="shared" si="81"/>
        <v>4.0 </v>
      </c>
      <c r="D655" t="s">
        <v>2558</v>
      </c>
      <c r="F655" t="s">
        <v>13</v>
      </c>
      <c r="G655" t="str">
        <f t="shared" si="82"/>
        <v>$$ - $$$</v>
      </c>
      <c r="H655" t="s">
        <v>1368</v>
      </c>
      <c r="I655" t="s">
        <v>2559</v>
      </c>
      <c r="J655" t="str">
        <f t="shared" si="80"/>
        <v xml:space="preserve">  BarbecueAsianKorean</v>
      </c>
      <c r="K655" t="str" cm="1">
        <f t="array" ref="K655">ExtractCapitals(J655)</f>
        <v>Barbecue Asian Korean</v>
      </c>
      <c r="L655" t="str">
        <f t="shared" si="83"/>
        <v>Barbecue, Asian, Korean</v>
      </c>
      <c r="M655" t="str">
        <f t="shared" si="87"/>
        <v>Barbecue, Asian, Korean</v>
      </c>
      <c r="N655" t="s">
        <v>135</v>
      </c>
      <c r="P655" t="str">
        <f t="shared" si="84"/>
        <v>Barbecue, Asian, Korean, Dinner, Lunch</v>
      </c>
      <c r="Q655" t="str" cm="1">
        <f t="array" ref="Q655">_xlfn.TEXTJOIN(", ", TRUE, IFERROR(_xlfn.FILTERXML("&lt;t&gt;&lt;s&gt;" &amp; SUBSTITUTE(P655, ", ", "&lt;/s&gt;&lt;s&gt;") &amp; "&lt;/s&gt;&lt;/t&gt;", "//s[not(preceding::*=.)]"), ""))</f>
        <v>Barbecue, Asian, Korean, Dinner, Lunch</v>
      </c>
      <c r="R655" t="s">
        <v>9048</v>
      </c>
      <c r="S655" t="str">
        <f t="shared" si="85"/>
        <v>P001626</v>
      </c>
      <c r="T655">
        <f t="shared" ca="1" si="86"/>
        <v>802</v>
      </c>
      <c r="U655" s="4">
        <v>2061</v>
      </c>
    </row>
    <row r="656" spans="1:21" x14ac:dyDescent="0.45">
      <c r="A656" t="s">
        <v>2560</v>
      </c>
      <c r="B656" t="s">
        <v>41</v>
      </c>
      <c r="C656" s="3" t="str">
        <f t="shared" si="81"/>
        <v>4.5 </v>
      </c>
      <c r="D656" t="s">
        <v>2561</v>
      </c>
      <c r="F656" t="s">
        <v>835</v>
      </c>
      <c r="G656" t="str">
        <f t="shared" si="82"/>
        <v>$$</v>
      </c>
      <c r="H656" t="s">
        <v>2562</v>
      </c>
      <c r="I656" t="s">
        <v>2563</v>
      </c>
      <c r="J656" t="str">
        <f t="shared" si="80"/>
        <v>AmericanFusion</v>
      </c>
      <c r="K656" t="str" cm="1">
        <f t="array" ref="K656">ExtractCapitals(J656)</f>
        <v>American Fusion</v>
      </c>
      <c r="L656" t="str">
        <f t="shared" si="83"/>
        <v>American, Fusion</v>
      </c>
      <c r="M656" t="str">
        <f t="shared" si="87"/>
        <v>American, Fusion</v>
      </c>
      <c r="P656" t="str">
        <f t="shared" si="84"/>
        <v>American, Fusion</v>
      </c>
      <c r="Q656" t="str" cm="1">
        <f t="array" ref="Q656">_xlfn.TEXTJOIN(", ", TRUE, IFERROR(_xlfn.FILTERXML("&lt;t&gt;&lt;s&gt;" &amp; SUBSTITUTE(P656, ", ", "&lt;/s&gt;&lt;s&gt;") &amp; "&lt;/s&gt;&lt;/t&gt;", "//s[not(preceding::*=.)]"), ""))</f>
        <v>American, Fusion</v>
      </c>
      <c r="R656" t="s">
        <v>9048</v>
      </c>
      <c r="S656" t="str">
        <f t="shared" si="85"/>
        <v>P001627</v>
      </c>
      <c r="T656">
        <f t="shared" ca="1" si="86"/>
        <v>4239</v>
      </c>
      <c r="U656" s="4">
        <v>429</v>
      </c>
    </row>
    <row r="657" spans="1:21" x14ac:dyDescent="0.45">
      <c r="A657" t="s">
        <v>2564</v>
      </c>
      <c r="B657" t="s">
        <v>3</v>
      </c>
      <c r="C657" s="3" t="str">
        <f t="shared" si="81"/>
        <v>4.0 </v>
      </c>
      <c r="D657" t="s">
        <v>2565</v>
      </c>
      <c r="F657" t="s">
        <v>546</v>
      </c>
      <c r="G657" t="str">
        <f t="shared" si="82"/>
        <v>$$</v>
      </c>
      <c r="H657" t="s">
        <v>546</v>
      </c>
      <c r="I657" t="s">
        <v>2566</v>
      </c>
      <c r="J657" t="str">
        <f t="shared" si="80"/>
        <v>Chinese</v>
      </c>
      <c r="K657" t="str" cm="1">
        <f t="array" ref="K657">ExtractCapitals(J657)</f>
        <v>Chinese</v>
      </c>
      <c r="L657" t="str">
        <f t="shared" si="83"/>
        <v>Chinese</v>
      </c>
      <c r="M657" t="str">
        <f t="shared" si="87"/>
        <v>Chinese</v>
      </c>
      <c r="P657" t="str">
        <f t="shared" si="84"/>
        <v>Chinese</v>
      </c>
      <c r="Q657" t="str" cm="1">
        <f t="array" ref="Q657">_xlfn.TEXTJOIN(", ", TRUE, IFERROR(_xlfn.FILTERXML("&lt;t&gt;&lt;s&gt;" &amp; SUBSTITUTE(P657, ", ", "&lt;/s&gt;&lt;s&gt;") &amp; "&lt;/s&gt;&lt;/t&gt;", "//s[not(preceding::*=.)]"), ""))</f>
        <v>Chinese</v>
      </c>
      <c r="R657" t="s">
        <v>9048</v>
      </c>
      <c r="S657" t="str">
        <f t="shared" si="85"/>
        <v>P001628</v>
      </c>
      <c r="T657">
        <f t="shared" ca="1" si="86"/>
        <v>2793</v>
      </c>
      <c r="U657" s="4">
        <v>1430</v>
      </c>
    </row>
    <row r="658" spans="1:21" x14ac:dyDescent="0.45">
      <c r="A658" t="s">
        <v>1468</v>
      </c>
      <c r="B658" t="s">
        <v>41</v>
      </c>
      <c r="C658" s="3" t="str">
        <f t="shared" si="81"/>
        <v>4.5 </v>
      </c>
      <c r="D658" t="s">
        <v>2567</v>
      </c>
      <c r="F658" t="s">
        <v>13</v>
      </c>
      <c r="G658" t="str">
        <f t="shared" si="82"/>
        <v>$$ - $$$</v>
      </c>
      <c r="H658" t="s">
        <v>2568</v>
      </c>
      <c r="I658" t="s">
        <v>2569</v>
      </c>
      <c r="J658" t="str">
        <f t="shared" si="80"/>
        <v xml:space="preserve">  JapaneseSeafoodSushi</v>
      </c>
      <c r="K658" t="str" cm="1">
        <f t="array" ref="K658">ExtractCapitals(J658)</f>
        <v>Japanese Seafood Sushi</v>
      </c>
      <c r="L658" t="str">
        <f t="shared" si="83"/>
        <v>Japanese, Seafood, Sushi</v>
      </c>
      <c r="M658" t="str">
        <f t="shared" si="87"/>
        <v>Japanese, Seafood, Sushi</v>
      </c>
      <c r="N658" t="s">
        <v>232</v>
      </c>
      <c r="P658" t="str">
        <f t="shared" si="84"/>
        <v>Japanese, Seafood, Sushi, Lunch, Dinner</v>
      </c>
      <c r="Q658" t="str" cm="1">
        <f t="array" ref="Q658">_xlfn.TEXTJOIN(", ", TRUE, IFERROR(_xlfn.FILTERXML("&lt;t&gt;&lt;s&gt;" &amp; SUBSTITUTE(P658, ", ", "&lt;/s&gt;&lt;s&gt;") &amp; "&lt;/s&gt;&lt;/t&gt;", "//s[not(preceding::*=.)]"), ""))</f>
        <v>Japanese, Seafood, Sushi, Lunch, Dinner</v>
      </c>
      <c r="R658" t="s">
        <v>9048</v>
      </c>
      <c r="S658" t="str">
        <f t="shared" si="85"/>
        <v>P001629</v>
      </c>
      <c r="T658">
        <f t="shared" ca="1" si="86"/>
        <v>2201</v>
      </c>
      <c r="U658" s="4">
        <v>24</v>
      </c>
    </row>
    <row r="659" spans="1:21" x14ac:dyDescent="0.45">
      <c r="A659" t="s">
        <v>2570</v>
      </c>
      <c r="B659" t="s">
        <v>79</v>
      </c>
      <c r="C659" s="3" t="str">
        <f t="shared" si="81"/>
        <v>5.0 </v>
      </c>
      <c r="D659" t="s">
        <v>2571</v>
      </c>
      <c r="F659" t="s">
        <v>13</v>
      </c>
      <c r="G659" t="str">
        <f t="shared" si="82"/>
        <v>$$ - $$$</v>
      </c>
      <c r="H659" t="s">
        <v>2572</v>
      </c>
      <c r="I659" t="s">
        <v>2573</v>
      </c>
      <c r="J659" t="str">
        <f t="shared" si="80"/>
        <v xml:space="preserve">  ItalianAsianFusion</v>
      </c>
      <c r="K659" t="str" cm="1">
        <f t="array" ref="K659">ExtractCapitals(J659)</f>
        <v>Italian Asian Fusion</v>
      </c>
      <c r="L659" t="str">
        <f t="shared" si="83"/>
        <v>Italian, Asian, Fusion</v>
      </c>
      <c r="M659" t="str">
        <f t="shared" si="87"/>
        <v>Italian, Asian, Fusion</v>
      </c>
      <c r="N659" t="s">
        <v>2574</v>
      </c>
      <c r="P659" t="str">
        <f t="shared" si="84"/>
        <v>Italian, Asian, Fusion, Italian, Asian, Fusion, Healthy, Malaysian</v>
      </c>
      <c r="Q659" t="str" cm="1">
        <f t="array" ref="Q659">_xlfn.TEXTJOIN(", ", TRUE, IFERROR(_xlfn.FILTERXML("&lt;t&gt;&lt;s&gt;" &amp; SUBSTITUTE(P659, ", ", "&lt;/s&gt;&lt;s&gt;") &amp; "&lt;/s&gt;&lt;/t&gt;", "//s[not(preceding::*=.)]"), ""))</f>
        <v>Italian, Asian, Fusion, Healthy, Malaysian</v>
      </c>
      <c r="R659" t="s">
        <v>9048</v>
      </c>
      <c r="S659" t="str">
        <f t="shared" si="85"/>
        <v>P001630</v>
      </c>
      <c r="T659">
        <f t="shared" ca="1" si="86"/>
        <v>4186</v>
      </c>
      <c r="U659" s="4">
        <v>1607</v>
      </c>
    </row>
    <row r="660" spans="1:21" x14ac:dyDescent="0.45">
      <c r="A660" t="s">
        <v>2575</v>
      </c>
      <c r="B660" t="s">
        <v>41</v>
      </c>
      <c r="C660" s="3" t="str">
        <f t="shared" si="81"/>
        <v>4.5 </v>
      </c>
      <c r="D660" t="s">
        <v>2576</v>
      </c>
      <c r="F660" t="s">
        <v>546</v>
      </c>
      <c r="G660" t="str">
        <f t="shared" si="82"/>
        <v>$$</v>
      </c>
      <c r="H660" t="s">
        <v>1207</v>
      </c>
      <c r="I660" t="s">
        <v>2577</v>
      </c>
      <c r="J660" t="str">
        <f t="shared" si="80"/>
        <v>ChineseSeafood</v>
      </c>
      <c r="K660" t="str" cm="1">
        <f t="array" ref="K660">ExtractCapitals(J660)</f>
        <v>Chinese Seafood</v>
      </c>
      <c r="L660" t="str">
        <f t="shared" si="83"/>
        <v>Chinese, Seafood</v>
      </c>
      <c r="M660" t="str">
        <f t="shared" si="87"/>
        <v>Chinese, Seafood</v>
      </c>
      <c r="N660" t="s">
        <v>163</v>
      </c>
      <c r="P660" t="str">
        <f t="shared" si="84"/>
        <v>Chinese, Seafood, Breakfast, Lunch</v>
      </c>
      <c r="Q660" t="str" cm="1">
        <f t="array" ref="Q660">_xlfn.TEXTJOIN(", ", TRUE, IFERROR(_xlfn.FILTERXML("&lt;t&gt;&lt;s&gt;" &amp; SUBSTITUTE(P660, ", ", "&lt;/s&gt;&lt;s&gt;") &amp; "&lt;/s&gt;&lt;/t&gt;", "//s[not(preceding::*=.)]"), ""))</f>
        <v>Chinese, Seafood, Breakfast, Lunch</v>
      </c>
      <c r="R660" t="s">
        <v>9048</v>
      </c>
      <c r="S660" t="str">
        <f t="shared" si="85"/>
        <v>P001631</v>
      </c>
      <c r="T660">
        <f t="shared" ca="1" si="86"/>
        <v>3158</v>
      </c>
      <c r="U660" s="4">
        <v>447</v>
      </c>
    </row>
    <row r="661" spans="1:21" x14ac:dyDescent="0.45">
      <c r="A661" t="s">
        <v>2578</v>
      </c>
      <c r="B661" t="s">
        <v>41</v>
      </c>
      <c r="C661" s="3" t="str">
        <f t="shared" si="81"/>
        <v>4.5 </v>
      </c>
      <c r="D661" t="s">
        <v>2579</v>
      </c>
      <c r="F661" t="s">
        <v>794</v>
      </c>
      <c r="G661" t="str">
        <f t="shared" si="82"/>
        <v>$$</v>
      </c>
      <c r="H661" t="s">
        <v>795</v>
      </c>
      <c r="I661" t="s">
        <v>2580</v>
      </c>
      <c r="J661" t="str">
        <f t="shared" si="80"/>
        <v>AsianMalaysian</v>
      </c>
      <c r="K661" t="str" cm="1">
        <f t="array" ref="K661">ExtractCapitals(J661)</f>
        <v>Asian Malaysian</v>
      </c>
      <c r="L661" t="str">
        <f t="shared" si="83"/>
        <v>Asian, Malaysian</v>
      </c>
      <c r="M661" t="str">
        <f t="shared" si="87"/>
        <v>Asian, Malaysian</v>
      </c>
      <c r="N661" t="s">
        <v>232</v>
      </c>
      <c r="P661" t="str">
        <f t="shared" si="84"/>
        <v>Asian, Malaysian, Lunch, Dinner</v>
      </c>
      <c r="Q661" t="str" cm="1">
        <f t="array" ref="Q661">_xlfn.TEXTJOIN(", ", TRUE, IFERROR(_xlfn.FILTERXML("&lt;t&gt;&lt;s&gt;" &amp; SUBSTITUTE(P661, ", ", "&lt;/s&gt;&lt;s&gt;") &amp; "&lt;/s&gt;&lt;/t&gt;", "//s[not(preceding::*=.)]"), ""))</f>
        <v>Asian, Malaysian, Lunch, Dinner</v>
      </c>
      <c r="R661" t="s">
        <v>9048</v>
      </c>
      <c r="S661" t="str">
        <f t="shared" si="85"/>
        <v>P001632</v>
      </c>
      <c r="T661">
        <f t="shared" ca="1" si="86"/>
        <v>4457</v>
      </c>
      <c r="U661" s="4">
        <v>2037</v>
      </c>
    </row>
    <row r="662" spans="1:21" x14ac:dyDescent="0.45">
      <c r="A662" t="s">
        <v>2581</v>
      </c>
      <c r="B662" t="s">
        <v>18</v>
      </c>
      <c r="C662" s="3" t="str">
        <f t="shared" si="81"/>
        <v>3.5 </v>
      </c>
      <c r="D662" t="s">
        <v>2582</v>
      </c>
      <c r="F662" t="s">
        <v>13</v>
      </c>
      <c r="G662" t="str">
        <f t="shared" si="82"/>
        <v>$$ - $$$</v>
      </c>
      <c r="H662" t="s">
        <v>133</v>
      </c>
      <c r="I662" t="s">
        <v>1646</v>
      </c>
      <c r="J662" t="str">
        <f t="shared" si="80"/>
        <v xml:space="preserve">  ChineseSeafoodAsian</v>
      </c>
      <c r="K662" t="str" cm="1">
        <f t="array" ref="K662">ExtractCapitals(J662)</f>
        <v>Chinese Seafood Asian</v>
      </c>
      <c r="L662" t="str">
        <f t="shared" si="83"/>
        <v>Chinese, Seafood, Asian</v>
      </c>
      <c r="M662" t="str">
        <f t="shared" si="87"/>
        <v>Chinese, Seafood, Asian</v>
      </c>
      <c r="N662" t="s">
        <v>39</v>
      </c>
      <c r="P662" t="str">
        <f t="shared" si="84"/>
        <v>Chinese, Seafood, Asian, Dinner</v>
      </c>
      <c r="Q662" t="str" cm="1">
        <f t="array" ref="Q662">_xlfn.TEXTJOIN(", ", TRUE, IFERROR(_xlfn.FILTERXML("&lt;t&gt;&lt;s&gt;" &amp; SUBSTITUTE(P662, ", ", "&lt;/s&gt;&lt;s&gt;") &amp; "&lt;/s&gt;&lt;/t&gt;", "//s[not(preceding::*=.)]"), ""))</f>
        <v>Chinese, Seafood, Asian, Dinner</v>
      </c>
      <c r="R662" t="s">
        <v>9048</v>
      </c>
      <c r="S662" t="str">
        <f t="shared" si="85"/>
        <v>P001633</v>
      </c>
      <c r="T662">
        <f t="shared" ca="1" si="86"/>
        <v>397</v>
      </c>
      <c r="U662" s="4">
        <v>2566</v>
      </c>
    </row>
    <row r="663" spans="1:21" x14ac:dyDescent="0.45">
      <c r="A663" t="s">
        <v>2583</v>
      </c>
      <c r="B663" t="s">
        <v>41</v>
      </c>
      <c r="C663" s="3" t="str">
        <f t="shared" si="81"/>
        <v>4.5 </v>
      </c>
      <c r="D663" t="s">
        <v>2584</v>
      </c>
      <c r="G663" t="str">
        <f t="shared" si="82"/>
        <v>$$</v>
      </c>
      <c r="I663">
        <v>6073365568</v>
      </c>
      <c r="J663" t="str">
        <f t="shared" si="80"/>
        <v/>
      </c>
      <c r="K663" t="str" cm="1">
        <f t="array" ref="K663">ExtractCapitals(J663)</f>
        <v/>
      </c>
      <c r="L663" t="str">
        <f t="shared" si="83"/>
        <v/>
      </c>
      <c r="M663" t="str">
        <f t="shared" si="87"/>
        <v/>
      </c>
      <c r="P663" t="str">
        <f t="shared" si="84"/>
        <v xml:space="preserve">, , </v>
      </c>
      <c r="Q663" t="str" cm="1">
        <f t="array" ref="Q663">_xlfn.TEXTJOIN(", ", TRUE, IFERROR(_xlfn.FILTERXML("&lt;t&gt;&lt;s&gt;" &amp; SUBSTITUTE(P663, ", ", "&lt;/s&gt;&lt;s&gt;") &amp; "&lt;/s&gt;&lt;/t&gt;", "//s[not(preceding::*=.)]"), ""))</f>
        <v/>
      </c>
      <c r="R663" t="s">
        <v>9048</v>
      </c>
      <c r="S663" t="str">
        <f t="shared" si="85"/>
        <v>P001634</v>
      </c>
      <c r="T663">
        <f t="shared" ca="1" si="86"/>
        <v>1613</v>
      </c>
      <c r="U663" s="4">
        <v>2162</v>
      </c>
    </row>
    <row r="664" spans="1:21" x14ac:dyDescent="0.45">
      <c r="A664" t="s">
        <v>2585</v>
      </c>
      <c r="B664" t="s">
        <v>3</v>
      </c>
      <c r="C664" s="3" t="str">
        <f t="shared" si="81"/>
        <v>4.0 </v>
      </c>
      <c r="D664" t="s">
        <v>2586</v>
      </c>
      <c r="F664" t="s">
        <v>13</v>
      </c>
      <c r="G664" t="str">
        <f t="shared" si="82"/>
        <v>$$ - $$$</v>
      </c>
      <c r="H664" t="s">
        <v>297</v>
      </c>
      <c r="I664" t="s">
        <v>2587</v>
      </c>
      <c r="J664" t="str">
        <f t="shared" si="80"/>
        <v xml:space="preserve">  Cafe</v>
      </c>
      <c r="K664" t="str" cm="1">
        <f t="array" ref="K664">ExtractCapitals(J664)</f>
        <v>Cafe</v>
      </c>
      <c r="L664" t="str">
        <f t="shared" si="83"/>
        <v>Cafe</v>
      </c>
      <c r="M664" t="str">
        <f t="shared" si="87"/>
        <v>Cafe</v>
      </c>
      <c r="N664" t="s">
        <v>507</v>
      </c>
      <c r="P664" t="str">
        <f t="shared" si="84"/>
        <v>Cafe, Reservations</v>
      </c>
      <c r="Q664" t="str" cm="1">
        <f t="array" ref="Q664">_xlfn.TEXTJOIN(", ", TRUE, IFERROR(_xlfn.FILTERXML("&lt;t&gt;&lt;s&gt;" &amp; SUBSTITUTE(P664, ", ", "&lt;/s&gt;&lt;s&gt;") &amp; "&lt;/s&gt;&lt;/t&gt;", "//s[not(preceding::*=.)]"), ""))</f>
        <v>Cafe, Reservations</v>
      </c>
      <c r="R664" t="s">
        <v>9048</v>
      </c>
      <c r="S664" t="str">
        <f t="shared" si="85"/>
        <v>P001635</v>
      </c>
      <c r="T664">
        <f t="shared" ca="1" si="86"/>
        <v>3300</v>
      </c>
      <c r="U664" s="4">
        <v>3272</v>
      </c>
    </row>
    <row r="665" spans="1:21" x14ac:dyDescent="0.45">
      <c r="A665" t="s">
        <v>2588</v>
      </c>
      <c r="B665" t="s">
        <v>18</v>
      </c>
      <c r="C665" s="3" t="str">
        <f t="shared" si="81"/>
        <v>3.5 </v>
      </c>
      <c r="D665" t="s">
        <v>2589</v>
      </c>
      <c r="F665" t="s">
        <v>6</v>
      </c>
      <c r="G665" t="str">
        <f t="shared" si="82"/>
        <v>$</v>
      </c>
      <c r="H665" t="s">
        <v>7</v>
      </c>
      <c r="I665" t="s">
        <v>2590</v>
      </c>
      <c r="J665" t="str">
        <f t="shared" si="80"/>
        <v>ChineseAsianMalaysian</v>
      </c>
      <c r="K665" t="str" cm="1">
        <f t="array" ref="K665">ExtractCapitals(J665)</f>
        <v>Chinese Asian Malaysian</v>
      </c>
      <c r="L665" t="str">
        <f t="shared" si="83"/>
        <v>Chinese, Asian, Malaysian</v>
      </c>
      <c r="M665" t="str">
        <f t="shared" si="87"/>
        <v>Chinese, Asian, Malaysian</v>
      </c>
      <c r="N665" t="s">
        <v>46</v>
      </c>
      <c r="P665" t="str">
        <f t="shared" si="84"/>
        <v>Chinese, Asian, Malaysian</v>
      </c>
      <c r="Q665" t="str" cm="1">
        <f t="array" ref="Q665">_xlfn.TEXTJOIN(", ", TRUE, IFERROR(_xlfn.FILTERXML("&lt;t&gt;&lt;s&gt;" &amp; SUBSTITUTE(P665, ", ", "&lt;/s&gt;&lt;s&gt;") &amp; "&lt;/s&gt;&lt;/t&gt;", "//s[not(preceding::*=.)]"), ""))</f>
        <v>Chinese, Asian, Malaysian</v>
      </c>
      <c r="R665" t="s">
        <v>9048</v>
      </c>
      <c r="S665" t="str">
        <f t="shared" si="85"/>
        <v>P001636</v>
      </c>
      <c r="T665">
        <f t="shared" ca="1" si="86"/>
        <v>988</v>
      </c>
      <c r="U665" s="4">
        <v>2305</v>
      </c>
    </row>
    <row r="666" spans="1:21" x14ac:dyDescent="0.45">
      <c r="A666" t="s">
        <v>2591</v>
      </c>
      <c r="B666" t="s">
        <v>3</v>
      </c>
      <c r="C666" s="3" t="str">
        <f t="shared" si="81"/>
        <v>4.0 </v>
      </c>
      <c r="D666" t="s">
        <v>2592</v>
      </c>
      <c r="F666" t="s">
        <v>6</v>
      </c>
      <c r="G666" t="str">
        <f t="shared" si="82"/>
        <v>$</v>
      </c>
      <c r="H666" t="s">
        <v>2593</v>
      </c>
      <c r="J666" t="str">
        <f t="shared" si="80"/>
        <v>AsianIndonesian</v>
      </c>
      <c r="K666" t="str" cm="1">
        <f t="array" ref="K666">ExtractCapitals(J666)</f>
        <v>Asian Indonesian</v>
      </c>
      <c r="L666" t="str">
        <f t="shared" si="83"/>
        <v>Asian, Indonesian</v>
      </c>
      <c r="M666" t="str">
        <f t="shared" si="87"/>
        <v>Asian, Indonesian</v>
      </c>
      <c r="N666" t="s">
        <v>2278</v>
      </c>
      <c r="P666" t="str">
        <f t="shared" si="84"/>
        <v>Asian, Indonesian</v>
      </c>
      <c r="Q666" t="str" cm="1">
        <f t="array" ref="Q666">_xlfn.TEXTJOIN(", ", TRUE, IFERROR(_xlfn.FILTERXML("&lt;t&gt;&lt;s&gt;" &amp; SUBSTITUTE(P666, ", ", "&lt;/s&gt;&lt;s&gt;") &amp; "&lt;/s&gt;&lt;/t&gt;", "//s[not(preceding::*=.)]"), ""))</f>
        <v>Asian, Indonesian</v>
      </c>
      <c r="R666" t="s">
        <v>9048</v>
      </c>
      <c r="S666" t="str">
        <f t="shared" si="85"/>
        <v>P001637</v>
      </c>
      <c r="T666">
        <f t="shared" ca="1" si="86"/>
        <v>343</v>
      </c>
      <c r="U666" s="4">
        <v>3057</v>
      </c>
    </row>
    <row r="667" spans="1:21" x14ac:dyDescent="0.45">
      <c r="A667" t="s">
        <v>2594</v>
      </c>
      <c r="B667" t="s">
        <v>3</v>
      </c>
      <c r="C667" s="3" t="str">
        <f t="shared" si="81"/>
        <v>4.0 </v>
      </c>
      <c r="D667" t="s">
        <v>2595</v>
      </c>
      <c r="F667" t="s">
        <v>13</v>
      </c>
      <c r="G667" t="str">
        <f t="shared" si="82"/>
        <v>$$ - $$$</v>
      </c>
      <c r="H667" t="s">
        <v>13</v>
      </c>
      <c r="I667" t="s">
        <v>2596</v>
      </c>
      <c r="J667" t="str">
        <f t="shared" si="80"/>
        <v xml:space="preserve">  </v>
      </c>
      <c r="K667" t="str" cm="1">
        <f t="array" ref="K667">ExtractCapitals(J667)</f>
        <v/>
      </c>
      <c r="L667" t="str">
        <f t="shared" si="83"/>
        <v/>
      </c>
      <c r="M667" t="str">
        <f t="shared" si="87"/>
        <v/>
      </c>
      <c r="P667" t="str">
        <f t="shared" si="84"/>
        <v xml:space="preserve">, , </v>
      </c>
      <c r="Q667" t="str" cm="1">
        <f t="array" ref="Q667">_xlfn.TEXTJOIN(", ", TRUE, IFERROR(_xlfn.FILTERXML("&lt;t&gt;&lt;s&gt;" &amp; SUBSTITUTE(P667, ", ", "&lt;/s&gt;&lt;s&gt;") &amp; "&lt;/s&gt;&lt;/t&gt;", "//s[not(preceding::*=.)]"), ""))</f>
        <v/>
      </c>
      <c r="R667" t="s">
        <v>9048</v>
      </c>
      <c r="S667" t="str">
        <f t="shared" si="85"/>
        <v>P001638</v>
      </c>
      <c r="T667">
        <f t="shared" ca="1" si="86"/>
        <v>1018</v>
      </c>
      <c r="U667" s="4">
        <v>84</v>
      </c>
    </row>
    <row r="668" spans="1:21" x14ac:dyDescent="0.45">
      <c r="A668" t="s">
        <v>2597</v>
      </c>
      <c r="B668" t="s">
        <v>3</v>
      </c>
      <c r="C668" s="3" t="str">
        <f t="shared" si="81"/>
        <v>4.0 </v>
      </c>
      <c r="D668" t="s">
        <v>2598</v>
      </c>
      <c r="F668" t="s">
        <v>546</v>
      </c>
      <c r="G668" t="str">
        <f t="shared" si="82"/>
        <v>$$</v>
      </c>
      <c r="H668" t="s">
        <v>546</v>
      </c>
      <c r="I668" t="s">
        <v>2599</v>
      </c>
      <c r="J668" t="str">
        <f t="shared" si="80"/>
        <v>Chinese</v>
      </c>
      <c r="K668" t="str" cm="1">
        <f t="array" ref="K668">ExtractCapitals(J668)</f>
        <v>Chinese</v>
      </c>
      <c r="L668" t="str">
        <f t="shared" si="83"/>
        <v>Chinese</v>
      </c>
      <c r="M668" t="str">
        <f t="shared" si="87"/>
        <v>Chinese</v>
      </c>
      <c r="N668" t="s">
        <v>507</v>
      </c>
      <c r="P668" t="str">
        <f t="shared" si="84"/>
        <v>Chinese, Reservations</v>
      </c>
      <c r="Q668" t="str" cm="1">
        <f t="array" ref="Q668">_xlfn.TEXTJOIN(", ", TRUE, IFERROR(_xlfn.FILTERXML("&lt;t&gt;&lt;s&gt;" &amp; SUBSTITUTE(P668, ", ", "&lt;/s&gt;&lt;s&gt;") &amp; "&lt;/s&gt;&lt;/t&gt;", "//s[not(preceding::*=.)]"), ""))</f>
        <v>Chinese, Reservations</v>
      </c>
      <c r="R668" t="s">
        <v>9048</v>
      </c>
      <c r="S668" t="str">
        <f t="shared" si="85"/>
        <v>P001639</v>
      </c>
      <c r="T668">
        <f t="shared" ca="1" si="86"/>
        <v>3234</v>
      </c>
      <c r="U668" s="4">
        <v>4457</v>
      </c>
    </row>
    <row r="669" spans="1:21" x14ac:dyDescent="0.45">
      <c r="A669" t="s">
        <v>2600</v>
      </c>
      <c r="B669" t="s">
        <v>3</v>
      </c>
      <c r="C669" s="3" t="str">
        <f t="shared" si="81"/>
        <v>4.0 </v>
      </c>
      <c r="D669" t="s">
        <v>2601</v>
      </c>
      <c r="F669" t="s">
        <v>546</v>
      </c>
      <c r="G669" t="str">
        <f t="shared" si="82"/>
        <v>$$</v>
      </c>
      <c r="H669" t="s">
        <v>2602</v>
      </c>
      <c r="I669" t="s">
        <v>2603</v>
      </c>
      <c r="J669" t="str">
        <f t="shared" si="80"/>
        <v>ChineseAsianSoupsFujian</v>
      </c>
      <c r="K669" t="str" cm="1">
        <f t="array" ref="K669">ExtractCapitals(J669)</f>
        <v>Chinese Asian Soups Fujian</v>
      </c>
      <c r="L669" t="str">
        <f t="shared" si="83"/>
        <v>Chinese, Asian, Soups, Fujian</v>
      </c>
      <c r="M669" t="str">
        <f t="shared" si="87"/>
        <v>Chinese, Asian, Soups, Fujian</v>
      </c>
      <c r="P669" t="str">
        <f t="shared" si="84"/>
        <v>Chinese, Asian, Soups, Fujian</v>
      </c>
      <c r="Q669" t="str" cm="1">
        <f t="array" ref="Q669">_xlfn.TEXTJOIN(", ", TRUE, IFERROR(_xlfn.FILTERXML("&lt;t&gt;&lt;s&gt;" &amp; SUBSTITUTE(P669, ", ", "&lt;/s&gt;&lt;s&gt;") &amp; "&lt;/s&gt;&lt;/t&gt;", "//s[not(preceding::*=.)]"), ""))</f>
        <v>Chinese, Asian, Soups, Fujian</v>
      </c>
      <c r="R669" t="s">
        <v>9048</v>
      </c>
      <c r="S669" t="str">
        <f t="shared" si="85"/>
        <v>P001640</v>
      </c>
      <c r="T669">
        <f t="shared" ca="1" si="86"/>
        <v>1292</v>
      </c>
      <c r="U669" s="4">
        <v>1805</v>
      </c>
    </row>
    <row r="670" spans="1:21" x14ac:dyDescent="0.45">
      <c r="A670" t="s">
        <v>2604</v>
      </c>
      <c r="B670" t="s">
        <v>3</v>
      </c>
      <c r="C670" s="3" t="str">
        <f t="shared" si="81"/>
        <v>4.0 </v>
      </c>
      <c r="D670" t="s">
        <v>2605</v>
      </c>
      <c r="F670" t="s">
        <v>13</v>
      </c>
      <c r="G670" t="str">
        <f t="shared" si="82"/>
        <v>$$ - $$$</v>
      </c>
      <c r="H670" t="s">
        <v>2126</v>
      </c>
      <c r="I670" t="s">
        <v>2606</v>
      </c>
      <c r="J670" t="str">
        <f t="shared" si="80"/>
        <v xml:space="preserve">  Japanese</v>
      </c>
      <c r="K670" t="str" cm="1">
        <f t="array" ref="K670">ExtractCapitals(J670)</f>
        <v>Japanese</v>
      </c>
      <c r="L670" t="str">
        <f t="shared" si="83"/>
        <v>Japanese</v>
      </c>
      <c r="M670" t="str">
        <f t="shared" si="87"/>
        <v>Japanese</v>
      </c>
      <c r="N670" t="s">
        <v>373</v>
      </c>
      <c r="P670" t="str">
        <f t="shared" si="84"/>
        <v>Japanese</v>
      </c>
      <c r="Q670" t="str" cm="1">
        <f t="array" ref="Q670">_xlfn.TEXTJOIN(", ", TRUE, IFERROR(_xlfn.FILTERXML("&lt;t&gt;&lt;s&gt;" &amp; SUBSTITUTE(P670, ", ", "&lt;/s&gt;&lt;s&gt;") &amp; "&lt;/s&gt;&lt;/t&gt;", "//s[not(preceding::*=.)]"), ""))</f>
        <v>Japanese</v>
      </c>
      <c r="R670" t="s">
        <v>9048</v>
      </c>
      <c r="S670" t="str">
        <f t="shared" si="85"/>
        <v>P001641</v>
      </c>
      <c r="T670">
        <f t="shared" ca="1" si="86"/>
        <v>4393</v>
      </c>
      <c r="U670" s="4">
        <v>1953</v>
      </c>
    </row>
    <row r="671" spans="1:21" x14ac:dyDescent="0.45">
      <c r="A671" t="s">
        <v>2607</v>
      </c>
      <c r="B671" t="s">
        <v>3</v>
      </c>
      <c r="C671" s="3" t="str">
        <f t="shared" si="81"/>
        <v>4.0 </v>
      </c>
      <c r="D671" t="s">
        <v>2608</v>
      </c>
      <c r="F671" t="s">
        <v>794</v>
      </c>
      <c r="G671" t="str">
        <f t="shared" si="82"/>
        <v>$$</v>
      </c>
      <c r="H671" t="s">
        <v>795</v>
      </c>
      <c r="I671" t="s">
        <v>2609</v>
      </c>
      <c r="J671" t="str">
        <f t="shared" si="80"/>
        <v>AsianMalaysian</v>
      </c>
      <c r="K671" t="str" cm="1">
        <f t="array" ref="K671">ExtractCapitals(J671)</f>
        <v>Asian Malaysian</v>
      </c>
      <c r="L671" t="str">
        <f t="shared" si="83"/>
        <v>Asian, Malaysian</v>
      </c>
      <c r="M671" t="str">
        <f t="shared" si="87"/>
        <v>Asian, Malaysian</v>
      </c>
      <c r="P671" t="str">
        <f t="shared" si="84"/>
        <v>Asian, Malaysian</v>
      </c>
      <c r="Q671" t="str" cm="1">
        <f t="array" ref="Q671">_xlfn.TEXTJOIN(", ", TRUE, IFERROR(_xlfn.FILTERXML("&lt;t&gt;&lt;s&gt;" &amp; SUBSTITUTE(P671, ", ", "&lt;/s&gt;&lt;s&gt;") &amp; "&lt;/s&gt;&lt;/t&gt;", "//s[not(preceding::*=.)]"), ""))</f>
        <v>Asian, Malaysian</v>
      </c>
      <c r="R671" t="s">
        <v>9048</v>
      </c>
      <c r="S671" t="str">
        <f t="shared" si="85"/>
        <v>P001642</v>
      </c>
      <c r="T671">
        <f t="shared" ca="1" si="86"/>
        <v>1136</v>
      </c>
      <c r="U671" s="4">
        <v>4010</v>
      </c>
    </row>
    <row r="672" spans="1:21" x14ac:dyDescent="0.45">
      <c r="A672" t="s">
        <v>2610</v>
      </c>
      <c r="B672" t="s">
        <v>79</v>
      </c>
      <c r="C672" s="3" t="str">
        <f t="shared" si="81"/>
        <v>5.0 </v>
      </c>
      <c r="D672" t="s">
        <v>2611</v>
      </c>
      <c r="F672" t="s">
        <v>2612</v>
      </c>
      <c r="G672" t="str">
        <f t="shared" si="82"/>
        <v>$$</v>
      </c>
      <c r="H672" t="s">
        <v>2612</v>
      </c>
      <c r="I672" t="s">
        <v>2613</v>
      </c>
      <c r="J672" t="str">
        <f t="shared" si="80"/>
        <v>Wine Bar</v>
      </c>
      <c r="K672" t="str" cm="1">
        <f t="array" ref="K672">ExtractCapitals(J672)</f>
        <v>Wine  Bar</v>
      </c>
      <c r="L672" t="str">
        <f t="shared" si="83"/>
        <v>Wine, , Bar</v>
      </c>
      <c r="M672" t="str">
        <f t="shared" si="87"/>
        <v>Wine Bar</v>
      </c>
      <c r="P672" t="str">
        <f t="shared" si="84"/>
        <v>Wine Bar</v>
      </c>
      <c r="Q672" t="str" cm="1">
        <f t="array" ref="Q672">_xlfn.TEXTJOIN(", ", TRUE, IFERROR(_xlfn.FILTERXML("&lt;t&gt;&lt;s&gt;" &amp; SUBSTITUTE(P672, ", ", "&lt;/s&gt;&lt;s&gt;") &amp; "&lt;/s&gt;&lt;/t&gt;", "//s[not(preceding::*=.)]"), ""))</f>
        <v>Wine Bar</v>
      </c>
      <c r="R672" t="s">
        <v>9048</v>
      </c>
      <c r="S672" t="str">
        <f t="shared" si="85"/>
        <v>P001643</v>
      </c>
      <c r="T672">
        <f t="shared" ca="1" si="86"/>
        <v>4021</v>
      </c>
      <c r="U672" s="4">
        <v>1719</v>
      </c>
    </row>
    <row r="673" spans="1:21" x14ac:dyDescent="0.45">
      <c r="A673" t="s">
        <v>2614</v>
      </c>
      <c r="B673" t="s">
        <v>41</v>
      </c>
      <c r="C673" s="3" t="str">
        <f t="shared" si="81"/>
        <v>4.5 </v>
      </c>
      <c r="D673" t="s">
        <v>2615</v>
      </c>
      <c r="F673" t="s">
        <v>794</v>
      </c>
      <c r="G673" t="str">
        <f t="shared" si="82"/>
        <v>$$</v>
      </c>
      <c r="H673" t="s">
        <v>795</v>
      </c>
      <c r="I673" t="s">
        <v>2616</v>
      </c>
      <c r="J673" t="str">
        <f t="shared" si="80"/>
        <v>AsianMalaysian</v>
      </c>
      <c r="K673" t="str" cm="1">
        <f t="array" ref="K673">ExtractCapitals(J673)</f>
        <v>Asian Malaysian</v>
      </c>
      <c r="L673" t="str">
        <f t="shared" si="83"/>
        <v>Asian, Malaysian</v>
      </c>
      <c r="M673" t="str">
        <f t="shared" si="87"/>
        <v>Asian, Malaysian</v>
      </c>
      <c r="N673" t="s">
        <v>610</v>
      </c>
      <c r="P673" t="str">
        <f t="shared" si="84"/>
        <v>Asian, Malaysian, Breakfast, Lunch, Dinner</v>
      </c>
      <c r="Q673" t="str" cm="1">
        <f t="array" ref="Q673">_xlfn.TEXTJOIN(", ", TRUE, IFERROR(_xlfn.FILTERXML("&lt;t&gt;&lt;s&gt;" &amp; SUBSTITUTE(P673, ", ", "&lt;/s&gt;&lt;s&gt;") &amp; "&lt;/s&gt;&lt;/t&gt;", "//s[not(preceding::*=.)]"), ""))</f>
        <v>Asian, Malaysian, Breakfast, Lunch, Dinner</v>
      </c>
      <c r="R673" t="s">
        <v>9048</v>
      </c>
      <c r="S673" t="str">
        <f t="shared" si="85"/>
        <v>P001644</v>
      </c>
      <c r="T673">
        <f t="shared" ca="1" si="86"/>
        <v>2560</v>
      </c>
      <c r="U673" s="4">
        <v>763</v>
      </c>
    </row>
    <row r="674" spans="1:21" x14ac:dyDescent="0.45">
      <c r="A674" t="s">
        <v>2617</v>
      </c>
      <c r="B674" t="s">
        <v>3</v>
      </c>
      <c r="C674" s="3" t="str">
        <f t="shared" si="81"/>
        <v>4.0 </v>
      </c>
      <c r="D674" t="s">
        <v>2618</v>
      </c>
      <c r="F674" t="s">
        <v>13</v>
      </c>
      <c r="G674" t="str">
        <f t="shared" si="82"/>
        <v>$$ - $$$</v>
      </c>
      <c r="H674" t="s">
        <v>2619</v>
      </c>
      <c r="I674" t="s">
        <v>2620</v>
      </c>
      <c r="J674" t="str">
        <f t="shared" si="80"/>
        <v xml:space="preserve">  ChinesePizzaCafe</v>
      </c>
      <c r="K674" t="str" cm="1">
        <f t="array" ref="K674">ExtractCapitals(J674)</f>
        <v>Chinese Pizza Cafe</v>
      </c>
      <c r="L674" t="str">
        <f t="shared" si="83"/>
        <v>Chinese, Pizza, Cafe</v>
      </c>
      <c r="M674" t="str">
        <f t="shared" si="87"/>
        <v>Chinese, Pizza, Cafe</v>
      </c>
      <c r="N674" t="s">
        <v>2621</v>
      </c>
      <c r="P674" t="str">
        <f t="shared" si="84"/>
        <v>Chinese, Pizza, Cafe, Chinese, Pizza, Cafe, Fast food, Asian</v>
      </c>
      <c r="Q674" t="str" cm="1">
        <f t="array" ref="Q674">_xlfn.TEXTJOIN(", ", TRUE, IFERROR(_xlfn.FILTERXML("&lt;t&gt;&lt;s&gt;" &amp; SUBSTITUTE(P674, ", ", "&lt;/s&gt;&lt;s&gt;") &amp; "&lt;/s&gt;&lt;/t&gt;", "//s[not(preceding::*=.)]"), ""))</f>
        <v>Chinese, Pizza, Cafe, Fast food, Asian</v>
      </c>
      <c r="R674" t="s">
        <v>9048</v>
      </c>
      <c r="S674" t="str">
        <f t="shared" si="85"/>
        <v>P001645</v>
      </c>
      <c r="T674">
        <f t="shared" ca="1" si="86"/>
        <v>3538</v>
      </c>
      <c r="U674" s="4">
        <v>2225</v>
      </c>
    </row>
    <row r="675" spans="1:21" x14ac:dyDescent="0.45">
      <c r="A675" t="s">
        <v>2622</v>
      </c>
      <c r="B675" t="s">
        <v>41</v>
      </c>
      <c r="C675" s="3" t="str">
        <f t="shared" si="81"/>
        <v>4.5 </v>
      </c>
      <c r="D675" t="s">
        <v>2623</v>
      </c>
      <c r="G675" t="str">
        <f t="shared" si="82"/>
        <v>$$</v>
      </c>
      <c r="I675" t="s">
        <v>2624</v>
      </c>
      <c r="J675" t="str">
        <f t="shared" si="80"/>
        <v/>
      </c>
      <c r="K675" t="str" cm="1">
        <f t="array" ref="K675">ExtractCapitals(J675)</f>
        <v/>
      </c>
      <c r="L675" t="str">
        <f t="shared" si="83"/>
        <v/>
      </c>
      <c r="M675" t="str">
        <f t="shared" si="87"/>
        <v/>
      </c>
      <c r="N675" t="s">
        <v>507</v>
      </c>
      <c r="P675" t="str">
        <f t="shared" si="84"/>
        <v>, Reservations</v>
      </c>
      <c r="Q675" t="str" cm="1">
        <f t="array" ref="Q675">_xlfn.TEXTJOIN(", ", TRUE, IFERROR(_xlfn.FILTERXML("&lt;t&gt;&lt;s&gt;" &amp; SUBSTITUTE(P675, ", ", "&lt;/s&gt;&lt;s&gt;") &amp; "&lt;/s&gt;&lt;/t&gt;", "//s[not(preceding::*=.)]"), ""))</f>
        <v>Reservations</v>
      </c>
      <c r="R675" t="s">
        <v>9048</v>
      </c>
      <c r="S675" t="str">
        <f t="shared" si="85"/>
        <v>P001646</v>
      </c>
      <c r="T675">
        <f t="shared" ca="1" si="86"/>
        <v>3745</v>
      </c>
      <c r="U675" s="4">
        <v>3104</v>
      </c>
    </row>
    <row r="676" spans="1:21" x14ac:dyDescent="0.45">
      <c r="A676" t="s">
        <v>2625</v>
      </c>
      <c r="B676" t="s">
        <v>3</v>
      </c>
      <c r="C676" s="3" t="str">
        <f t="shared" si="81"/>
        <v>4.0 </v>
      </c>
      <c r="D676" t="s">
        <v>2626</v>
      </c>
      <c r="F676" t="s">
        <v>13</v>
      </c>
      <c r="G676" t="str">
        <f t="shared" si="82"/>
        <v>$$ - $$$</v>
      </c>
      <c r="H676" t="s">
        <v>13</v>
      </c>
      <c r="I676" t="s">
        <v>2627</v>
      </c>
      <c r="J676" t="str">
        <f t="shared" si="80"/>
        <v xml:space="preserve">  </v>
      </c>
      <c r="K676" t="str" cm="1">
        <f t="array" ref="K676">ExtractCapitals(J676)</f>
        <v/>
      </c>
      <c r="L676" t="str">
        <f t="shared" si="83"/>
        <v/>
      </c>
      <c r="M676" t="str">
        <f t="shared" si="87"/>
        <v/>
      </c>
      <c r="P676" t="str">
        <f t="shared" si="84"/>
        <v xml:space="preserve">, , </v>
      </c>
      <c r="Q676" t="str" cm="1">
        <f t="array" ref="Q676">_xlfn.TEXTJOIN(", ", TRUE, IFERROR(_xlfn.FILTERXML("&lt;t&gt;&lt;s&gt;" &amp; SUBSTITUTE(P676, ", ", "&lt;/s&gt;&lt;s&gt;") &amp; "&lt;/s&gt;&lt;/t&gt;", "//s[not(preceding::*=.)]"), ""))</f>
        <v/>
      </c>
      <c r="R676" t="s">
        <v>9048</v>
      </c>
      <c r="S676" t="str">
        <f t="shared" si="85"/>
        <v>P001647</v>
      </c>
      <c r="T676">
        <f t="shared" ca="1" si="86"/>
        <v>4417</v>
      </c>
      <c r="U676" s="4">
        <v>762</v>
      </c>
    </row>
    <row r="677" spans="1:21" x14ac:dyDescent="0.45">
      <c r="A677" t="s">
        <v>2628</v>
      </c>
      <c r="B677" t="s">
        <v>18</v>
      </c>
      <c r="C677" s="3" t="str">
        <f t="shared" si="81"/>
        <v>3.5 </v>
      </c>
      <c r="D677" t="s">
        <v>2629</v>
      </c>
      <c r="F677" t="s">
        <v>6</v>
      </c>
      <c r="G677" t="str">
        <f t="shared" si="82"/>
        <v>$</v>
      </c>
      <c r="H677" t="s">
        <v>2630</v>
      </c>
      <c r="J677" t="str">
        <f t="shared" si="80"/>
        <v>CafeAsian</v>
      </c>
      <c r="K677" t="str" cm="1">
        <f t="array" ref="K677">ExtractCapitals(J677)</f>
        <v>Cafe Asian</v>
      </c>
      <c r="L677" t="str">
        <f t="shared" si="83"/>
        <v>Cafe, Asian</v>
      </c>
      <c r="M677" t="str">
        <f t="shared" si="87"/>
        <v>Cafe, Asian</v>
      </c>
      <c r="N677" t="s">
        <v>248</v>
      </c>
      <c r="P677" t="str">
        <f t="shared" si="84"/>
        <v>Cafe, Asian, Breakfast, Brunch</v>
      </c>
      <c r="Q677" t="str" cm="1">
        <f t="array" ref="Q677">_xlfn.TEXTJOIN(", ", TRUE, IFERROR(_xlfn.FILTERXML("&lt;t&gt;&lt;s&gt;" &amp; SUBSTITUTE(P677, ", ", "&lt;/s&gt;&lt;s&gt;") &amp; "&lt;/s&gt;&lt;/t&gt;", "//s[not(preceding::*=.)]"), ""))</f>
        <v>Cafe, Asian, Breakfast, Brunch</v>
      </c>
      <c r="R677" t="s">
        <v>9048</v>
      </c>
      <c r="S677" t="str">
        <f t="shared" si="85"/>
        <v>P001648</v>
      </c>
      <c r="T677">
        <f t="shared" ca="1" si="86"/>
        <v>557</v>
      </c>
      <c r="U677" s="4">
        <v>192</v>
      </c>
    </row>
    <row r="678" spans="1:21" x14ac:dyDescent="0.45">
      <c r="A678" t="s">
        <v>2631</v>
      </c>
      <c r="B678" t="s">
        <v>79</v>
      </c>
      <c r="C678" s="3" t="str">
        <f t="shared" si="81"/>
        <v>5.0 </v>
      </c>
      <c r="D678" t="s">
        <v>2632</v>
      </c>
      <c r="F678" t="s">
        <v>123</v>
      </c>
      <c r="G678" t="str">
        <f t="shared" si="82"/>
        <v>$$</v>
      </c>
      <c r="H678" t="s">
        <v>2633</v>
      </c>
      <c r="I678" t="s">
        <v>2634</v>
      </c>
      <c r="J678" t="str">
        <f t="shared" si="80"/>
        <v>ItalianAsianMalaysian</v>
      </c>
      <c r="K678" t="str" cm="1">
        <f t="array" ref="K678">ExtractCapitals(J678)</f>
        <v>Italian Asian Malaysian</v>
      </c>
      <c r="L678" t="str">
        <f t="shared" si="83"/>
        <v>Italian, Asian, Malaysian</v>
      </c>
      <c r="M678" t="str">
        <f t="shared" si="87"/>
        <v>Italian, Asian, Malaysian</v>
      </c>
      <c r="P678" t="str">
        <f t="shared" si="84"/>
        <v>Italian, Asian, Malaysian</v>
      </c>
      <c r="Q678" t="str" cm="1">
        <f t="array" ref="Q678">_xlfn.TEXTJOIN(", ", TRUE, IFERROR(_xlfn.FILTERXML("&lt;t&gt;&lt;s&gt;" &amp; SUBSTITUTE(P678, ", ", "&lt;/s&gt;&lt;s&gt;") &amp; "&lt;/s&gt;&lt;/t&gt;", "//s[not(preceding::*=.)]"), ""))</f>
        <v>Italian, Asian, Malaysian</v>
      </c>
      <c r="R678" t="s">
        <v>9048</v>
      </c>
      <c r="S678" t="str">
        <f t="shared" si="85"/>
        <v>P001649</v>
      </c>
      <c r="T678">
        <f t="shared" ca="1" si="86"/>
        <v>2247</v>
      </c>
      <c r="U678" s="4">
        <v>175</v>
      </c>
    </row>
    <row r="679" spans="1:21" x14ac:dyDescent="0.45">
      <c r="A679" t="s">
        <v>2635</v>
      </c>
      <c r="B679" t="s">
        <v>3</v>
      </c>
      <c r="C679" s="3" t="str">
        <f t="shared" si="81"/>
        <v>4.0 </v>
      </c>
      <c r="D679" t="s">
        <v>2636</v>
      </c>
      <c r="F679" t="s">
        <v>6</v>
      </c>
      <c r="G679" t="str">
        <f t="shared" si="82"/>
        <v>$</v>
      </c>
      <c r="H679" t="s">
        <v>246</v>
      </c>
      <c r="I679" t="s">
        <v>2637</v>
      </c>
      <c r="J679" t="str">
        <f t="shared" si="80"/>
        <v>AsianMalaysian</v>
      </c>
      <c r="K679" t="str" cm="1">
        <f t="array" ref="K679">ExtractCapitals(J679)</f>
        <v>Asian Malaysian</v>
      </c>
      <c r="L679" t="str">
        <f t="shared" si="83"/>
        <v>Asian, Malaysian</v>
      </c>
      <c r="M679" t="str">
        <f t="shared" si="87"/>
        <v>Asian, Malaysian</v>
      </c>
      <c r="P679" t="str">
        <f t="shared" si="84"/>
        <v>Asian, Malaysian</v>
      </c>
      <c r="Q679" t="str" cm="1">
        <f t="array" ref="Q679">_xlfn.TEXTJOIN(", ", TRUE, IFERROR(_xlfn.FILTERXML("&lt;t&gt;&lt;s&gt;" &amp; SUBSTITUTE(P679, ", ", "&lt;/s&gt;&lt;s&gt;") &amp; "&lt;/s&gt;&lt;/t&gt;", "//s[not(preceding::*=.)]"), ""))</f>
        <v>Asian, Malaysian</v>
      </c>
      <c r="R679" t="s">
        <v>9048</v>
      </c>
      <c r="S679" t="str">
        <f t="shared" si="85"/>
        <v>P001650</v>
      </c>
      <c r="T679">
        <f t="shared" ca="1" si="86"/>
        <v>4226</v>
      </c>
      <c r="U679" s="4">
        <v>3818</v>
      </c>
    </row>
    <row r="680" spans="1:21" x14ac:dyDescent="0.45">
      <c r="A680" t="s">
        <v>2638</v>
      </c>
      <c r="B680" t="s">
        <v>18</v>
      </c>
      <c r="C680" s="3" t="str">
        <f t="shared" si="81"/>
        <v>3.5 </v>
      </c>
      <c r="D680" t="s">
        <v>2639</v>
      </c>
      <c r="F680" t="s">
        <v>13</v>
      </c>
      <c r="G680" t="str">
        <f t="shared" si="82"/>
        <v>$$ - $$$</v>
      </c>
      <c r="H680" t="s">
        <v>133</v>
      </c>
      <c r="I680" t="s">
        <v>2640</v>
      </c>
      <c r="J680" t="str">
        <f t="shared" si="80"/>
        <v xml:space="preserve">  ChineseSeafoodAsian</v>
      </c>
      <c r="K680" t="str" cm="1">
        <f t="array" ref="K680">ExtractCapitals(J680)</f>
        <v>Chinese Seafood Asian</v>
      </c>
      <c r="L680" t="str">
        <f t="shared" si="83"/>
        <v>Chinese, Seafood, Asian</v>
      </c>
      <c r="M680" t="str">
        <f t="shared" si="87"/>
        <v>Chinese, Seafood, Asian</v>
      </c>
      <c r="N680" t="s">
        <v>135</v>
      </c>
      <c r="P680" t="str">
        <f t="shared" si="84"/>
        <v>Chinese, Seafood, Asian, Dinner, Lunch</v>
      </c>
      <c r="Q680" t="str" cm="1">
        <f t="array" ref="Q680">_xlfn.TEXTJOIN(", ", TRUE, IFERROR(_xlfn.FILTERXML("&lt;t&gt;&lt;s&gt;" &amp; SUBSTITUTE(P680, ", ", "&lt;/s&gt;&lt;s&gt;") &amp; "&lt;/s&gt;&lt;/t&gt;", "//s[not(preceding::*=.)]"), ""))</f>
        <v>Chinese, Seafood, Asian, Dinner, Lunch</v>
      </c>
      <c r="R680" t="s">
        <v>9048</v>
      </c>
      <c r="S680" t="str">
        <f t="shared" si="85"/>
        <v>P001651</v>
      </c>
      <c r="T680">
        <f t="shared" ca="1" si="86"/>
        <v>1948</v>
      </c>
      <c r="U680" s="4">
        <v>4299</v>
      </c>
    </row>
    <row r="681" spans="1:21" x14ac:dyDescent="0.45">
      <c r="A681" t="s">
        <v>2641</v>
      </c>
      <c r="B681" t="s">
        <v>41</v>
      </c>
      <c r="C681" s="3" t="str">
        <f t="shared" si="81"/>
        <v>4.5 </v>
      </c>
      <c r="D681" t="s">
        <v>2642</v>
      </c>
      <c r="F681" t="s">
        <v>208</v>
      </c>
      <c r="G681" t="str">
        <f t="shared" si="82"/>
        <v>$$</v>
      </c>
      <c r="H681" t="s">
        <v>208</v>
      </c>
      <c r="I681" t="s">
        <v>2643</v>
      </c>
      <c r="J681" t="str">
        <f t="shared" si="80"/>
        <v>Cafe</v>
      </c>
      <c r="K681" t="str" cm="1">
        <f t="array" ref="K681">ExtractCapitals(J681)</f>
        <v>Cafe</v>
      </c>
      <c r="L681" t="str">
        <f t="shared" si="83"/>
        <v>Cafe</v>
      </c>
      <c r="M681" t="str">
        <f t="shared" si="87"/>
        <v>Cafe</v>
      </c>
      <c r="P681" t="str">
        <f t="shared" si="84"/>
        <v>Cafe</v>
      </c>
      <c r="Q681" t="str" cm="1">
        <f t="array" ref="Q681">_xlfn.TEXTJOIN(", ", TRUE, IFERROR(_xlfn.FILTERXML("&lt;t&gt;&lt;s&gt;" &amp; SUBSTITUTE(P681, ", ", "&lt;/s&gt;&lt;s&gt;") &amp; "&lt;/s&gt;&lt;/t&gt;", "//s[not(preceding::*=.)]"), ""))</f>
        <v>Cafe</v>
      </c>
      <c r="R681" t="s">
        <v>9048</v>
      </c>
      <c r="S681" t="str">
        <f t="shared" si="85"/>
        <v>P001652</v>
      </c>
      <c r="T681">
        <f t="shared" ca="1" si="86"/>
        <v>857</v>
      </c>
      <c r="U681" s="4">
        <v>3678</v>
      </c>
    </row>
    <row r="682" spans="1:21" x14ac:dyDescent="0.45">
      <c r="A682" t="s">
        <v>2644</v>
      </c>
      <c r="B682" t="s">
        <v>3</v>
      </c>
      <c r="C682" s="3" t="str">
        <f t="shared" si="81"/>
        <v>4.0 </v>
      </c>
      <c r="D682" t="s">
        <v>2645</v>
      </c>
      <c r="F682" t="s">
        <v>794</v>
      </c>
      <c r="G682" t="str">
        <f t="shared" si="82"/>
        <v>$$</v>
      </c>
      <c r="H682" t="s">
        <v>794</v>
      </c>
      <c r="I682">
        <v>6072325722</v>
      </c>
      <c r="J682" t="str">
        <f t="shared" si="80"/>
        <v>Asian</v>
      </c>
      <c r="K682" t="str" cm="1">
        <f t="array" ref="K682">ExtractCapitals(J682)</f>
        <v>Asian</v>
      </c>
      <c r="L682" t="str">
        <f t="shared" si="83"/>
        <v>Asian</v>
      </c>
      <c r="M682" t="str">
        <f t="shared" si="87"/>
        <v>Asian</v>
      </c>
      <c r="P682" t="str">
        <f t="shared" si="84"/>
        <v>Asian</v>
      </c>
      <c r="Q682" t="str" cm="1">
        <f t="array" ref="Q682">_xlfn.TEXTJOIN(", ", TRUE, IFERROR(_xlfn.FILTERXML("&lt;t&gt;&lt;s&gt;" &amp; SUBSTITUTE(P682, ", ", "&lt;/s&gt;&lt;s&gt;") &amp; "&lt;/s&gt;&lt;/t&gt;", "//s[not(preceding::*=.)]"), ""))</f>
        <v>Asian</v>
      </c>
      <c r="R682" t="s">
        <v>9048</v>
      </c>
      <c r="S682" t="str">
        <f t="shared" si="85"/>
        <v>P001653</v>
      </c>
      <c r="T682">
        <f t="shared" ca="1" si="86"/>
        <v>760</v>
      </c>
      <c r="U682" s="4">
        <v>3394</v>
      </c>
    </row>
    <row r="683" spans="1:21" x14ac:dyDescent="0.45">
      <c r="A683" t="s">
        <v>2646</v>
      </c>
      <c r="B683" t="s">
        <v>41</v>
      </c>
      <c r="C683" s="3" t="str">
        <f t="shared" si="81"/>
        <v>4.5 </v>
      </c>
      <c r="D683" t="s">
        <v>2647</v>
      </c>
      <c r="F683" t="s">
        <v>123</v>
      </c>
      <c r="G683" t="str">
        <f t="shared" si="82"/>
        <v>$$</v>
      </c>
      <c r="H683" t="s">
        <v>123</v>
      </c>
      <c r="J683" t="str">
        <f t="shared" si="80"/>
        <v>Italian</v>
      </c>
      <c r="K683" t="str" cm="1">
        <f t="array" ref="K683">ExtractCapitals(J683)</f>
        <v>Italian</v>
      </c>
      <c r="L683" t="str">
        <f t="shared" si="83"/>
        <v>Italian</v>
      </c>
      <c r="M683" t="str">
        <f t="shared" si="87"/>
        <v>Italian</v>
      </c>
      <c r="N683" t="s">
        <v>39</v>
      </c>
      <c r="P683" t="str">
        <f t="shared" si="84"/>
        <v>Italian, Dinner</v>
      </c>
      <c r="Q683" t="str" cm="1">
        <f t="array" ref="Q683">_xlfn.TEXTJOIN(", ", TRUE, IFERROR(_xlfn.FILTERXML("&lt;t&gt;&lt;s&gt;" &amp; SUBSTITUTE(P683, ", ", "&lt;/s&gt;&lt;s&gt;") &amp; "&lt;/s&gt;&lt;/t&gt;", "//s[not(preceding::*=.)]"), ""))</f>
        <v>Italian, Dinner</v>
      </c>
      <c r="R683" t="s">
        <v>9048</v>
      </c>
      <c r="S683" t="str">
        <f t="shared" si="85"/>
        <v>P001654</v>
      </c>
      <c r="T683">
        <f t="shared" ca="1" si="86"/>
        <v>277</v>
      </c>
      <c r="U683" s="4">
        <v>2389</v>
      </c>
    </row>
    <row r="684" spans="1:21" x14ac:dyDescent="0.45">
      <c r="A684" t="s">
        <v>2268</v>
      </c>
      <c r="B684" t="s">
        <v>18</v>
      </c>
      <c r="C684" s="3" t="str">
        <f t="shared" si="81"/>
        <v>3.5 </v>
      </c>
      <c r="D684" t="s">
        <v>2648</v>
      </c>
      <c r="F684" t="s">
        <v>13</v>
      </c>
      <c r="G684" t="str">
        <f t="shared" si="82"/>
        <v>$$ - $$$</v>
      </c>
      <c r="H684" t="s">
        <v>2649</v>
      </c>
      <c r="I684" t="s">
        <v>2650</v>
      </c>
      <c r="J684" t="str">
        <f t="shared" si="80"/>
        <v xml:space="preserve">  EuropeanAsian</v>
      </c>
      <c r="K684" t="str" cm="1">
        <f t="array" ref="K684">ExtractCapitals(J684)</f>
        <v>European Asian</v>
      </c>
      <c r="L684" t="str">
        <f t="shared" si="83"/>
        <v>European, Asian</v>
      </c>
      <c r="M684" t="str">
        <f t="shared" si="87"/>
        <v>European, Asian</v>
      </c>
      <c r="P684" t="str">
        <f t="shared" si="84"/>
        <v>European, Asian</v>
      </c>
      <c r="Q684" t="str" cm="1">
        <f t="array" ref="Q684">_xlfn.TEXTJOIN(", ", TRUE, IFERROR(_xlfn.FILTERXML("&lt;t&gt;&lt;s&gt;" &amp; SUBSTITUTE(P684, ", ", "&lt;/s&gt;&lt;s&gt;") &amp; "&lt;/s&gt;&lt;/t&gt;", "//s[not(preceding::*=.)]"), ""))</f>
        <v>European, Asian</v>
      </c>
      <c r="R684" t="s">
        <v>9048</v>
      </c>
      <c r="S684" t="str">
        <f t="shared" si="85"/>
        <v>P001655</v>
      </c>
      <c r="T684">
        <f t="shared" ca="1" si="86"/>
        <v>138</v>
      </c>
      <c r="U684" s="4">
        <v>1080</v>
      </c>
    </row>
    <row r="685" spans="1:21" x14ac:dyDescent="0.45">
      <c r="A685" t="s">
        <v>2651</v>
      </c>
      <c r="B685" t="s">
        <v>3</v>
      </c>
      <c r="C685" s="3" t="str">
        <f t="shared" si="81"/>
        <v>4.0 </v>
      </c>
      <c r="D685" t="s">
        <v>2652</v>
      </c>
      <c r="G685" t="str">
        <f t="shared" si="82"/>
        <v>$$</v>
      </c>
      <c r="J685" t="str">
        <f t="shared" si="80"/>
        <v/>
      </c>
      <c r="K685" t="str" cm="1">
        <f t="array" ref="K685">ExtractCapitals(J685)</f>
        <v/>
      </c>
      <c r="L685" t="str">
        <f t="shared" si="83"/>
        <v/>
      </c>
      <c r="M685" t="str">
        <f t="shared" si="87"/>
        <v/>
      </c>
      <c r="P685" t="str">
        <f t="shared" si="84"/>
        <v xml:space="preserve">, , </v>
      </c>
      <c r="Q685" t="str" cm="1">
        <f t="array" ref="Q685">_xlfn.TEXTJOIN(", ", TRUE, IFERROR(_xlfn.FILTERXML("&lt;t&gt;&lt;s&gt;" &amp; SUBSTITUTE(P685, ", ", "&lt;/s&gt;&lt;s&gt;") &amp; "&lt;/s&gt;&lt;/t&gt;", "//s[not(preceding::*=.)]"), ""))</f>
        <v/>
      </c>
      <c r="R685" t="s">
        <v>9048</v>
      </c>
      <c r="S685" t="str">
        <f t="shared" si="85"/>
        <v>P001656</v>
      </c>
      <c r="T685">
        <f t="shared" ca="1" si="86"/>
        <v>962</v>
      </c>
      <c r="U685" s="4">
        <v>3400</v>
      </c>
    </row>
    <row r="686" spans="1:21" x14ac:dyDescent="0.45">
      <c r="A686" t="s">
        <v>2653</v>
      </c>
      <c r="B686" t="s">
        <v>3</v>
      </c>
      <c r="C686" s="3" t="str">
        <f t="shared" si="81"/>
        <v>4.0 </v>
      </c>
      <c r="D686" t="s">
        <v>2654</v>
      </c>
      <c r="G686" t="str">
        <f t="shared" si="82"/>
        <v>$$</v>
      </c>
      <c r="I686" t="s">
        <v>2655</v>
      </c>
      <c r="J686" t="str">
        <f t="shared" si="80"/>
        <v/>
      </c>
      <c r="K686" t="str" cm="1">
        <f t="array" ref="K686">ExtractCapitals(J686)</f>
        <v/>
      </c>
      <c r="L686" t="str">
        <f t="shared" si="83"/>
        <v/>
      </c>
      <c r="M686" t="str">
        <f t="shared" si="87"/>
        <v/>
      </c>
      <c r="P686" t="str">
        <f t="shared" si="84"/>
        <v xml:space="preserve">, , </v>
      </c>
      <c r="Q686" t="str" cm="1">
        <f t="array" ref="Q686">_xlfn.TEXTJOIN(", ", TRUE, IFERROR(_xlfn.FILTERXML("&lt;t&gt;&lt;s&gt;" &amp; SUBSTITUTE(P686, ", ", "&lt;/s&gt;&lt;s&gt;") &amp; "&lt;/s&gt;&lt;/t&gt;", "//s[not(preceding::*=.)]"), ""))</f>
        <v/>
      </c>
      <c r="R686" t="s">
        <v>9048</v>
      </c>
      <c r="S686" t="str">
        <f t="shared" si="85"/>
        <v>P001657</v>
      </c>
      <c r="T686">
        <f t="shared" ca="1" si="86"/>
        <v>2486</v>
      </c>
      <c r="U686" s="4">
        <v>2397</v>
      </c>
    </row>
    <row r="687" spans="1:21" x14ac:dyDescent="0.45">
      <c r="A687" t="s">
        <v>2656</v>
      </c>
      <c r="B687" t="s">
        <v>3</v>
      </c>
      <c r="C687" s="3" t="str">
        <f t="shared" si="81"/>
        <v>4.0 </v>
      </c>
      <c r="D687" t="s">
        <v>2657</v>
      </c>
      <c r="F687" t="s">
        <v>13</v>
      </c>
      <c r="G687" t="str">
        <f t="shared" si="82"/>
        <v>$$ - $$$</v>
      </c>
      <c r="H687" t="s">
        <v>1588</v>
      </c>
      <c r="I687" t="s">
        <v>2658</v>
      </c>
      <c r="J687" t="str">
        <f t="shared" si="80"/>
        <v xml:space="preserve">  ChineseAsianTaiwanese</v>
      </c>
      <c r="K687" t="str" cm="1">
        <f t="array" ref="K687">ExtractCapitals(J687)</f>
        <v>Chinese Asian Taiwanese</v>
      </c>
      <c r="L687" t="str">
        <f t="shared" si="83"/>
        <v>Chinese, Asian, Taiwanese</v>
      </c>
      <c r="M687" t="str">
        <f t="shared" si="87"/>
        <v>Chinese, Asian, Taiwanese</v>
      </c>
      <c r="N687" t="s">
        <v>183</v>
      </c>
      <c r="P687" t="str">
        <f t="shared" si="84"/>
        <v>Chinese, Asian, Taiwanese, Lunch, Dinner, Brunch</v>
      </c>
      <c r="Q687" t="str" cm="1">
        <f t="array" ref="Q687">_xlfn.TEXTJOIN(", ", TRUE, IFERROR(_xlfn.FILTERXML("&lt;t&gt;&lt;s&gt;" &amp; SUBSTITUTE(P687, ", ", "&lt;/s&gt;&lt;s&gt;") &amp; "&lt;/s&gt;&lt;/t&gt;", "//s[not(preceding::*=.)]"), ""))</f>
        <v>Chinese, Asian, Taiwanese, Lunch, Dinner, Brunch</v>
      </c>
      <c r="R687" t="s">
        <v>9048</v>
      </c>
      <c r="S687" t="str">
        <f t="shared" si="85"/>
        <v>P001658</v>
      </c>
      <c r="T687">
        <f t="shared" ca="1" si="86"/>
        <v>1137</v>
      </c>
      <c r="U687" s="4">
        <v>508</v>
      </c>
    </row>
    <row r="688" spans="1:21" x14ac:dyDescent="0.45">
      <c r="A688" t="s">
        <v>2659</v>
      </c>
      <c r="B688" t="s">
        <v>41</v>
      </c>
      <c r="C688" s="3" t="str">
        <f t="shared" si="81"/>
        <v>4.5 </v>
      </c>
      <c r="D688" t="s">
        <v>2660</v>
      </c>
      <c r="G688" t="str">
        <f t="shared" si="82"/>
        <v>$$</v>
      </c>
      <c r="I688" t="s">
        <v>2661</v>
      </c>
      <c r="J688" t="str">
        <f t="shared" si="80"/>
        <v/>
      </c>
      <c r="K688" t="str" cm="1">
        <f t="array" ref="K688">ExtractCapitals(J688)</f>
        <v/>
      </c>
      <c r="L688" t="str">
        <f t="shared" si="83"/>
        <v/>
      </c>
      <c r="M688" t="str">
        <f t="shared" si="87"/>
        <v/>
      </c>
      <c r="P688" t="str">
        <f t="shared" si="84"/>
        <v xml:space="preserve">, , </v>
      </c>
      <c r="Q688" t="str" cm="1">
        <f t="array" ref="Q688">_xlfn.TEXTJOIN(", ", TRUE, IFERROR(_xlfn.FILTERXML("&lt;t&gt;&lt;s&gt;" &amp; SUBSTITUTE(P688, ", ", "&lt;/s&gt;&lt;s&gt;") &amp; "&lt;/s&gt;&lt;/t&gt;", "//s[not(preceding::*=.)]"), ""))</f>
        <v/>
      </c>
      <c r="R688" t="s">
        <v>9048</v>
      </c>
      <c r="S688" t="str">
        <f t="shared" si="85"/>
        <v>P001659</v>
      </c>
      <c r="T688">
        <f t="shared" ca="1" si="86"/>
        <v>3308</v>
      </c>
      <c r="U688" s="4">
        <v>32</v>
      </c>
    </row>
    <row r="689" spans="1:21" x14ac:dyDescent="0.45">
      <c r="A689" t="s">
        <v>2662</v>
      </c>
      <c r="B689" t="s">
        <v>79</v>
      </c>
      <c r="C689" s="3" t="str">
        <f t="shared" si="81"/>
        <v>5.0 </v>
      </c>
      <c r="D689" t="s">
        <v>2663</v>
      </c>
      <c r="F689" t="s">
        <v>6</v>
      </c>
      <c r="G689" t="str">
        <f t="shared" si="82"/>
        <v>$</v>
      </c>
      <c r="H689" t="s">
        <v>2664</v>
      </c>
      <c r="I689" t="s">
        <v>2665</v>
      </c>
      <c r="J689" t="str">
        <f t="shared" si="80"/>
        <v>MexicanLatinSpanish</v>
      </c>
      <c r="K689" t="str" cm="1">
        <f t="array" ref="K689">ExtractCapitals(J689)</f>
        <v>Mexican Latin Spanish</v>
      </c>
      <c r="L689" t="str">
        <f t="shared" si="83"/>
        <v>Mexican, Latin, Spanish</v>
      </c>
      <c r="M689" t="str">
        <f t="shared" si="87"/>
        <v>Mexican, Latin, Spanish</v>
      </c>
      <c r="N689" t="s">
        <v>2666</v>
      </c>
      <c r="P689" t="str">
        <f t="shared" si="84"/>
        <v>Mexican, Latin, Spanish</v>
      </c>
      <c r="Q689" t="str" cm="1">
        <f t="array" ref="Q689">_xlfn.TEXTJOIN(", ", TRUE, IFERROR(_xlfn.FILTERXML("&lt;t&gt;&lt;s&gt;" &amp; SUBSTITUTE(P689, ", ", "&lt;/s&gt;&lt;s&gt;") &amp; "&lt;/s&gt;&lt;/t&gt;", "//s[not(preceding::*=.)]"), ""))</f>
        <v>Mexican, Latin, Spanish</v>
      </c>
      <c r="R689" t="s">
        <v>9048</v>
      </c>
      <c r="S689" t="str">
        <f t="shared" si="85"/>
        <v>P001660</v>
      </c>
      <c r="T689">
        <f t="shared" ca="1" si="86"/>
        <v>1629</v>
      </c>
      <c r="U689" s="4">
        <v>3432</v>
      </c>
    </row>
    <row r="690" spans="1:21" x14ac:dyDescent="0.45">
      <c r="A690" t="s">
        <v>2667</v>
      </c>
      <c r="B690" t="s">
        <v>18</v>
      </c>
      <c r="C690" s="3" t="str">
        <f t="shared" si="81"/>
        <v>3.5 </v>
      </c>
      <c r="D690" t="s">
        <v>2668</v>
      </c>
      <c r="F690" t="s">
        <v>6</v>
      </c>
      <c r="G690" t="str">
        <f t="shared" si="82"/>
        <v>$</v>
      </c>
      <c r="H690" t="s">
        <v>2669</v>
      </c>
      <c r="I690" t="s">
        <v>1661</v>
      </c>
      <c r="J690" t="str">
        <f t="shared" si="80"/>
        <v>DessertCafe</v>
      </c>
      <c r="K690" t="str" cm="1">
        <f t="array" ref="K690">ExtractCapitals(J690)</f>
        <v>Dessert Cafe</v>
      </c>
      <c r="L690" t="str">
        <f t="shared" si="83"/>
        <v>Dessert, Cafe</v>
      </c>
      <c r="M690" t="str">
        <f t="shared" si="87"/>
        <v>Dessert, Cafe</v>
      </c>
      <c r="N690" t="s">
        <v>2670</v>
      </c>
      <c r="P690" t="str">
        <f t="shared" si="84"/>
        <v>Dessert, Cafe, Gift Cards Available</v>
      </c>
      <c r="Q690" t="str" cm="1">
        <f t="array" ref="Q690">_xlfn.TEXTJOIN(", ", TRUE, IFERROR(_xlfn.FILTERXML("&lt;t&gt;&lt;s&gt;" &amp; SUBSTITUTE(P690, ", ", "&lt;/s&gt;&lt;s&gt;") &amp; "&lt;/s&gt;&lt;/t&gt;", "//s[not(preceding::*=.)]"), ""))</f>
        <v>Dessert, Cafe, Gift Cards Available</v>
      </c>
      <c r="R690" t="s">
        <v>9048</v>
      </c>
      <c r="S690" t="str">
        <f t="shared" si="85"/>
        <v>P001661</v>
      </c>
      <c r="T690">
        <f t="shared" ca="1" si="86"/>
        <v>3535</v>
      </c>
      <c r="U690" s="4">
        <v>1014</v>
      </c>
    </row>
    <row r="691" spans="1:21" x14ac:dyDescent="0.45">
      <c r="A691" t="s">
        <v>2671</v>
      </c>
      <c r="B691" t="s">
        <v>18</v>
      </c>
      <c r="C691" s="3" t="str">
        <f t="shared" si="81"/>
        <v>3.5 </v>
      </c>
      <c r="D691" t="s">
        <v>2672</v>
      </c>
      <c r="F691" t="s">
        <v>13</v>
      </c>
      <c r="G691" t="str">
        <f t="shared" si="82"/>
        <v>$$ - $$$</v>
      </c>
      <c r="H691" t="s">
        <v>2673</v>
      </c>
      <c r="I691" t="s">
        <v>2674</v>
      </c>
      <c r="J691" t="str">
        <f t="shared" si="80"/>
        <v xml:space="preserve">  ItalianSteakhousePizza</v>
      </c>
      <c r="K691" t="str" cm="1">
        <f t="array" ref="K691">ExtractCapitals(J691)</f>
        <v>Italian Steakhouse Pizza</v>
      </c>
      <c r="L691" t="str">
        <f t="shared" si="83"/>
        <v>Italian, Steakhouse, Pizza</v>
      </c>
      <c r="M691" t="str">
        <f t="shared" si="87"/>
        <v>Italian, Steakhouse, Pizza</v>
      </c>
      <c r="N691" t="s">
        <v>77</v>
      </c>
      <c r="P691" t="str">
        <f t="shared" si="84"/>
        <v>Italian, Steakhouse, Pizza, Halal</v>
      </c>
      <c r="Q691" t="str" cm="1">
        <f t="array" ref="Q691">_xlfn.TEXTJOIN(", ", TRUE, IFERROR(_xlfn.FILTERXML("&lt;t&gt;&lt;s&gt;" &amp; SUBSTITUTE(P691, ", ", "&lt;/s&gt;&lt;s&gt;") &amp; "&lt;/s&gt;&lt;/t&gt;", "//s[not(preceding::*=.)]"), ""))</f>
        <v>Italian, Steakhouse, Pizza, Halal</v>
      </c>
      <c r="R691" t="s">
        <v>9048</v>
      </c>
      <c r="S691" t="str">
        <f t="shared" si="85"/>
        <v>P001662</v>
      </c>
      <c r="T691">
        <f t="shared" ca="1" si="86"/>
        <v>1078</v>
      </c>
      <c r="U691" s="4">
        <v>1196</v>
      </c>
    </row>
    <row r="692" spans="1:21" x14ac:dyDescent="0.45">
      <c r="A692" t="s">
        <v>2675</v>
      </c>
      <c r="B692" t="s">
        <v>79</v>
      </c>
      <c r="C692" s="3" t="str">
        <f t="shared" si="81"/>
        <v>5.0 </v>
      </c>
      <c r="D692" t="s">
        <v>2676</v>
      </c>
      <c r="F692" t="s">
        <v>794</v>
      </c>
      <c r="G692" t="str">
        <f t="shared" si="82"/>
        <v>$$</v>
      </c>
      <c r="H692" t="s">
        <v>795</v>
      </c>
      <c r="I692">
        <v>6073384673</v>
      </c>
      <c r="J692" t="str">
        <f t="shared" si="80"/>
        <v>AsianMalaysian</v>
      </c>
      <c r="K692" t="str" cm="1">
        <f t="array" ref="K692">ExtractCapitals(J692)</f>
        <v>Asian Malaysian</v>
      </c>
      <c r="L692" t="str">
        <f t="shared" si="83"/>
        <v>Asian, Malaysian</v>
      </c>
      <c r="M692" t="str">
        <f t="shared" si="87"/>
        <v>Asian, Malaysian</v>
      </c>
      <c r="N692" t="s">
        <v>39</v>
      </c>
      <c r="P692" t="str">
        <f t="shared" si="84"/>
        <v>Asian, Malaysian, Dinner</v>
      </c>
      <c r="Q692" t="str" cm="1">
        <f t="array" ref="Q692">_xlfn.TEXTJOIN(", ", TRUE, IFERROR(_xlfn.FILTERXML("&lt;t&gt;&lt;s&gt;" &amp; SUBSTITUTE(P692, ", ", "&lt;/s&gt;&lt;s&gt;") &amp; "&lt;/s&gt;&lt;/t&gt;", "//s[not(preceding::*=.)]"), ""))</f>
        <v>Asian, Malaysian, Dinner</v>
      </c>
      <c r="R692" t="s">
        <v>9048</v>
      </c>
      <c r="S692" t="str">
        <f t="shared" si="85"/>
        <v>P001663</v>
      </c>
      <c r="T692">
        <f t="shared" ca="1" si="86"/>
        <v>1297</v>
      </c>
      <c r="U692" s="4">
        <v>2412</v>
      </c>
    </row>
    <row r="693" spans="1:21" x14ac:dyDescent="0.45">
      <c r="A693" t="s">
        <v>2677</v>
      </c>
      <c r="B693" t="s">
        <v>79</v>
      </c>
      <c r="C693" s="3" t="str">
        <f t="shared" si="81"/>
        <v>5.0 </v>
      </c>
      <c r="D693" t="s">
        <v>2678</v>
      </c>
      <c r="F693" t="s">
        <v>6</v>
      </c>
      <c r="G693" t="str">
        <f t="shared" si="82"/>
        <v>$</v>
      </c>
      <c r="H693" t="s">
        <v>2679</v>
      </c>
      <c r="I693" t="s">
        <v>2680</v>
      </c>
      <c r="J693" t="str">
        <f t="shared" si="80"/>
        <v>JapaneseCafeAsian</v>
      </c>
      <c r="K693" t="str" cm="1">
        <f t="array" ref="K693">ExtractCapitals(J693)</f>
        <v>Japanese Cafe Asian</v>
      </c>
      <c r="L693" t="str">
        <f t="shared" si="83"/>
        <v>Japanese, Cafe, Asian</v>
      </c>
      <c r="M693" t="str">
        <f t="shared" si="87"/>
        <v>Japanese, Cafe, Asian</v>
      </c>
      <c r="N693" t="s">
        <v>2681</v>
      </c>
      <c r="P693" t="str">
        <f t="shared" si="84"/>
        <v>Japanese, Cafe, Asian, Japanese, Cafe, Asian, Taiwanese, Malaysian</v>
      </c>
      <c r="Q693" t="str" cm="1">
        <f t="array" ref="Q693">_xlfn.TEXTJOIN(", ", TRUE, IFERROR(_xlfn.FILTERXML("&lt;t&gt;&lt;s&gt;" &amp; SUBSTITUTE(P693, ", ", "&lt;/s&gt;&lt;s&gt;") &amp; "&lt;/s&gt;&lt;/t&gt;", "//s[not(preceding::*=.)]"), ""))</f>
        <v>Japanese, Cafe, Asian, Taiwanese, Malaysian</v>
      </c>
      <c r="R693" t="s">
        <v>9048</v>
      </c>
      <c r="S693" t="str">
        <f t="shared" si="85"/>
        <v>P001664</v>
      </c>
      <c r="T693">
        <f t="shared" ca="1" si="86"/>
        <v>547</v>
      </c>
      <c r="U693" s="4">
        <v>2817</v>
      </c>
    </row>
    <row r="694" spans="1:21" x14ac:dyDescent="0.45">
      <c r="A694" t="s">
        <v>2682</v>
      </c>
      <c r="B694" t="s">
        <v>3</v>
      </c>
      <c r="C694" s="3" t="str">
        <f t="shared" si="81"/>
        <v>4.0 </v>
      </c>
      <c r="D694" t="s">
        <v>2683</v>
      </c>
      <c r="F694" t="s">
        <v>13</v>
      </c>
      <c r="G694" t="str">
        <f t="shared" si="82"/>
        <v>$$ - $$$</v>
      </c>
      <c r="H694" t="s">
        <v>1368</v>
      </c>
      <c r="I694" t="s">
        <v>2684</v>
      </c>
      <c r="J694" t="str">
        <f t="shared" si="80"/>
        <v xml:space="preserve">  BarbecueAsianKorean</v>
      </c>
      <c r="K694" t="str" cm="1">
        <f t="array" ref="K694">ExtractCapitals(J694)</f>
        <v>Barbecue Asian Korean</v>
      </c>
      <c r="L694" t="str">
        <f t="shared" si="83"/>
        <v>Barbecue, Asian, Korean</v>
      </c>
      <c r="M694" t="str">
        <f t="shared" si="87"/>
        <v>Barbecue, Asian, Korean</v>
      </c>
      <c r="N694" t="s">
        <v>2685</v>
      </c>
      <c r="P694" t="str">
        <f t="shared" si="84"/>
        <v>Barbecue, Asian, Korean, Barbecue, Asian, Korean, Grill</v>
      </c>
      <c r="Q694" t="str" cm="1">
        <f t="array" ref="Q694">_xlfn.TEXTJOIN(", ", TRUE, IFERROR(_xlfn.FILTERXML("&lt;t&gt;&lt;s&gt;" &amp; SUBSTITUTE(P694, ", ", "&lt;/s&gt;&lt;s&gt;") &amp; "&lt;/s&gt;&lt;/t&gt;", "//s[not(preceding::*=.)]"), ""))</f>
        <v>Barbecue, Asian, Korean, Grill</v>
      </c>
      <c r="R694" t="s">
        <v>9048</v>
      </c>
      <c r="S694" t="str">
        <f t="shared" si="85"/>
        <v>P001665</v>
      </c>
      <c r="T694">
        <f t="shared" ca="1" si="86"/>
        <v>2217</v>
      </c>
      <c r="U694" s="4">
        <v>1327</v>
      </c>
    </row>
    <row r="695" spans="1:21" x14ac:dyDescent="0.45">
      <c r="A695" t="s">
        <v>2686</v>
      </c>
      <c r="B695" t="s">
        <v>3</v>
      </c>
      <c r="C695" s="3" t="str">
        <f t="shared" si="81"/>
        <v>4.0 </v>
      </c>
      <c r="D695" t="s">
        <v>2687</v>
      </c>
      <c r="F695" t="s">
        <v>13</v>
      </c>
      <c r="G695" t="str">
        <f t="shared" si="82"/>
        <v>$$ - $$$</v>
      </c>
      <c r="H695" t="s">
        <v>380</v>
      </c>
      <c r="I695" t="s">
        <v>2688</v>
      </c>
      <c r="J695" t="str">
        <f t="shared" si="80"/>
        <v xml:space="preserve">  JapaneseSushiAsian</v>
      </c>
      <c r="K695" t="str" cm="1">
        <f t="array" ref="K695">ExtractCapitals(J695)</f>
        <v>Japanese Sushi Asian</v>
      </c>
      <c r="L695" t="str">
        <f t="shared" si="83"/>
        <v>Japanese, Sushi, Asian</v>
      </c>
      <c r="M695" t="str">
        <f t="shared" si="87"/>
        <v>Japanese, Sushi, Asian</v>
      </c>
      <c r="N695" t="s">
        <v>2689</v>
      </c>
      <c r="P695" t="str">
        <f t="shared" si="84"/>
        <v>Japanese, Sushi, Asian</v>
      </c>
      <c r="Q695" t="str" cm="1">
        <f t="array" ref="Q695">_xlfn.TEXTJOIN(", ", TRUE, IFERROR(_xlfn.FILTERXML("&lt;t&gt;&lt;s&gt;" &amp; SUBSTITUTE(P695, ", ", "&lt;/s&gt;&lt;s&gt;") &amp; "&lt;/s&gt;&lt;/t&gt;", "//s[not(preceding::*=.)]"), ""))</f>
        <v>Japanese, Sushi, Asian</v>
      </c>
      <c r="R695" t="s">
        <v>9048</v>
      </c>
      <c r="S695" t="str">
        <f t="shared" si="85"/>
        <v>P001666</v>
      </c>
      <c r="T695">
        <f t="shared" ca="1" si="86"/>
        <v>593</v>
      </c>
      <c r="U695" s="4">
        <v>2239</v>
      </c>
    </row>
    <row r="696" spans="1:21" x14ac:dyDescent="0.45">
      <c r="A696" t="s">
        <v>2690</v>
      </c>
      <c r="B696" t="s">
        <v>18</v>
      </c>
      <c r="C696" s="3" t="str">
        <f t="shared" si="81"/>
        <v>3.5 </v>
      </c>
      <c r="D696" t="s">
        <v>2691</v>
      </c>
      <c r="F696" t="s">
        <v>13</v>
      </c>
      <c r="G696" t="str">
        <f t="shared" si="82"/>
        <v>$$ - $$$</v>
      </c>
      <c r="H696" t="s">
        <v>2692</v>
      </c>
      <c r="I696" t="s">
        <v>2693</v>
      </c>
      <c r="J696" t="str">
        <f t="shared" si="80"/>
        <v xml:space="preserve">  ItalianPizza</v>
      </c>
      <c r="K696" t="str" cm="1">
        <f t="array" ref="K696">ExtractCapitals(J696)</f>
        <v>Italian Pizza</v>
      </c>
      <c r="L696" t="str">
        <f t="shared" si="83"/>
        <v>Italian, Pizza</v>
      </c>
      <c r="M696" t="str">
        <f t="shared" si="87"/>
        <v>Italian, Pizza</v>
      </c>
      <c r="N696" t="s">
        <v>232</v>
      </c>
      <c r="P696" t="str">
        <f t="shared" si="84"/>
        <v>Italian, Pizza, Lunch, Dinner</v>
      </c>
      <c r="Q696" t="str" cm="1">
        <f t="array" ref="Q696">_xlfn.TEXTJOIN(", ", TRUE, IFERROR(_xlfn.FILTERXML("&lt;t&gt;&lt;s&gt;" &amp; SUBSTITUTE(P696, ", ", "&lt;/s&gt;&lt;s&gt;") &amp; "&lt;/s&gt;&lt;/t&gt;", "//s[not(preceding::*=.)]"), ""))</f>
        <v>Italian, Pizza, Lunch, Dinner</v>
      </c>
      <c r="R696" t="s">
        <v>9048</v>
      </c>
      <c r="S696" t="str">
        <f t="shared" si="85"/>
        <v>P001667</v>
      </c>
      <c r="T696">
        <f t="shared" ca="1" si="86"/>
        <v>672</v>
      </c>
      <c r="U696" s="4">
        <v>771</v>
      </c>
    </row>
    <row r="697" spans="1:21" x14ac:dyDescent="0.45">
      <c r="A697" t="s">
        <v>2694</v>
      </c>
      <c r="B697" t="s">
        <v>79</v>
      </c>
      <c r="C697" s="3" t="str">
        <f t="shared" si="81"/>
        <v>5.0 </v>
      </c>
      <c r="D697" t="s">
        <v>2695</v>
      </c>
      <c r="F697" t="s">
        <v>208</v>
      </c>
      <c r="G697" t="str">
        <f t="shared" si="82"/>
        <v>$$</v>
      </c>
      <c r="H697" t="s">
        <v>2696</v>
      </c>
      <c r="I697" t="s">
        <v>2697</v>
      </c>
      <c r="J697" t="str">
        <f t="shared" si="80"/>
        <v>CafeAsianKorean</v>
      </c>
      <c r="K697" t="str" cm="1">
        <f t="array" ref="K697">ExtractCapitals(J697)</f>
        <v>Cafe Asian Korean</v>
      </c>
      <c r="L697" t="str">
        <f t="shared" si="83"/>
        <v>Cafe, Asian, Korean</v>
      </c>
      <c r="M697" t="str">
        <f t="shared" si="87"/>
        <v>Cafe, Asian, Korean</v>
      </c>
      <c r="N697" t="s">
        <v>232</v>
      </c>
      <c r="P697" t="str">
        <f t="shared" si="84"/>
        <v>Cafe, Asian, Korean, Lunch, Dinner</v>
      </c>
      <c r="Q697" t="str" cm="1">
        <f t="array" ref="Q697">_xlfn.TEXTJOIN(", ", TRUE, IFERROR(_xlfn.FILTERXML("&lt;t&gt;&lt;s&gt;" &amp; SUBSTITUTE(P697, ", ", "&lt;/s&gt;&lt;s&gt;") &amp; "&lt;/s&gt;&lt;/t&gt;", "//s[not(preceding::*=.)]"), ""))</f>
        <v>Cafe, Asian, Korean, Lunch, Dinner</v>
      </c>
      <c r="R697" t="s">
        <v>9048</v>
      </c>
      <c r="S697" t="str">
        <f t="shared" si="85"/>
        <v>P001668</v>
      </c>
      <c r="T697">
        <f t="shared" ca="1" si="86"/>
        <v>4266</v>
      </c>
      <c r="U697" s="4">
        <v>2958</v>
      </c>
    </row>
    <row r="698" spans="1:21" x14ac:dyDescent="0.45">
      <c r="A698" t="s">
        <v>2698</v>
      </c>
      <c r="B698" t="s">
        <v>18</v>
      </c>
      <c r="C698" s="3" t="str">
        <f t="shared" si="81"/>
        <v>3.5 </v>
      </c>
      <c r="D698" t="s">
        <v>2699</v>
      </c>
      <c r="F698" t="s">
        <v>13</v>
      </c>
      <c r="G698" t="str">
        <f t="shared" si="82"/>
        <v>$$ - $$$</v>
      </c>
      <c r="H698" t="s">
        <v>2222</v>
      </c>
      <c r="I698" t="s">
        <v>2700</v>
      </c>
      <c r="J698" t="str">
        <f t="shared" si="80"/>
        <v xml:space="preserve">  ChineseAsianSoups</v>
      </c>
      <c r="K698" t="str" cm="1">
        <f t="array" ref="K698">ExtractCapitals(J698)</f>
        <v>Chinese Asian Soups</v>
      </c>
      <c r="L698" t="str">
        <f t="shared" si="83"/>
        <v>Chinese, Asian, Soups</v>
      </c>
      <c r="M698" t="str">
        <f t="shared" si="87"/>
        <v>Chinese, Asian, Soups</v>
      </c>
      <c r="N698" t="s">
        <v>135</v>
      </c>
      <c r="P698" t="str">
        <f t="shared" si="84"/>
        <v>Chinese, Asian, Soups, Dinner, Lunch</v>
      </c>
      <c r="Q698" t="str" cm="1">
        <f t="array" ref="Q698">_xlfn.TEXTJOIN(", ", TRUE, IFERROR(_xlfn.FILTERXML("&lt;t&gt;&lt;s&gt;" &amp; SUBSTITUTE(P698, ", ", "&lt;/s&gt;&lt;s&gt;") &amp; "&lt;/s&gt;&lt;/t&gt;", "//s[not(preceding::*=.)]"), ""))</f>
        <v>Chinese, Asian, Soups, Dinner, Lunch</v>
      </c>
      <c r="R698" t="s">
        <v>9048</v>
      </c>
      <c r="S698" t="str">
        <f t="shared" si="85"/>
        <v>P001669</v>
      </c>
      <c r="T698">
        <f t="shared" ca="1" si="86"/>
        <v>2142</v>
      </c>
      <c r="U698" s="4">
        <v>1719</v>
      </c>
    </row>
    <row r="699" spans="1:21" x14ac:dyDescent="0.45">
      <c r="A699" t="s">
        <v>2701</v>
      </c>
      <c r="B699" t="s">
        <v>3</v>
      </c>
      <c r="C699" s="3" t="str">
        <f t="shared" si="81"/>
        <v>4.0 </v>
      </c>
      <c r="D699" t="s">
        <v>2702</v>
      </c>
      <c r="F699" t="s">
        <v>13</v>
      </c>
      <c r="G699" t="str">
        <f t="shared" si="82"/>
        <v>$$ - $$$</v>
      </c>
      <c r="H699" t="s">
        <v>409</v>
      </c>
      <c r="I699" t="s">
        <v>2703</v>
      </c>
      <c r="J699" t="str">
        <f t="shared" si="80"/>
        <v xml:space="preserve">  Chinese</v>
      </c>
      <c r="K699" t="str" cm="1">
        <f t="array" ref="K699">ExtractCapitals(J699)</f>
        <v>Chinese</v>
      </c>
      <c r="L699" t="str">
        <f t="shared" si="83"/>
        <v>Chinese</v>
      </c>
      <c r="M699" t="str">
        <f t="shared" si="87"/>
        <v>Chinese</v>
      </c>
      <c r="P699" t="str">
        <f t="shared" si="84"/>
        <v>Chinese</v>
      </c>
      <c r="Q699" t="str" cm="1">
        <f t="array" ref="Q699">_xlfn.TEXTJOIN(", ", TRUE, IFERROR(_xlfn.FILTERXML("&lt;t&gt;&lt;s&gt;" &amp; SUBSTITUTE(P699, ", ", "&lt;/s&gt;&lt;s&gt;") &amp; "&lt;/s&gt;&lt;/t&gt;", "//s[not(preceding::*=.)]"), ""))</f>
        <v>Chinese</v>
      </c>
      <c r="R699" t="s">
        <v>9048</v>
      </c>
      <c r="S699" t="str">
        <f t="shared" si="85"/>
        <v>P001670</v>
      </c>
      <c r="T699">
        <f t="shared" ca="1" si="86"/>
        <v>4492</v>
      </c>
      <c r="U699" s="4">
        <v>4001</v>
      </c>
    </row>
    <row r="700" spans="1:21" x14ac:dyDescent="0.45">
      <c r="A700" t="s">
        <v>2704</v>
      </c>
      <c r="B700" t="s">
        <v>3</v>
      </c>
      <c r="C700" s="3" t="str">
        <f t="shared" si="81"/>
        <v>4.0 </v>
      </c>
      <c r="D700" t="s">
        <v>2705</v>
      </c>
      <c r="F700" t="s">
        <v>6</v>
      </c>
      <c r="G700" t="str">
        <f t="shared" si="82"/>
        <v>$</v>
      </c>
      <c r="H700" t="s">
        <v>2669</v>
      </c>
      <c r="I700" t="s">
        <v>2706</v>
      </c>
      <c r="J700" t="str">
        <f t="shared" si="80"/>
        <v>DessertCafe</v>
      </c>
      <c r="K700" t="str" cm="1">
        <f t="array" ref="K700">ExtractCapitals(J700)</f>
        <v>Dessert Cafe</v>
      </c>
      <c r="L700" t="str">
        <f t="shared" si="83"/>
        <v>Dessert, Cafe</v>
      </c>
      <c r="M700" t="str">
        <f t="shared" si="87"/>
        <v>Dessert, Cafe</v>
      </c>
      <c r="N700" t="s">
        <v>208</v>
      </c>
      <c r="P700" t="str">
        <f t="shared" si="84"/>
        <v>Dessert, Cafe</v>
      </c>
      <c r="Q700" t="str" cm="1">
        <f t="array" ref="Q700">_xlfn.TEXTJOIN(", ", TRUE, IFERROR(_xlfn.FILTERXML("&lt;t&gt;&lt;s&gt;" &amp; SUBSTITUTE(P700, ", ", "&lt;/s&gt;&lt;s&gt;") &amp; "&lt;/s&gt;&lt;/t&gt;", "//s[not(preceding::*=.)]"), ""))</f>
        <v>Dessert, Cafe</v>
      </c>
      <c r="R700" t="s">
        <v>9048</v>
      </c>
      <c r="S700" t="str">
        <f t="shared" si="85"/>
        <v>P001671</v>
      </c>
      <c r="T700">
        <f t="shared" ca="1" si="86"/>
        <v>3910</v>
      </c>
      <c r="U700" s="4">
        <v>4444</v>
      </c>
    </row>
    <row r="701" spans="1:21" x14ac:dyDescent="0.45">
      <c r="A701" t="s">
        <v>2707</v>
      </c>
      <c r="B701" t="s">
        <v>3</v>
      </c>
      <c r="C701" s="3" t="str">
        <f t="shared" si="81"/>
        <v>4.0 </v>
      </c>
      <c r="D701" t="s">
        <v>2708</v>
      </c>
      <c r="F701" t="s">
        <v>546</v>
      </c>
      <c r="G701" t="str">
        <f t="shared" si="82"/>
        <v>$$</v>
      </c>
      <c r="H701" t="s">
        <v>634</v>
      </c>
      <c r="I701" t="s">
        <v>1965</v>
      </c>
      <c r="J701" t="str">
        <f t="shared" si="80"/>
        <v>ChineseAsian</v>
      </c>
      <c r="K701" t="str" cm="1">
        <f t="array" ref="K701">ExtractCapitals(J701)</f>
        <v>Chinese Asian</v>
      </c>
      <c r="L701" t="str">
        <f t="shared" si="83"/>
        <v>Chinese, Asian</v>
      </c>
      <c r="M701" t="str">
        <f t="shared" si="87"/>
        <v>Chinese, Asian</v>
      </c>
      <c r="N701" t="s">
        <v>163</v>
      </c>
      <c r="P701" t="str">
        <f t="shared" si="84"/>
        <v>Chinese, Asian, Breakfast, Lunch</v>
      </c>
      <c r="Q701" t="str" cm="1">
        <f t="array" ref="Q701">_xlfn.TEXTJOIN(", ", TRUE, IFERROR(_xlfn.FILTERXML("&lt;t&gt;&lt;s&gt;" &amp; SUBSTITUTE(P701, ", ", "&lt;/s&gt;&lt;s&gt;") &amp; "&lt;/s&gt;&lt;/t&gt;", "//s[not(preceding::*=.)]"), ""))</f>
        <v>Chinese, Asian, Breakfast, Lunch</v>
      </c>
      <c r="R701" t="s">
        <v>9048</v>
      </c>
      <c r="S701" t="str">
        <f t="shared" si="85"/>
        <v>P001672</v>
      </c>
      <c r="T701">
        <f t="shared" ca="1" si="86"/>
        <v>2310</v>
      </c>
      <c r="U701" s="4">
        <v>4489</v>
      </c>
    </row>
    <row r="702" spans="1:21" x14ac:dyDescent="0.45">
      <c r="A702" t="s">
        <v>2709</v>
      </c>
      <c r="B702" t="s">
        <v>3</v>
      </c>
      <c r="C702" s="3" t="str">
        <f t="shared" si="81"/>
        <v>4.0 </v>
      </c>
      <c r="D702" t="s">
        <v>2710</v>
      </c>
      <c r="F702" t="s">
        <v>13</v>
      </c>
      <c r="G702" t="str">
        <f t="shared" si="82"/>
        <v>$$ - $$$</v>
      </c>
      <c r="H702" t="s">
        <v>13</v>
      </c>
      <c r="I702" t="s">
        <v>2711</v>
      </c>
      <c r="J702" t="str">
        <f t="shared" si="80"/>
        <v xml:space="preserve">  </v>
      </c>
      <c r="K702" t="str" cm="1">
        <f t="array" ref="K702">ExtractCapitals(J702)</f>
        <v/>
      </c>
      <c r="L702" t="str">
        <f t="shared" si="83"/>
        <v/>
      </c>
      <c r="M702" t="str">
        <f t="shared" si="87"/>
        <v/>
      </c>
      <c r="P702" t="str">
        <f t="shared" si="84"/>
        <v xml:space="preserve">, , </v>
      </c>
      <c r="Q702" t="str" cm="1">
        <f t="array" ref="Q702">_xlfn.TEXTJOIN(", ", TRUE, IFERROR(_xlfn.FILTERXML("&lt;t&gt;&lt;s&gt;" &amp; SUBSTITUTE(P702, ", ", "&lt;/s&gt;&lt;s&gt;") &amp; "&lt;/s&gt;&lt;/t&gt;", "//s[not(preceding::*=.)]"), ""))</f>
        <v/>
      </c>
      <c r="R702" t="s">
        <v>9048</v>
      </c>
      <c r="S702" t="str">
        <f t="shared" si="85"/>
        <v>P001673</v>
      </c>
      <c r="T702">
        <f t="shared" ca="1" si="86"/>
        <v>1057</v>
      </c>
      <c r="U702" s="4">
        <v>569</v>
      </c>
    </row>
    <row r="703" spans="1:21" x14ac:dyDescent="0.45">
      <c r="A703" t="s">
        <v>2712</v>
      </c>
      <c r="B703" t="s">
        <v>18</v>
      </c>
      <c r="C703" s="3" t="str">
        <f t="shared" si="81"/>
        <v>3.5 </v>
      </c>
      <c r="D703" t="s">
        <v>2713</v>
      </c>
      <c r="F703" t="s">
        <v>13</v>
      </c>
      <c r="G703" t="str">
        <f t="shared" si="82"/>
        <v>$$ - $$$</v>
      </c>
      <c r="H703" t="s">
        <v>44</v>
      </c>
      <c r="I703" t="s">
        <v>2714</v>
      </c>
      <c r="J703" t="str">
        <f t="shared" si="80"/>
        <v xml:space="preserve">  ChineseAsianCantonese</v>
      </c>
      <c r="K703" t="str" cm="1">
        <f t="array" ref="K703">ExtractCapitals(J703)</f>
        <v>Chinese Asian Cantonese</v>
      </c>
      <c r="L703" t="str">
        <f t="shared" si="83"/>
        <v>Chinese, Asian, Cantonese</v>
      </c>
      <c r="M703" t="str">
        <f t="shared" si="87"/>
        <v>Chinese, Asian, Cantonese</v>
      </c>
      <c r="N703" t="s">
        <v>183</v>
      </c>
      <c r="P703" t="str">
        <f t="shared" si="84"/>
        <v>Chinese, Asian, Cantonese, Lunch, Dinner, Brunch</v>
      </c>
      <c r="Q703" t="str" cm="1">
        <f t="array" ref="Q703">_xlfn.TEXTJOIN(", ", TRUE, IFERROR(_xlfn.FILTERXML("&lt;t&gt;&lt;s&gt;" &amp; SUBSTITUTE(P703, ", ", "&lt;/s&gt;&lt;s&gt;") &amp; "&lt;/s&gt;&lt;/t&gt;", "//s[not(preceding::*=.)]"), ""))</f>
        <v>Chinese, Asian, Cantonese, Lunch, Dinner, Brunch</v>
      </c>
      <c r="R703" t="s">
        <v>9048</v>
      </c>
      <c r="S703" t="str">
        <f t="shared" si="85"/>
        <v>P001674</v>
      </c>
      <c r="T703">
        <f t="shared" ca="1" si="86"/>
        <v>735</v>
      </c>
      <c r="U703" s="4">
        <v>2541</v>
      </c>
    </row>
    <row r="704" spans="1:21" x14ac:dyDescent="0.45">
      <c r="A704" t="s">
        <v>2715</v>
      </c>
      <c r="B704" t="s">
        <v>3</v>
      </c>
      <c r="C704" s="3" t="str">
        <f t="shared" si="81"/>
        <v>4.0 </v>
      </c>
      <c r="D704" t="s">
        <v>2716</v>
      </c>
      <c r="F704" t="s">
        <v>13</v>
      </c>
      <c r="G704" t="str">
        <f t="shared" si="82"/>
        <v>$$ - $$$</v>
      </c>
      <c r="H704" t="s">
        <v>1441</v>
      </c>
      <c r="I704" t="s">
        <v>2717</v>
      </c>
      <c r="J704" t="str">
        <f t="shared" si="80"/>
        <v xml:space="preserve">  AsianKorean</v>
      </c>
      <c r="K704" t="str" cm="1">
        <f t="array" ref="K704">ExtractCapitals(J704)</f>
        <v>Asian Korean</v>
      </c>
      <c r="L704" t="str">
        <f t="shared" si="83"/>
        <v>Asian, Korean</v>
      </c>
      <c r="M704" t="str">
        <f t="shared" si="87"/>
        <v>Asian, Korean</v>
      </c>
      <c r="P704" t="str">
        <f t="shared" si="84"/>
        <v>Asian, Korean</v>
      </c>
      <c r="Q704" t="str" cm="1">
        <f t="array" ref="Q704">_xlfn.TEXTJOIN(", ", TRUE, IFERROR(_xlfn.FILTERXML("&lt;t&gt;&lt;s&gt;" &amp; SUBSTITUTE(P704, ", ", "&lt;/s&gt;&lt;s&gt;") &amp; "&lt;/s&gt;&lt;/t&gt;", "//s[not(preceding::*=.)]"), ""))</f>
        <v>Asian, Korean</v>
      </c>
      <c r="R704" t="s">
        <v>9048</v>
      </c>
      <c r="S704" t="str">
        <f t="shared" si="85"/>
        <v>P001675</v>
      </c>
      <c r="T704">
        <f t="shared" ca="1" si="86"/>
        <v>1766</v>
      </c>
      <c r="U704" s="4">
        <v>2417</v>
      </c>
    </row>
    <row r="705" spans="1:21" x14ac:dyDescent="0.45">
      <c r="A705" t="s">
        <v>2718</v>
      </c>
      <c r="B705" t="s">
        <v>18</v>
      </c>
      <c r="C705" s="3" t="str">
        <f t="shared" si="81"/>
        <v>3.5 </v>
      </c>
      <c r="D705" t="s">
        <v>2719</v>
      </c>
      <c r="F705" t="s">
        <v>13</v>
      </c>
      <c r="G705" t="str">
        <f t="shared" si="82"/>
        <v>$$ - $$$</v>
      </c>
      <c r="H705" t="s">
        <v>32</v>
      </c>
      <c r="I705" t="s">
        <v>2720</v>
      </c>
      <c r="J705" t="str">
        <f t="shared" si="80"/>
        <v xml:space="preserve">  AsianNonya/MalaysianMalaysian</v>
      </c>
      <c r="K705" t="str" cm="1">
        <f t="array" ref="K705">ExtractCapitals(J705)</f>
        <v>Asian Nonya/ Malaysian Malaysian</v>
      </c>
      <c r="L705" t="str">
        <f t="shared" si="83"/>
        <v>Asian, Nonya/, Malaysian, Malaysian</v>
      </c>
      <c r="M705" t="str">
        <f t="shared" si="87"/>
        <v>Asian, Nonya/, Malaysian, Malaysian</v>
      </c>
      <c r="N705" t="s">
        <v>77</v>
      </c>
      <c r="P705" t="str">
        <f t="shared" si="84"/>
        <v>Asian, Nonya/, Malaysian, Malaysian, Halal</v>
      </c>
      <c r="Q705" t="str" cm="1">
        <f t="array" ref="Q705">_xlfn.TEXTJOIN(", ", TRUE, IFERROR(_xlfn.FILTERXML("&lt;t&gt;&lt;s&gt;" &amp; SUBSTITUTE(P705, ", ", "&lt;/s&gt;&lt;s&gt;") &amp; "&lt;/s&gt;&lt;/t&gt;", "//s[not(preceding::*=.)]"), ""))</f>
        <v>Asian, Nonya/, Malaysian, Halal</v>
      </c>
      <c r="R705" t="s">
        <v>9048</v>
      </c>
      <c r="S705" t="str">
        <f t="shared" si="85"/>
        <v>P001676</v>
      </c>
      <c r="T705">
        <f t="shared" ca="1" si="86"/>
        <v>3098</v>
      </c>
      <c r="U705" s="4">
        <v>3744</v>
      </c>
    </row>
    <row r="706" spans="1:21" x14ac:dyDescent="0.45">
      <c r="A706" t="s">
        <v>2721</v>
      </c>
      <c r="B706" t="s">
        <v>41</v>
      </c>
      <c r="C706" s="3" t="str">
        <f t="shared" si="81"/>
        <v>4.5 </v>
      </c>
      <c r="D706" t="s">
        <v>2722</v>
      </c>
      <c r="F706" t="s">
        <v>736</v>
      </c>
      <c r="G706" t="str">
        <f t="shared" si="82"/>
        <v>$$</v>
      </c>
      <c r="H706" t="s">
        <v>736</v>
      </c>
      <c r="I706" t="s">
        <v>1760</v>
      </c>
      <c r="J706" t="str">
        <f t="shared" ref="J706:J769" si="88">SUBSTITUTE(SUBSTITUTE(H706, "$", ""), "-", "")</f>
        <v>Fusion</v>
      </c>
      <c r="K706" t="str" cm="1">
        <f t="array" ref="K706">ExtractCapitals(J706)</f>
        <v>Fusion</v>
      </c>
      <c r="L706" t="str">
        <f t="shared" si="83"/>
        <v>Fusion</v>
      </c>
      <c r="M706" t="str">
        <f t="shared" si="87"/>
        <v>Fusion</v>
      </c>
      <c r="P706" t="str">
        <f t="shared" si="84"/>
        <v>Fusion</v>
      </c>
      <c r="Q706" t="str" cm="1">
        <f t="array" ref="Q706">_xlfn.TEXTJOIN(", ", TRUE, IFERROR(_xlfn.FILTERXML("&lt;t&gt;&lt;s&gt;" &amp; SUBSTITUTE(P706, ", ", "&lt;/s&gt;&lt;s&gt;") &amp; "&lt;/s&gt;&lt;/t&gt;", "//s[not(preceding::*=.)]"), ""))</f>
        <v>Fusion</v>
      </c>
      <c r="R706" t="s">
        <v>9048</v>
      </c>
      <c r="S706" t="str">
        <f t="shared" si="85"/>
        <v>P001677</v>
      </c>
      <c r="T706">
        <f t="shared" ca="1" si="86"/>
        <v>2315</v>
      </c>
      <c r="U706" s="4">
        <v>1350</v>
      </c>
    </row>
    <row r="707" spans="1:21" x14ac:dyDescent="0.45">
      <c r="A707" t="s">
        <v>2723</v>
      </c>
      <c r="B707" t="s">
        <v>18</v>
      </c>
      <c r="C707" s="3" t="str">
        <f t="shared" ref="C707:C770" si="89">SUBSTITUTE(B707, "Â", "")</f>
        <v>3.5 </v>
      </c>
      <c r="D707" t="s">
        <v>2724</v>
      </c>
      <c r="F707" t="s">
        <v>13</v>
      </c>
      <c r="G707" t="str">
        <f t="shared" ref="G707:G770" si="90">IF(OR(ISBLANK(F707), ISERROR(SEARCH("$", F707))), "$$", F707)</f>
        <v>$$ - $$$</v>
      </c>
      <c r="H707" t="s">
        <v>482</v>
      </c>
      <c r="I707" t="s">
        <v>2725</v>
      </c>
      <c r="J707" t="str">
        <f t="shared" si="88"/>
        <v xml:space="preserve">  IndianAsianMalaysian</v>
      </c>
      <c r="K707" t="str" cm="1">
        <f t="array" ref="K707">ExtractCapitals(J707)</f>
        <v>Indian Asian Malaysian</v>
      </c>
      <c r="L707" t="str">
        <f t="shared" ref="L707:L770" si="91">SUBSTITUTE(K707, " ", ", ")</f>
        <v>Indian, Asian, Malaysian</v>
      </c>
      <c r="M707" t="str">
        <f t="shared" si="87"/>
        <v>Indian, Asian, Malaysian</v>
      </c>
      <c r="N707" t="s">
        <v>9</v>
      </c>
      <c r="P707" t="str">
        <f t="shared" ref="P707:P770" si="92">M707 &amp; IF(ISNUMBER(SEARCH(N707, M707)), "", ", " &amp; N707) &amp; IF(AND(ISNUMBER(SEARCH(N707, M707 &amp; N707)), ISNUMBER(SEARCH(O707, M707 &amp; N707))), "", ", " &amp; O707)</f>
        <v>Indian, Asian, Malaysian, Vegetarian Friendly, Vegan Options, Halal</v>
      </c>
      <c r="Q707" t="str" cm="1">
        <f t="array" ref="Q707">_xlfn.TEXTJOIN(", ", TRUE, IFERROR(_xlfn.FILTERXML("&lt;t&gt;&lt;s&gt;" &amp; SUBSTITUTE(P707, ", ", "&lt;/s&gt;&lt;s&gt;") &amp; "&lt;/s&gt;&lt;/t&gt;", "//s[not(preceding::*=.)]"), ""))</f>
        <v>Indian, Asian, Malaysian, Vegetarian Friendly, Vegan Options, Halal</v>
      </c>
      <c r="R707" t="s">
        <v>9048</v>
      </c>
      <c r="S707" t="str">
        <f t="shared" ref="S707:S770" si="93">"P" &amp; TEXT(ROW(S707)-1+972,"000000")</f>
        <v>P001678</v>
      </c>
      <c r="T707">
        <f t="shared" ref="T707:T770" ca="1" si="94">RANDBETWEEN(1, 4500)</f>
        <v>1811</v>
      </c>
      <c r="U707" s="4">
        <v>1321</v>
      </c>
    </row>
    <row r="708" spans="1:21" x14ac:dyDescent="0.45">
      <c r="A708" t="s">
        <v>2726</v>
      </c>
      <c r="B708" t="s">
        <v>18</v>
      </c>
      <c r="C708" s="3" t="str">
        <f t="shared" si="89"/>
        <v>3.5 </v>
      </c>
      <c r="D708" t="s">
        <v>2727</v>
      </c>
      <c r="F708" t="s">
        <v>13</v>
      </c>
      <c r="G708" t="str">
        <f t="shared" si="90"/>
        <v>$$ - $$$</v>
      </c>
      <c r="H708" t="s">
        <v>2728</v>
      </c>
      <c r="I708" t="s">
        <v>2729</v>
      </c>
      <c r="J708" t="str">
        <f t="shared" si="88"/>
        <v xml:space="preserve">  ItalianFrenchSouthwestern</v>
      </c>
      <c r="K708" t="str" cm="1">
        <f t="array" ref="K708">ExtractCapitals(J708)</f>
        <v>Italian French Southwestern</v>
      </c>
      <c r="L708" t="str">
        <f t="shared" si="91"/>
        <v>Italian, French, Southwestern</v>
      </c>
      <c r="M708" t="str">
        <f t="shared" ref="M708:M771" si="95">SUBSTITUTE(SUBSTITUTE(L708, ", ,", ""), ",,", ",")</f>
        <v>Italian, French, Southwestern</v>
      </c>
      <c r="N708" t="s">
        <v>2730</v>
      </c>
      <c r="P708" t="str">
        <f t="shared" si="92"/>
        <v>Italian, French, Southwestern, Dinner, Breakfast, Lunch</v>
      </c>
      <c r="Q708" t="str" cm="1">
        <f t="array" ref="Q708">_xlfn.TEXTJOIN(", ", TRUE, IFERROR(_xlfn.FILTERXML("&lt;t&gt;&lt;s&gt;" &amp; SUBSTITUTE(P708, ", ", "&lt;/s&gt;&lt;s&gt;") &amp; "&lt;/s&gt;&lt;/t&gt;", "//s[not(preceding::*=.)]"), ""))</f>
        <v>Italian, French, Southwestern, Dinner, Breakfast, Lunch</v>
      </c>
      <c r="R708" t="s">
        <v>9048</v>
      </c>
      <c r="S708" t="str">
        <f t="shared" si="93"/>
        <v>P001679</v>
      </c>
      <c r="T708">
        <f t="shared" ca="1" si="94"/>
        <v>2099</v>
      </c>
      <c r="U708" s="4">
        <v>1287</v>
      </c>
    </row>
    <row r="709" spans="1:21" x14ac:dyDescent="0.45">
      <c r="A709" t="s">
        <v>2731</v>
      </c>
      <c r="B709" t="s">
        <v>18</v>
      </c>
      <c r="C709" s="3" t="str">
        <f t="shared" si="89"/>
        <v>3.5 </v>
      </c>
      <c r="D709" t="s">
        <v>2732</v>
      </c>
      <c r="F709" t="s">
        <v>13</v>
      </c>
      <c r="G709" t="str">
        <f t="shared" si="90"/>
        <v>$$ - $$$</v>
      </c>
      <c r="H709" t="s">
        <v>133</v>
      </c>
      <c r="I709">
        <v>607166388</v>
      </c>
      <c r="J709" t="str">
        <f t="shared" si="88"/>
        <v xml:space="preserve">  ChineseSeafoodAsian</v>
      </c>
      <c r="K709" t="str" cm="1">
        <f t="array" ref="K709">ExtractCapitals(J709)</f>
        <v>Chinese Seafood Asian</v>
      </c>
      <c r="L709" t="str">
        <f t="shared" si="91"/>
        <v>Chinese, Seafood, Asian</v>
      </c>
      <c r="M709" t="str">
        <f t="shared" si="95"/>
        <v>Chinese, Seafood, Asian</v>
      </c>
      <c r="N709" t="s">
        <v>135</v>
      </c>
      <c r="P709" t="str">
        <f t="shared" si="92"/>
        <v>Chinese, Seafood, Asian, Dinner, Lunch</v>
      </c>
      <c r="Q709" t="str" cm="1">
        <f t="array" ref="Q709">_xlfn.TEXTJOIN(", ", TRUE, IFERROR(_xlfn.FILTERXML("&lt;t&gt;&lt;s&gt;" &amp; SUBSTITUTE(P709, ", ", "&lt;/s&gt;&lt;s&gt;") &amp; "&lt;/s&gt;&lt;/t&gt;", "//s[not(preceding::*=.)]"), ""))</f>
        <v>Chinese, Seafood, Asian, Dinner, Lunch</v>
      </c>
      <c r="R709" t="s">
        <v>9048</v>
      </c>
      <c r="S709" t="str">
        <f t="shared" si="93"/>
        <v>P001680</v>
      </c>
      <c r="T709">
        <f t="shared" ca="1" si="94"/>
        <v>2596</v>
      </c>
      <c r="U709" s="4">
        <v>4325</v>
      </c>
    </row>
    <row r="710" spans="1:21" x14ac:dyDescent="0.45">
      <c r="A710" t="s">
        <v>2733</v>
      </c>
      <c r="B710" t="s">
        <v>18</v>
      </c>
      <c r="C710" s="3" t="str">
        <f t="shared" si="89"/>
        <v>3.5 </v>
      </c>
      <c r="D710" t="s">
        <v>2734</v>
      </c>
      <c r="F710" t="s">
        <v>13</v>
      </c>
      <c r="G710" t="str">
        <f t="shared" si="90"/>
        <v>$$ - $$$</v>
      </c>
      <c r="H710" t="s">
        <v>2735</v>
      </c>
      <c r="I710" t="s">
        <v>2736</v>
      </c>
      <c r="J710" t="str">
        <f t="shared" si="88"/>
        <v xml:space="preserve">  Pub</v>
      </c>
      <c r="K710" t="str" cm="1">
        <f t="array" ref="K710">ExtractCapitals(J710)</f>
        <v>Pub</v>
      </c>
      <c r="L710" t="str">
        <f t="shared" si="91"/>
        <v>Pub</v>
      </c>
      <c r="M710" t="str">
        <f t="shared" si="95"/>
        <v>Pub</v>
      </c>
      <c r="N710" t="s">
        <v>2737</v>
      </c>
      <c r="P710" t="str">
        <f t="shared" si="92"/>
        <v>Pub, Breakfast, Lunch, Dinner, After-hours</v>
      </c>
      <c r="Q710" t="str" cm="1">
        <f t="array" ref="Q710">_xlfn.TEXTJOIN(", ", TRUE, IFERROR(_xlfn.FILTERXML("&lt;t&gt;&lt;s&gt;" &amp; SUBSTITUTE(P710, ", ", "&lt;/s&gt;&lt;s&gt;") &amp; "&lt;/s&gt;&lt;/t&gt;", "//s[not(preceding::*=.)]"), ""))</f>
        <v>Pub, Breakfast, Lunch, Dinner, After-hours</v>
      </c>
      <c r="R710" t="s">
        <v>9048</v>
      </c>
      <c r="S710" t="str">
        <f t="shared" si="93"/>
        <v>P001681</v>
      </c>
      <c r="T710">
        <f t="shared" ca="1" si="94"/>
        <v>2780</v>
      </c>
      <c r="U710" s="4">
        <v>414</v>
      </c>
    </row>
    <row r="711" spans="1:21" x14ac:dyDescent="0.45">
      <c r="A711" t="s">
        <v>2738</v>
      </c>
      <c r="B711" t="s">
        <v>18</v>
      </c>
      <c r="C711" s="3" t="str">
        <f t="shared" si="89"/>
        <v>3.5 </v>
      </c>
      <c r="D711" t="s">
        <v>2739</v>
      </c>
      <c r="F711" t="s">
        <v>6</v>
      </c>
      <c r="G711" t="str">
        <f t="shared" si="90"/>
        <v>$</v>
      </c>
      <c r="H711" t="s">
        <v>2740</v>
      </c>
      <c r="I711" t="s">
        <v>2741</v>
      </c>
      <c r="J711" t="str">
        <f t="shared" si="88"/>
        <v>Quick BitesMalaysianVegetarian Friendly</v>
      </c>
      <c r="K711" t="str" cm="1">
        <f t="array" ref="K711">ExtractCapitals(J711)</f>
        <v>Quick  Bites Malaysian Vegetarian  Friendly</v>
      </c>
      <c r="L711" t="str">
        <f t="shared" si="91"/>
        <v>Quick, , Bites, Malaysian, Vegetarian, , Friendly</v>
      </c>
      <c r="M711" t="str">
        <f t="shared" si="95"/>
        <v>Quick Bites, Malaysian, Vegetarian Friendly</v>
      </c>
      <c r="N711" t="s">
        <v>34</v>
      </c>
      <c r="P711" t="str">
        <f t="shared" si="92"/>
        <v>Quick Bites, Malaysian, Vegetarian Friendly</v>
      </c>
      <c r="Q711" t="str" cm="1">
        <f t="array" ref="Q711">_xlfn.TEXTJOIN(", ", TRUE, IFERROR(_xlfn.FILTERXML("&lt;t&gt;&lt;s&gt;" &amp; SUBSTITUTE(P711, ", ", "&lt;/s&gt;&lt;s&gt;") &amp; "&lt;/s&gt;&lt;/t&gt;", "//s[not(preceding::*=.)]"), ""))</f>
        <v>Quick Bites, Malaysian, Vegetarian Friendly</v>
      </c>
      <c r="R711" t="s">
        <v>9048</v>
      </c>
      <c r="S711" t="str">
        <f t="shared" si="93"/>
        <v>P001682</v>
      </c>
      <c r="T711">
        <f t="shared" ca="1" si="94"/>
        <v>2970</v>
      </c>
      <c r="U711" s="4">
        <v>1979</v>
      </c>
    </row>
    <row r="712" spans="1:21" x14ac:dyDescent="0.45">
      <c r="A712" t="s">
        <v>2742</v>
      </c>
      <c r="B712" t="s">
        <v>41</v>
      </c>
      <c r="C712" s="3" t="str">
        <f t="shared" si="89"/>
        <v>4.5 </v>
      </c>
      <c r="D712" t="s">
        <v>2743</v>
      </c>
      <c r="F712" t="s">
        <v>2744</v>
      </c>
      <c r="G712" t="str">
        <f t="shared" si="90"/>
        <v>$$</v>
      </c>
      <c r="H712" t="s">
        <v>2744</v>
      </c>
      <c r="I712" t="s">
        <v>2745</v>
      </c>
      <c r="J712" t="str">
        <f t="shared" si="88"/>
        <v>Middle Eastern</v>
      </c>
      <c r="K712" t="str" cm="1">
        <f t="array" ref="K712">ExtractCapitals(J712)</f>
        <v>Middle  Eastern</v>
      </c>
      <c r="L712" t="str">
        <f t="shared" si="91"/>
        <v>Middle, , Eastern</v>
      </c>
      <c r="M712" t="str">
        <f t="shared" si="95"/>
        <v>Middle Eastern</v>
      </c>
      <c r="N712" t="s">
        <v>232</v>
      </c>
      <c r="P712" t="str">
        <f t="shared" si="92"/>
        <v>Middle Eastern, Lunch, Dinner</v>
      </c>
      <c r="Q712" t="str" cm="1">
        <f t="array" ref="Q712">_xlfn.TEXTJOIN(", ", TRUE, IFERROR(_xlfn.FILTERXML("&lt;t&gt;&lt;s&gt;" &amp; SUBSTITUTE(P712, ", ", "&lt;/s&gt;&lt;s&gt;") &amp; "&lt;/s&gt;&lt;/t&gt;", "//s[not(preceding::*=.)]"), ""))</f>
        <v>Middle Eastern, Lunch, Dinner</v>
      </c>
      <c r="R712" t="s">
        <v>9048</v>
      </c>
      <c r="S712" t="str">
        <f t="shared" si="93"/>
        <v>P001683</v>
      </c>
      <c r="T712">
        <f t="shared" ca="1" si="94"/>
        <v>1210</v>
      </c>
      <c r="U712" s="4">
        <v>2758</v>
      </c>
    </row>
    <row r="713" spans="1:21" x14ac:dyDescent="0.45">
      <c r="A713" t="s">
        <v>2746</v>
      </c>
      <c r="B713" t="s">
        <v>18</v>
      </c>
      <c r="C713" s="3" t="str">
        <f t="shared" si="89"/>
        <v>3.5 </v>
      </c>
      <c r="D713" t="s">
        <v>2747</v>
      </c>
      <c r="G713" t="str">
        <f t="shared" si="90"/>
        <v>$$</v>
      </c>
      <c r="I713" t="s">
        <v>2748</v>
      </c>
      <c r="J713" t="str">
        <f t="shared" si="88"/>
        <v/>
      </c>
      <c r="K713" t="str" cm="1">
        <f t="array" ref="K713">ExtractCapitals(J713)</f>
        <v/>
      </c>
      <c r="L713" t="str">
        <f t="shared" si="91"/>
        <v/>
      </c>
      <c r="M713" t="str">
        <f t="shared" si="95"/>
        <v/>
      </c>
      <c r="P713" t="str">
        <f t="shared" si="92"/>
        <v xml:space="preserve">, , </v>
      </c>
      <c r="Q713" t="str" cm="1">
        <f t="array" ref="Q713">_xlfn.TEXTJOIN(", ", TRUE, IFERROR(_xlfn.FILTERXML("&lt;t&gt;&lt;s&gt;" &amp; SUBSTITUTE(P713, ", ", "&lt;/s&gt;&lt;s&gt;") &amp; "&lt;/s&gt;&lt;/t&gt;", "//s[not(preceding::*=.)]"), ""))</f>
        <v/>
      </c>
      <c r="R713" t="s">
        <v>9048</v>
      </c>
      <c r="S713" t="str">
        <f t="shared" si="93"/>
        <v>P001684</v>
      </c>
      <c r="T713">
        <f t="shared" ca="1" si="94"/>
        <v>2994</v>
      </c>
      <c r="U713" s="4">
        <v>1494</v>
      </c>
    </row>
    <row r="714" spans="1:21" x14ac:dyDescent="0.45">
      <c r="A714" t="s">
        <v>2749</v>
      </c>
      <c r="B714" t="s">
        <v>18</v>
      </c>
      <c r="C714" s="3" t="str">
        <f t="shared" si="89"/>
        <v>3.5 </v>
      </c>
      <c r="D714" t="s">
        <v>2750</v>
      </c>
      <c r="E714" t="s">
        <v>1566</v>
      </c>
      <c r="F714" t="s">
        <v>13</v>
      </c>
      <c r="G714" t="str">
        <f t="shared" si="90"/>
        <v>$$ - $$$</v>
      </c>
      <c r="H714" t="s">
        <v>21</v>
      </c>
      <c r="I714" t="s">
        <v>2751</v>
      </c>
      <c r="J714" t="str">
        <f t="shared" si="88"/>
        <v xml:space="preserve">  ChineseAsianMalaysian</v>
      </c>
      <c r="K714" t="str" cm="1">
        <f t="array" ref="K714">ExtractCapitals(J714)</f>
        <v>Chinese Asian Malaysian</v>
      </c>
      <c r="L714" t="str">
        <f t="shared" si="91"/>
        <v>Chinese, Asian, Malaysian</v>
      </c>
      <c r="M714" t="str">
        <f t="shared" si="95"/>
        <v>Chinese, Asian, Malaysian</v>
      </c>
      <c r="N714" t="s">
        <v>610</v>
      </c>
      <c r="P714" t="str">
        <f t="shared" si="92"/>
        <v>Chinese, Asian, Malaysian, Breakfast, Lunch, Dinner</v>
      </c>
      <c r="Q714" t="str" cm="1">
        <f t="array" ref="Q714">_xlfn.TEXTJOIN(", ", TRUE, IFERROR(_xlfn.FILTERXML("&lt;t&gt;&lt;s&gt;" &amp; SUBSTITUTE(P714, ", ", "&lt;/s&gt;&lt;s&gt;") &amp; "&lt;/s&gt;&lt;/t&gt;", "//s[not(preceding::*=.)]"), ""))</f>
        <v>Chinese, Asian, Malaysian, Breakfast, Lunch, Dinner</v>
      </c>
      <c r="R714" t="s">
        <v>9048</v>
      </c>
      <c r="S714" t="str">
        <f t="shared" si="93"/>
        <v>P001685</v>
      </c>
      <c r="T714">
        <f t="shared" ca="1" si="94"/>
        <v>1770</v>
      </c>
      <c r="U714" s="4">
        <v>175</v>
      </c>
    </row>
    <row r="715" spans="1:21" x14ac:dyDescent="0.45">
      <c r="A715" t="s">
        <v>2752</v>
      </c>
      <c r="B715" t="s">
        <v>3</v>
      </c>
      <c r="C715" s="3" t="str">
        <f t="shared" si="89"/>
        <v>4.0 </v>
      </c>
      <c r="D715" t="s">
        <v>2753</v>
      </c>
      <c r="F715" t="s">
        <v>13</v>
      </c>
      <c r="G715" t="str">
        <f t="shared" si="90"/>
        <v>$$ - $$$</v>
      </c>
      <c r="H715" t="s">
        <v>409</v>
      </c>
      <c r="J715" t="str">
        <f t="shared" si="88"/>
        <v xml:space="preserve">  Chinese</v>
      </c>
      <c r="K715" t="str" cm="1">
        <f t="array" ref="K715">ExtractCapitals(J715)</f>
        <v>Chinese</v>
      </c>
      <c r="L715" t="str">
        <f t="shared" si="91"/>
        <v>Chinese</v>
      </c>
      <c r="M715" t="str">
        <f t="shared" si="95"/>
        <v>Chinese</v>
      </c>
      <c r="N715" t="s">
        <v>546</v>
      </c>
      <c r="P715" t="str">
        <f t="shared" si="92"/>
        <v>Chinese</v>
      </c>
      <c r="Q715" t="str" cm="1">
        <f t="array" ref="Q715">_xlfn.TEXTJOIN(", ", TRUE, IFERROR(_xlfn.FILTERXML("&lt;t&gt;&lt;s&gt;" &amp; SUBSTITUTE(P715, ", ", "&lt;/s&gt;&lt;s&gt;") &amp; "&lt;/s&gt;&lt;/t&gt;", "//s[not(preceding::*=.)]"), ""))</f>
        <v>Chinese</v>
      </c>
      <c r="R715" t="s">
        <v>9048</v>
      </c>
      <c r="S715" t="str">
        <f t="shared" si="93"/>
        <v>P001686</v>
      </c>
      <c r="T715">
        <f t="shared" ca="1" si="94"/>
        <v>4041</v>
      </c>
      <c r="U715" s="4">
        <v>2829</v>
      </c>
    </row>
    <row r="716" spans="1:21" x14ac:dyDescent="0.45">
      <c r="A716" t="s">
        <v>2754</v>
      </c>
      <c r="B716" t="s">
        <v>3</v>
      </c>
      <c r="C716" s="3" t="str">
        <f t="shared" si="89"/>
        <v>4.0 </v>
      </c>
      <c r="D716" t="s">
        <v>2755</v>
      </c>
      <c r="E716" t="s">
        <v>2756</v>
      </c>
      <c r="F716" t="s">
        <v>13</v>
      </c>
      <c r="G716" t="str">
        <f t="shared" si="90"/>
        <v>$$ - $$$</v>
      </c>
      <c r="H716" t="s">
        <v>13</v>
      </c>
      <c r="I716" t="s">
        <v>2757</v>
      </c>
      <c r="J716" t="str">
        <f t="shared" si="88"/>
        <v xml:space="preserve">  </v>
      </c>
      <c r="K716" t="str" cm="1">
        <f t="array" ref="K716">ExtractCapitals(J716)</f>
        <v/>
      </c>
      <c r="L716" t="str">
        <f t="shared" si="91"/>
        <v/>
      </c>
      <c r="M716" t="str">
        <f t="shared" si="95"/>
        <v/>
      </c>
      <c r="P716" t="str">
        <f t="shared" si="92"/>
        <v xml:space="preserve">, , </v>
      </c>
      <c r="Q716" t="str" cm="1">
        <f t="array" ref="Q716">_xlfn.TEXTJOIN(", ", TRUE, IFERROR(_xlfn.FILTERXML("&lt;t&gt;&lt;s&gt;" &amp; SUBSTITUTE(P716, ", ", "&lt;/s&gt;&lt;s&gt;") &amp; "&lt;/s&gt;&lt;/t&gt;", "//s[not(preceding::*=.)]"), ""))</f>
        <v/>
      </c>
      <c r="R716" t="s">
        <v>9048</v>
      </c>
      <c r="S716" t="str">
        <f t="shared" si="93"/>
        <v>P001687</v>
      </c>
      <c r="T716">
        <f t="shared" ca="1" si="94"/>
        <v>2868</v>
      </c>
      <c r="U716" s="4">
        <v>927</v>
      </c>
    </row>
    <row r="717" spans="1:21" x14ac:dyDescent="0.45">
      <c r="A717" t="s">
        <v>2758</v>
      </c>
      <c r="B717" t="s">
        <v>18</v>
      </c>
      <c r="C717" s="3" t="str">
        <f t="shared" si="89"/>
        <v>3.5 </v>
      </c>
      <c r="D717" t="s">
        <v>2759</v>
      </c>
      <c r="F717" t="s">
        <v>13</v>
      </c>
      <c r="G717" t="str">
        <f t="shared" si="90"/>
        <v>$$ - $$$</v>
      </c>
      <c r="H717" t="s">
        <v>1194</v>
      </c>
      <c r="I717" t="s">
        <v>2760</v>
      </c>
      <c r="J717" t="str">
        <f t="shared" si="88"/>
        <v xml:space="preserve">  AsianMalaysian</v>
      </c>
      <c r="K717" t="str" cm="1">
        <f t="array" ref="K717">ExtractCapitals(J717)</f>
        <v>Asian Malaysian</v>
      </c>
      <c r="L717" t="str">
        <f t="shared" si="91"/>
        <v>Asian, Malaysian</v>
      </c>
      <c r="M717" t="str">
        <f t="shared" si="95"/>
        <v>Asian, Malaysian</v>
      </c>
      <c r="N717" t="s">
        <v>1176</v>
      </c>
      <c r="P717" t="str">
        <f t="shared" si="92"/>
        <v>Asian, Malaysian, Malaysian, Asian</v>
      </c>
      <c r="Q717" t="str" cm="1">
        <f t="array" ref="Q717">_xlfn.TEXTJOIN(", ", TRUE, IFERROR(_xlfn.FILTERXML("&lt;t&gt;&lt;s&gt;" &amp; SUBSTITUTE(P717, ", ", "&lt;/s&gt;&lt;s&gt;") &amp; "&lt;/s&gt;&lt;/t&gt;", "//s[not(preceding::*=.)]"), ""))</f>
        <v>Asian, Malaysian</v>
      </c>
      <c r="R717" t="s">
        <v>9048</v>
      </c>
      <c r="S717" t="str">
        <f t="shared" si="93"/>
        <v>P001688</v>
      </c>
      <c r="T717">
        <f t="shared" ca="1" si="94"/>
        <v>2658</v>
      </c>
      <c r="U717" s="4">
        <v>1165</v>
      </c>
    </row>
    <row r="718" spans="1:21" x14ac:dyDescent="0.45">
      <c r="A718" t="s">
        <v>2761</v>
      </c>
      <c r="B718" t="s">
        <v>18</v>
      </c>
      <c r="C718" s="3" t="str">
        <f t="shared" si="89"/>
        <v>3.5 </v>
      </c>
      <c r="D718" t="s">
        <v>1639</v>
      </c>
      <c r="F718" t="s">
        <v>13</v>
      </c>
      <c r="G718" t="str">
        <f t="shared" si="90"/>
        <v>$$ - $$$</v>
      </c>
      <c r="H718" t="s">
        <v>2762</v>
      </c>
      <c r="I718" t="s">
        <v>1641</v>
      </c>
      <c r="J718" t="str">
        <f t="shared" si="88"/>
        <v xml:space="preserve">  ItalianChineseBar</v>
      </c>
      <c r="K718" t="str" cm="1">
        <f t="array" ref="K718">ExtractCapitals(J718)</f>
        <v>Italian Chinese Bar</v>
      </c>
      <c r="L718" t="str">
        <f t="shared" si="91"/>
        <v>Italian, Chinese, Bar</v>
      </c>
      <c r="M718" t="str">
        <f t="shared" si="95"/>
        <v>Italian, Chinese, Bar</v>
      </c>
      <c r="N718" t="s">
        <v>2763</v>
      </c>
      <c r="P718" t="str">
        <f t="shared" si="92"/>
        <v>Italian, Chinese, Bar, Bar, Pub, Malaysian, Italian, Chinese, Asian, Indonesian</v>
      </c>
      <c r="Q718" t="str" cm="1">
        <f t="array" ref="Q718">_xlfn.TEXTJOIN(", ", TRUE, IFERROR(_xlfn.FILTERXML("&lt;t&gt;&lt;s&gt;" &amp; SUBSTITUTE(P718, ", ", "&lt;/s&gt;&lt;s&gt;") &amp; "&lt;/s&gt;&lt;/t&gt;", "//s[not(preceding::*=.)]"), ""))</f>
        <v>Italian, Chinese, Bar, Pub, Malaysian, Asian, Indonesian</v>
      </c>
      <c r="R718" t="s">
        <v>9048</v>
      </c>
      <c r="S718" t="str">
        <f t="shared" si="93"/>
        <v>P001689</v>
      </c>
      <c r="T718">
        <f t="shared" ca="1" si="94"/>
        <v>2549</v>
      </c>
      <c r="U718" s="4">
        <v>3321</v>
      </c>
    </row>
    <row r="719" spans="1:21" x14ac:dyDescent="0.45">
      <c r="A719" t="s">
        <v>2764</v>
      </c>
      <c r="B719" t="s">
        <v>3</v>
      </c>
      <c r="C719" s="3" t="str">
        <f t="shared" si="89"/>
        <v>4.0 </v>
      </c>
      <c r="D719" t="s">
        <v>2765</v>
      </c>
      <c r="F719" t="s">
        <v>208</v>
      </c>
      <c r="G719" t="str">
        <f t="shared" si="90"/>
        <v>$$</v>
      </c>
      <c r="H719" t="s">
        <v>208</v>
      </c>
      <c r="J719" t="str">
        <f t="shared" si="88"/>
        <v>Cafe</v>
      </c>
      <c r="K719" t="str" cm="1">
        <f t="array" ref="K719">ExtractCapitals(J719)</f>
        <v>Cafe</v>
      </c>
      <c r="L719" t="str">
        <f t="shared" si="91"/>
        <v>Cafe</v>
      </c>
      <c r="M719" t="str">
        <f t="shared" si="95"/>
        <v>Cafe</v>
      </c>
      <c r="P719" t="str">
        <f t="shared" si="92"/>
        <v>Cafe</v>
      </c>
      <c r="Q719" t="str" cm="1">
        <f t="array" ref="Q719">_xlfn.TEXTJOIN(", ", TRUE, IFERROR(_xlfn.FILTERXML("&lt;t&gt;&lt;s&gt;" &amp; SUBSTITUTE(P719, ", ", "&lt;/s&gt;&lt;s&gt;") &amp; "&lt;/s&gt;&lt;/t&gt;", "//s[not(preceding::*=.)]"), ""))</f>
        <v>Cafe</v>
      </c>
      <c r="R719" t="s">
        <v>9048</v>
      </c>
      <c r="S719" t="str">
        <f t="shared" si="93"/>
        <v>P001690</v>
      </c>
      <c r="T719">
        <f t="shared" ca="1" si="94"/>
        <v>964</v>
      </c>
      <c r="U719" s="4">
        <v>1441</v>
      </c>
    </row>
    <row r="720" spans="1:21" x14ac:dyDescent="0.45">
      <c r="A720" t="s">
        <v>2766</v>
      </c>
      <c r="B720" t="s">
        <v>3</v>
      </c>
      <c r="C720" s="3" t="str">
        <f t="shared" si="89"/>
        <v>4.0 </v>
      </c>
      <c r="D720" t="s">
        <v>2767</v>
      </c>
      <c r="F720" t="s">
        <v>546</v>
      </c>
      <c r="G720" t="str">
        <f t="shared" si="90"/>
        <v>$$</v>
      </c>
      <c r="H720" t="s">
        <v>1207</v>
      </c>
      <c r="I720" t="s">
        <v>2768</v>
      </c>
      <c r="J720" t="str">
        <f t="shared" si="88"/>
        <v>ChineseSeafood</v>
      </c>
      <c r="K720" t="str" cm="1">
        <f t="array" ref="K720">ExtractCapitals(J720)</f>
        <v>Chinese Seafood</v>
      </c>
      <c r="L720" t="str">
        <f t="shared" si="91"/>
        <v>Chinese, Seafood</v>
      </c>
      <c r="M720" t="str">
        <f t="shared" si="95"/>
        <v>Chinese, Seafood</v>
      </c>
      <c r="P720" t="str">
        <f t="shared" si="92"/>
        <v>Chinese, Seafood</v>
      </c>
      <c r="Q720" t="str" cm="1">
        <f t="array" ref="Q720">_xlfn.TEXTJOIN(", ", TRUE, IFERROR(_xlfn.FILTERXML("&lt;t&gt;&lt;s&gt;" &amp; SUBSTITUTE(P720, ", ", "&lt;/s&gt;&lt;s&gt;") &amp; "&lt;/s&gt;&lt;/t&gt;", "//s[not(preceding::*=.)]"), ""))</f>
        <v>Chinese, Seafood</v>
      </c>
      <c r="R720" t="s">
        <v>9048</v>
      </c>
      <c r="S720" t="str">
        <f t="shared" si="93"/>
        <v>P001691</v>
      </c>
      <c r="T720">
        <f t="shared" ca="1" si="94"/>
        <v>3074</v>
      </c>
      <c r="U720" s="4">
        <v>3912</v>
      </c>
    </row>
    <row r="721" spans="1:21" x14ac:dyDescent="0.45">
      <c r="A721" t="s">
        <v>2769</v>
      </c>
      <c r="B721" t="s">
        <v>41</v>
      </c>
      <c r="C721" s="3" t="str">
        <f t="shared" si="89"/>
        <v>4.5 </v>
      </c>
      <c r="D721" t="s">
        <v>2770</v>
      </c>
      <c r="F721" t="s">
        <v>794</v>
      </c>
      <c r="G721" t="str">
        <f t="shared" si="90"/>
        <v>$$</v>
      </c>
      <c r="H721" t="s">
        <v>794</v>
      </c>
      <c r="I721" t="s">
        <v>2771</v>
      </c>
      <c r="J721" t="str">
        <f t="shared" si="88"/>
        <v>Asian</v>
      </c>
      <c r="K721" t="str" cm="1">
        <f t="array" ref="K721">ExtractCapitals(J721)</f>
        <v>Asian</v>
      </c>
      <c r="L721" t="str">
        <f t="shared" si="91"/>
        <v>Asian</v>
      </c>
      <c r="M721" t="str">
        <f t="shared" si="95"/>
        <v>Asian</v>
      </c>
      <c r="P721" t="str">
        <f t="shared" si="92"/>
        <v>Asian</v>
      </c>
      <c r="Q721" t="str" cm="1">
        <f t="array" ref="Q721">_xlfn.TEXTJOIN(", ", TRUE, IFERROR(_xlfn.FILTERXML("&lt;t&gt;&lt;s&gt;" &amp; SUBSTITUTE(P721, ", ", "&lt;/s&gt;&lt;s&gt;") &amp; "&lt;/s&gt;&lt;/t&gt;", "//s[not(preceding::*=.)]"), ""))</f>
        <v>Asian</v>
      </c>
      <c r="R721" t="s">
        <v>9048</v>
      </c>
      <c r="S721" t="str">
        <f t="shared" si="93"/>
        <v>P001692</v>
      </c>
      <c r="T721">
        <f t="shared" ca="1" si="94"/>
        <v>523</v>
      </c>
      <c r="U721" s="4">
        <v>3985</v>
      </c>
    </row>
    <row r="722" spans="1:21" x14ac:dyDescent="0.45">
      <c r="A722" t="s">
        <v>2772</v>
      </c>
      <c r="B722" t="s">
        <v>41</v>
      </c>
      <c r="C722" s="3" t="str">
        <f t="shared" si="89"/>
        <v>4.5 </v>
      </c>
      <c r="D722" t="s">
        <v>2773</v>
      </c>
      <c r="G722" t="str">
        <f t="shared" si="90"/>
        <v>$$</v>
      </c>
      <c r="I722" t="s">
        <v>2774</v>
      </c>
      <c r="J722" t="str">
        <f t="shared" si="88"/>
        <v/>
      </c>
      <c r="K722" t="str" cm="1">
        <f t="array" ref="K722">ExtractCapitals(J722)</f>
        <v/>
      </c>
      <c r="L722" t="str">
        <f t="shared" si="91"/>
        <v/>
      </c>
      <c r="M722" t="str">
        <f t="shared" si="95"/>
        <v/>
      </c>
      <c r="P722" t="str">
        <f t="shared" si="92"/>
        <v xml:space="preserve">, , </v>
      </c>
      <c r="Q722" t="str" cm="1">
        <f t="array" ref="Q722">_xlfn.TEXTJOIN(", ", TRUE, IFERROR(_xlfn.FILTERXML("&lt;t&gt;&lt;s&gt;" &amp; SUBSTITUTE(P722, ", ", "&lt;/s&gt;&lt;s&gt;") &amp; "&lt;/s&gt;&lt;/t&gt;", "//s[not(preceding::*=.)]"), ""))</f>
        <v/>
      </c>
      <c r="R722" t="s">
        <v>9048</v>
      </c>
      <c r="S722" t="str">
        <f t="shared" si="93"/>
        <v>P001693</v>
      </c>
      <c r="T722">
        <f t="shared" ca="1" si="94"/>
        <v>4216</v>
      </c>
      <c r="U722" s="4">
        <v>3877</v>
      </c>
    </row>
    <row r="723" spans="1:21" x14ac:dyDescent="0.45">
      <c r="A723" t="s">
        <v>2775</v>
      </c>
      <c r="B723" t="s">
        <v>79</v>
      </c>
      <c r="C723" s="3" t="str">
        <f t="shared" si="89"/>
        <v>5.0 </v>
      </c>
      <c r="D723" t="s">
        <v>2776</v>
      </c>
      <c r="F723" t="s">
        <v>794</v>
      </c>
      <c r="G723" t="str">
        <f t="shared" si="90"/>
        <v>$$</v>
      </c>
      <c r="H723" t="s">
        <v>985</v>
      </c>
      <c r="I723" t="s">
        <v>2777</v>
      </c>
      <c r="J723" t="str">
        <f t="shared" si="88"/>
        <v>AsianKorean</v>
      </c>
      <c r="K723" t="str" cm="1">
        <f t="array" ref="K723">ExtractCapitals(J723)</f>
        <v>Asian Korean</v>
      </c>
      <c r="L723" t="str">
        <f t="shared" si="91"/>
        <v>Asian, Korean</v>
      </c>
      <c r="M723" t="str">
        <f t="shared" si="95"/>
        <v>Asian, Korean</v>
      </c>
      <c r="P723" t="str">
        <f t="shared" si="92"/>
        <v>Asian, Korean</v>
      </c>
      <c r="Q723" t="str" cm="1">
        <f t="array" ref="Q723">_xlfn.TEXTJOIN(", ", TRUE, IFERROR(_xlfn.FILTERXML("&lt;t&gt;&lt;s&gt;" &amp; SUBSTITUTE(P723, ", ", "&lt;/s&gt;&lt;s&gt;") &amp; "&lt;/s&gt;&lt;/t&gt;", "//s[not(preceding::*=.)]"), ""))</f>
        <v>Asian, Korean</v>
      </c>
      <c r="R723" t="s">
        <v>9048</v>
      </c>
      <c r="S723" t="str">
        <f t="shared" si="93"/>
        <v>P001694</v>
      </c>
      <c r="T723">
        <f t="shared" ca="1" si="94"/>
        <v>2905</v>
      </c>
      <c r="U723" s="4">
        <v>3822</v>
      </c>
    </row>
    <row r="724" spans="1:21" x14ac:dyDescent="0.45">
      <c r="A724" t="s">
        <v>2778</v>
      </c>
      <c r="B724" t="s">
        <v>18</v>
      </c>
      <c r="C724" s="3" t="str">
        <f t="shared" si="89"/>
        <v>3.5 </v>
      </c>
      <c r="D724" t="s">
        <v>2779</v>
      </c>
      <c r="F724" t="s">
        <v>13</v>
      </c>
      <c r="G724" t="str">
        <f t="shared" si="90"/>
        <v>$$ - $$$</v>
      </c>
      <c r="H724" t="s">
        <v>2780</v>
      </c>
      <c r="I724" t="s">
        <v>2781</v>
      </c>
      <c r="J724" t="str">
        <f t="shared" si="88"/>
        <v xml:space="preserve">  AmericanCafe</v>
      </c>
      <c r="K724" t="str" cm="1">
        <f t="array" ref="K724">ExtractCapitals(J724)</f>
        <v>American Cafe</v>
      </c>
      <c r="L724" t="str">
        <f t="shared" si="91"/>
        <v>American, Cafe</v>
      </c>
      <c r="M724" t="str">
        <f t="shared" si="95"/>
        <v>American, Cafe</v>
      </c>
      <c r="P724" t="str">
        <f t="shared" si="92"/>
        <v>American, Cafe</v>
      </c>
      <c r="Q724" t="str" cm="1">
        <f t="array" ref="Q724">_xlfn.TEXTJOIN(", ", TRUE, IFERROR(_xlfn.FILTERXML("&lt;t&gt;&lt;s&gt;" &amp; SUBSTITUTE(P724, ", ", "&lt;/s&gt;&lt;s&gt;") &amp; "&lt;/s&gt;&lt;/t&gt;", "//s[not(preceding::*=.)]"), ""))</f>
        <v>American, Cafe</v>
      </c>
      <c r="R724" t="s">
        <v>9048</v>
      </c>
      <c r="S724" t="str">
        <f t="shared" si="93"/>
        <v>P001695</v>
      </c>
      <c r="T724">
        <f t="shared" ca="1" si="94"/>
        <v>2099</v>
      </c>
      <c r="U724" s="4">
        <v>2193</v>
      </c>
    </row>
    <row r="725" spans="1:21" x14ac:dyDescent="0.45">
      <c r="A725" t="s">
        <v>2782</v>
      </c>
      <c r="B725" t="s">
        <v>79</v>
      </c>
      <c r="C725" s="3" t="str">
        <f t="shared" si="89"/>
        <v>5.0 </v>
      </c>
      <c r="D725" t="s">
        <v>2783</v>
      </c>
      <c r="F725" t="s">
        <v>794</v>
      </c>
      <c r="G725" t="str">
        <f t="shared" si="90"/>
        <v>$$</v>
      </c>
      <c r="H725" t="s">
        <v>2784</v>
      </c>
      <c r="J725" t="str">
        <f t="shared" si="88"/>
        <v>AsianIndonesian</v>
      </c>
      <c r="K725" t="str" cm="1">
        <f t="array" ref="K725">ExtractCapitals(J725)</f>
        <v>Asian Indonesian</v>
      </c>
      <c r="L725" t="str">
        <f t="shared" si="91"/>
        <v>Asian, Indonesian</v>
      </c>
      <c r="M725" t="str">
        <f t="shared" si="95"/>
        <v>Asian, Indonesian</v>
      </c>
      <c r="P725" t="str">
        <f t="shared" si="92"/>
        <v>Asian, Indonesian</v>
      </c>
      <c r="Q725" t="str" cm="1">
        <f t="array" ref="Q725">_xlfn.TEXTJOIN(", ", TRUE, IFERROR(_xlfn.FILTERXML("&lt;t&gt;&lt;s&gt;" &amp; SUBSTITUTE(P725, ", ", "&lt;/s&gt;&lt;s&gt;") &amp; "&lt;/s&gt;&lt;/t&gt;", "//s[not(preceding::*=.)]"), ""))</f>
        <v>Asian, Indonesian</v>
      </c>
      <c r="R725" t="s">
        <v>9048</v>
      </c>
      <c r="S725" t="str">
        <f t="shared" si="93"/>
        <v>P001696</v>
      </c>
      <c r="T725">
        <f t="shared" ca="1" si="94"/>
        <v>1691</v>
      </c>
      <c r="U725" s="4">
        <v>774</v>
      </c>
    </row>
    <row r="726" spans="1:21" x14ac:dyDescent="0.45">
      <c r="A726" t="s">
        <v>2785</v>
      </c>
      <c r="B726" t="s">
        <v>3</v>
      </c>
      <c r="C726" s="3" t="str">
        <f t="shared" si="89"/>
        <v>4.0 </v>
      </c>
      <c r="D726" t="s">
        <v>2786</v>
      </c>
      <c r="F726" t="s">
        <v>13</v>
      </c>
      <c r="G726" t="str">
        <f t="shared" si="90"/>
        <v>$$ - $$$</v>
      </c>
      <c r="H726" t="s">
        <v>2787</v>
      </c>
      <c r="I726" t="s">
        <v>2788</v>
      </c>
      <c r="J726" t="str">
        <f t="shared" si="88"/>
        <v xml:space="preserve">  ChineseAsianFusion</v>
      </c>
      <c r="K726" t="str" cm="1">
        <f t="array" ref="K726">ExtractCapitals(J726)</f>
        <v>Chinese Asian Fusion</v>
      </c>
      <c r="L726" t="str">
        <f t="shared" si="91"/>
        <v>Chinese, Asian, Fusion</v>
      </c>
      <c r="M726" t="str">
        <f t="shared" si="95"/>
        <v>Chinese, Asian, Fusion</v>
      </c>
      <c r="N726" t="s">
        <v>791</v>
      </c>
      <c r="P726" t="str">
        <f t="shared" si="92"/>
        <v>Chinese, Asian, Fusion, Lunch, Dinner, Brunch, Drinks</v>
      </c>
      <c r="Q726" t="str" cm="1">
        <f t="array" ref="Q726">_xlfn.TEXTJOIN(", ", TRUE, IFERROR(_xlfn.FILTERXML("&lt;t&gt;&lt;s&gt;" &amp; SUBSTITUTE(P726, ", ", "&lt;/s&gt;&lt;s&gt;") &amp; "&lt;/s&gt;&lt;/t&gt;", "//s[not(preceding::*=.)]"), ""))</f>
        <v>Chinese, Asian, Fusion, Lunch, Dinner, Brunch, Drinks</v>
      </c>
      <c r="R726" t="s">
        <v>9048</v>
      </c>
      <c r="S726" t="str">
        <f t="shared" si="93"/>
        <v>P001697</v>
      </c>
      <c r="T726">
        <f t="shared" ca="1" si="94"/>
        <v>2670</v>
      </c>
      <c r="U726" s="4">
        <v>2326</v>
      </c>
    </row>
    <row r="727" spans="1:21" x14ac:dyDescent="0.45">
      <c r="A727" t="s">
        <v>2789</v>
      </c>
      <c r="B727" t="s">
        <v>3</v>
      </c>
      <c r="C727" s="3" t="str">
        <f t="shared" si="89"/>
        <v>4.0 </v>
      </c>
      <c r="D727" t="s">
        <v>2790</v>
      </c>
      <c r="F727" t="s">
        <v>208</v>
      </c>
      <c r="G727" t="str">
        <f t="shared" si="90"/>
        <v>$$</v>
      </c>
      <c r="H727" t="s">
        <v>208</v>
      </c>
      <c r="I727" t="s">
        <v>2791</v>
      </c>
      <c r="J727" t="str">
        <f t="shared" si="88"/>
        <v>Cafe</v>
      </c>
      <c r="K727" t="str" cm="1">
        <f t="array" ref="K727">ExtractCapitals(J727)</f>
        <v>Cafe</v>
      </c>
      <c r="L727" t="str">
        <f t="shared" si="91"/>
        <v>Cafe</v>
      </c>
      <c r="M727" t="str">
        <f t="shared" si="95"/>
        <v>Cafe</v>
      </c>
      <c r="P727" t="str">
        <f t="shared" si="92"/>
        <v>Cafe</v>
      </c>
      <c r="Q727" t="str" cm="1">
        <f t="array" ref="Q727">_xlfn.TEXTJOIN(", ", TRUE, IFERROR(_xlfn.FILTERXML("&lt;t&gt;&lt;s&gt;" &amp; SUBSTITUTE(P727, ", ", "&lt;/s&gt;&lt;s&gt;") &amp; "&lt;/s&gt;&lt;/t&gt;", "//s[not(preceding::*=.)]"), ""))</f>
        <v>Cafe</v>
      </c>
      <c r="R727" t="s">
        <v>9048</v>
      </c>
      <c r="S727" t="str">
        <f t="shared" si="93"/>
        <v>P001698</v>
      </c>
      <c r="T727">
        <f t="shared" ca="1" si="94"/>
        <v>1369</v>
      </c>
      <c r="U727" s="4">
        <v>1931</v>
      </c>
    </row>
    <row r="728" spans="1:21" x14ac:dyDescent="0.45">
      <c r="A728" t="s">
        <v>2792</v>
      </c>
      <c r="B728" t="s">
        <v>41</v>
      </c>
      <c r="C728" s="3" t="str">
        <f t="shared" si="89"/>
        <v>4.5 </v>
      </c>
      <c r="D728" t="s">
        <v>2793</v>
      </c>
      <c r="F728" t="s">
        <v>794</v>
      </c>
      <c r="G728" t="str">
        <f t="shared" si="90"/>
        <v>$$</v>
      </c>
      <c r="H728" t="s">
        <v>795</v>
      </c>
      <c r="I728" t="s">
        <v>2794</v>
      </c>
      <c r="J728" t="str">
        <f t="shared" si="88"/>
        <v>AsianMalaysian</v>
      </c>
      <c r="K728" t="str" cm="1">
        <f t="array" ref="K728">ExtractCapitals(J728)</f>
        <v>Asian Malaysian</v>
      </c>
      <c r="L728" t="str">
        <f t="shared" si="91"/>
        <v>Asian, Malaysian</v>
      </c>
      <c r="M728" t="str">
        <f t="shared" si="95"/>
        <v>Asian, Malaysian</v>
      </c>
      <c r="P728" t="str">
        <f t="shared" si="92"/>
        <v>Asian, Malaysian</v>
      </c>
      <c r="Q728" t="str" cm="1">
        <f t="array" ref="Q728">_xlfn.TEXTJOIN(", ", TRUE, IFERROR(_xlfn.FILTERXML("&lt;t&gt;&lt;s&gt;" &amp; SUBSTITUTE(P728, ", ", "&lt;/s&gt;&lt;s&gt;") &amp; "&lt;/s&gt;&lt;/t&gt;", "//s[not(preceding::*=.)]"), ""))</f>
        <v>Asian, Malaysian</v>
      </c>
      <c r="R728" t="s">
        <v>9048</v>
      </c>
      <c r="S728" t="str">
        <f t="shared" si="93"/>
        <v>P001699</v>
      </c>
      <c r="T728">
        <f t="shared" ca="1" si="94"/>
        <v>2</v>
      </c>
      <c r="U728" s="4">
        <v>435</v>
      </c>
    </row>
    <row r="729" spans="1:21" x14ac:dyDescent="0.45">
      <c r="A729" t="s">
        <v>2144</v>
      </c>
      <c r="B729" t="s">
        <v>18</v>
      </c>
      <c r="C729" s="3" t="str">
        <f t="shared" si="89"/>
        <v>3.5 </v>
      </c>
      <c r="D729" t="s">
        <v>2795</v>
      </c>
      <c r="F729" t="s">
        <v>13</v>
      </c>
      <c r="G729" t="str">
        <f t="shared" si="90"/>
        <v>$$ - $$$</v>
      </c>
      <c r="H729" t="s">
        <v>13</v>
      </c>
      <c r="I729" t="s">
        <v>2796</v>
      </c>
      <c r="J729" t="str">
        <f t="shared" si="88"/>
        <v xml:space="preserve">  </v>
      </c>
      <c r="K729" t="str" cm="1">
        <f t="array" ref="K729">ExtractCapitals(J729)</f>
        <v/>
      </c>
      <c r="L729" t="str">
        <f t="shared" si="91"/>
        <v/>
      </c>
      <c r="M729" t="str">
        <f t="shared" si="95"/>
        <v/>
      </c>
      <c r="N729" t="s">
        <v>2797</v>
      </c>
      <c r="P729" t="str">
        <f t="shared" si="92"/>
        <v>, Reservations, Seating, Table Service, Takeout</v>
      </c>
      <c r="Q729" t="str" cm="1">
        <f t="array" ref="Q729">_xlfn.TEXTJOIN(", ", TRUE, IFERROR(_xlfn.FILTERXML("&lt;t&gt;&lt;s&gt;" &amp; SUBSTITUTE(P729, ", ", "&lt;/s&gt;&lt;s&gt;") &amp; "&lt;/s&gt;&lt;/t&gt;", "//s[not(preceding::*=.)]"), ""))</f>
        <v>Reservations, Seating, Table Service, Takeout</v>
      </c>
      <c r="R729" t="s">
        <v>9048</v>
      </c>
      <c r="S729" t="str">
        <f t="shared" si="93"/>
        <v>P001700</v>
      </c>
      <c r="T729">
        <f t="shared" ca="1" si="94"/>
        <v>1739</v>
      </c>
      <c r="U729" s="4">
        <v>2283</v>
      </c>
    </row>
    <row r="730" spans="1:21" x14ac:dyDescent="0.45">
      <c r="A730" t="s">
        <v>1672</v>
      </c>
      <c r="B730" t="s">
        <v>41</v>
      </c>
      <c r="C730" s="3" t="str">
        <f t="shared" si="89"/>
        <v>4.5 </v>
      </c>
      <c r="D730" t="s">
        <v>2798</v>
      </c>
      <c r="F730" t="s">
        <v>835</v>
      </c>
      <c r="G730" t="str">
        <f t="shared" si="90"/>
        <v>$$</v>
      </c>
      <c r="H730" t="s">
        <v>835</v>
      </c>
      <c r="I730" t="s">
        <v>1675</v>
      </c>
      <c r="J730" t="str">
        <f t="shared" si="88"/>
        <v>American</v>
      </c>
      <c r="K730" t="str" cm="1">
        <f t="array" ref="K730">ExtractCapitals(J730)</f>
        <v>American</v>
      </c>
      <c r="L730" t="str">
        <f t="shared" si="91"/>
        <v>American</v>
      </c>
      <c r="M730" t="str">
        <f t="shared" si="95"/>
        <v>American</v>
      </c>
      <c r="P730" t="str">
        <f t="shared" si="92"/>
        <v>American</v>
      </c>
      <c r="Q730" t="str" cm="1">
        <f t="array" ref="Q730">_xlfn.TEXTJOIN(", ", TRUE, IFERROR(_xlfn.FILTERXML("&lt;t&gt;&lt;s&gt;" &amp; SUBSTITUTE(P730, ", ", "&lt;/s&gt;&lt;s&gt;") &amp; "&lt;/s&gt;&lt;/t&gt;", "//s[not(preceding::*=.)]"), ""))</f>
        <v>American</v>
      </c>
      <c r="R730" t="s">
        <v>9048</v>
      </c>
      <c r="S730" t="str">
        <f t="shared" si="93"/>
        <v>P001701</v>
      </c>
      <c r="T730">
        <f t="shared" ca="1" si="94"/>
        <v>1385</v>
      </c>
      <c r="U730" s="4">
        <v>2835</v>
      </c>
    </row>
    <row r="731" spans="1:21" x14ac:dyDescent="0.45">
      <c r="A731" t="s">
        <v>2799</v>
      </c>
      <c r="B731" t="s">
        <v>41</v>
      </c>
      <c r="C731" s="3" t="str">
        <f t="shared" si="89"/>
        <v>4.5 </v>
      </c>
      <c r="D731" t="s">
        <v>2800</v>
      </c>
      <c r="F731" t="s">
        <v>13</v>
      </c>
      <c r="G731" t="str">
        <f t="shared" si="90"/>
        <v>$$ - $$$</v>
      </c>
      <c r="H731" t="s">
        <v>1424</v>
      </c>
      <c r="I731" t="s">
        <v>2801</v>
      </c>
      <c r="J731" t="str">
        <f t="shared" si="88"/>
        <v xml:space="preserve">  Dessert</v>
      </c>
      <c r="K731" t="str" cm="1">
        <f t="array" ref="K731">ExtractCapitals(J731)</f>
        <v>Dessert</v>
      </c>
      <c r="L731" t="str">
        <f t="shared" si="91"/>
        <v>Dessert</v>
      </c>
      <c r="M731" t="str">
        <f t="shared" si="95"/>
        <v>Dessert</v>
      </c>
      <c r="P731" t="str">
        <f t="shared" si="92"/>
        <v>Dessert</v>
      </c>
      <c r="Q731" t="str" cm="1">
        <f t="array" ref="Q731">_xlfn.TEXTJOIN(", ", TRUE, IFERROR(_xlfn.FILTERXML("&lt;t&gt;&lt;s&gt;" &amp; SUBSTITUTE(P731, ", ", "&lt;/s&gt;&lt;s&gt;") &amp; "&lt;/s&gt;&lt;/t&gt;", "//s[not(preceding::*=.)]"), ""))</f>
        <v>Dessert</v>
      </c>
      <c r="R731" t="s">
        <v>9048</v>
      </c>
      <c r="S731" t="str">
        <f t="shared" si="93"/>
        <v>P001702</v>
      </c>
      <c r="T731">
        <f t="shared" ca="1" si="94"/>
        <v>1382</v>
      </c>
      <c r="U731" s="4">
        <v>1837</v>
      </c>
    </row>
    <row r="732" spans="1:21" x14ac:dyDescent="0.45">
      <c r="A732" t="s">
        <v>2802</v>
      </c>
      <c r="B732" t="s">
        <v>41</v>
      </c>
      <c r="C732" s="3" t="str">
        <f t="shared" si="89"/>
        <v>4.5 </v>
      </c>
      <c r="D732" t="s">
        <v>2803</v>
      </c>
      <c r="G732" t="str">
        <f t="shared" si="90"/>
        <v>$$</v>
      </c>
      <c r="I732" t="s">
        <v>2804</v>
      </c>
      <c r="J732" t="str">
        <f t="shared" si="88"/>
        <v/>
      </c>
      <c r="K732" t="str" cm="1">
        <f t="array" ref="K732">ExtractCapitals(J732)</f>
        <v/>
      </c>
      <c r="L732" t="str">
        <f t="shared" si="91"/>
        <v/>
      </c>
      <c r="M732" t="str">
        <f t="shared" si="95"/>
        <v/>
      </c>
      <c r="P732" t="str">
        <f t="shared" si="92"/>
        <v xml:space="preserve">, , </v>
      </c>
      <c r="Q732" t="str" cm="1">
        <f t="array" ref="Q732">_xlfn.TEXTJOIN(", ", TRUE, IFERROR(_xlfn.FILTERXML("&lt;t&gt;&lt;s&gt;" &amp; SUBSTITUTE(P732, ", ", "&lt;/s&gt;&lt;s&gt;") &amp; "&lt;/s&gt;&lt;/t&gt;", "//s[not(preceding::*=.)]"), ""))</f>
        <v/>
      </c>
      <c r="R732" t="s">
        <v>9048</v>
      </c>
      <c r="S732" t="str">
        <f t="shared" si="93"/>
        <v>P001703</v>
      </c>
      <c r="T732">
        <f t="shared" ca="1" si="94"/>
        <v>859</v>
      </c>
      <c r="U732" s="4">
        <v>3475</v>
      </c>
    </row>
    <row r="733" spans="1:21" x14ac:dyDescent="0.45">
      <c r="A733" t="s">
        <v>2805</v>
      </c>
      <c r="B733" t="s">
        <v>41</v>
      </c>
      <c r="C733" s="3" t="str">
        <f t="shared" si="89"/>
        <v>4.5 </v>
      </c>
      <c r="D733" t="s">
        <v>2806</v>
      </c>
      <c r="G733" t="str">
        <f t="shared" si="90"/>
        <v>$$</v>
      </c>
      <c r="I733" t="s">
        <v>2807</v>
      </c>
      <c r="J733" t="str">
        <f t="shared" si="88"/>
        <v/>
      </c>
      <c r="K733" t="str" cm="1">
        <f t="array" ref="K733">ExtractCapitals(J733)</f>
        <v/>
      </c>
      <c r="L733" t="str">
        <f t="shared" si="91"/>
        <v/>
      </c>
      <c r="M733" t="str">
        <f t="shared" si="95"/>
        <v/>
      </c>
      <c r="P733" t="str">
        <f t="shared" si="92"/>
        <v xml:space="preserve">, , </v>
      </c>
      <c r="Q733" t="str" cm="1">
        <f t="array" ref="Q733">_xlfn.TEXTJOIN(", ", TRUE, IFERROR(_xlfn.FILTERXML("&lt;t&gt;&lt;s&gt;" &amp; SUBSTITUTE(P733, ", ", "&lt;/s&gt;&lt;s&gt;") &amp; "&lt;/s&gt;&lt;/t&gt;", "//s[not(preceding::*=.)]"), ""))</f>
        <v/>
      </c>
      <c r="R733" t="s">
        <v>9048</v>
      </c>
      <c r="S733" t="str">
        <f t="shared" si="93"/>
        <v>P001704</v>
      </c>
      <c r="T733">
        <f t="shared" ca="1" si="94"/>
        <v>914</v>
      </c>
      <c r="U733" s="4">
        <v>2735</v>
      </c>
    </row>
    <row r="734" spans="1:21" x14ac:dyDescent="0.45">
      <c r="A734" t="s">
        <v>2808</v>
      </c>
      <c r="B734" t="s">
        <v>18</v>
      </c>
      <c r="C734" s="3" t="str">
        <f t="shared" si="89"/>
        <v>3.5 </v>
      </c>
      <c r="D734" t="s">
        <v>2809</v>
      </c>
      <c r="F734" t="s">
        <v>13</v>
      </c>
      <c r="G734" t="str">
        <f t="shared" si="90"/>
        <v>$$ - $$$</v>
      </c>
      <c r="H734" t="s">
        <v>1588</v>
      </c>
      <c r="J734" t="str">
        <f t="shared" si="88"/>
        <v xml:space="preserve">  ChineseAsianTaiwanese</v>
      </c>
      <c r="K734" t="str" cm="1">
        <f t="array" ref="K734">ExtractCapitals(J734)</f>
        <v>Chinese Asian Taiwanese</v>
      </c>
      <c r="L734" t="str">
        <f t="shared" si="91"/>
        <v>Chinese, Asian, Taiwanese</v>
      </c>
      <c r="M734" t="str">
        <f t="shared" si="95"/>
        <v>Chinese, Asian, Taiwanese</v>
      </c>
      <c r="N734" t="s">
        <v>183</v>
      </c>
      <c r="P734" t="str">
        <f t="shared" si="92"/>
        <v>Chinese, Asian, Taiwanese, Lunch, Dinner, Brunch</v>
      </c>
      <c r="Q734" t="str" cm="1">
        <f t="array" ref="Q734">_xlfn.TEXTJOIN(", ", TRUE, IFERROR(_xlfn.FILTERXML("&lt;t&gt;&lt;s&gt;" &amp; SUBSTITUTE(P734, ", ", "&lt;/s&gt;&lt;s&gt;") &amp; "&lt;/s&gt;&lt;/t&gt;", "//s[not(preceding::*=.)]"), ""))</f>
        <v>Chinese, Asian, Taiwanese, Lunch, Dinner, Brunch</v>
      </c>
      <c r="R734" t="s">
        <v>9048</v>
      </c>
      <c r="S734" t="str">
        <f t="shared" si="93"/>
        <v>P001705</v>
      </c>
      <c r="T734">
        <f t="shared" ca="1" si="94"/>
        <v>1736</v>
      </c>
      <c r="U734" s="4">
        <v>61</v>
      </c>
    </row>
    <row r="735" spans="1:21" x14ac:dyDescent="0.45">
      <c r="A735" t="s">
        <v>2810</v>
      </c>
      <c r="B735" t="s">
        <v>79</v>
      </c>
      <c r="C735" s="3" t="str">
        <f t="shared" si="89"/>
        <v>5.0 </v>
      </c>
      <c r="D735" t="s">
        <v>2811</v>
      </c>
      <c r="F735" t="s">
        <v>794</v>
      </c>
      <c r="G735" t="str">
        <f t="shared" si="90"/>
        <v>$$</v>
      </c>
      <c r="H735" t="s">
        <v>2812</v>
      </c>
      <c r="J735" t="str">
        <f t="shared" si="88"/>
        <v>AsianTaiwanese</v>
      </c>
      <c r="K735" t="str" cm="1">
        <f t="array" ref="K735">ExtractCapitals(J735)</f>
        <v>Asian Taiwanese</v>
      </c>
      <c r="L735" t="str">
        <f t="shared" si="91"/>
        <v>Asian, Taiwanese</v>
      </c>
      <c r="M735" t="str">
        <f t="shared" si="95"/>
        <v>Asian, Taiwanese</v>
      </c>
      <c r="P735" t="str">
        <f t="shared" si="92"/>
        <v>Asian, Taiwanese</v>
      </c>
      <c r="Q735" t="str" cm="1">
        <f t="array" ref="Q735">_xlfn.TEXTJOIN(", ", TRUE, IFERROR(_xlfn.FILTERXML("&lt;t&gt;&lt;s&gt;" &amp; SUBSTITUTE(P735, ", ", "&lt;/s&gt;&lt;s&gt;") &amp; "&lt;/s&gt;&lt;/t&gt;", "//s[not(preceding::*=.)]"), ""))</f>
        <v>Asian, Taiwanese</v>
      </c>
      <c r="R735" t="s">
        <v>9048</v>
      </c>
      <c r="S735" t="str">
        <f t="shared" si="93"/>
        <v>P001706</v>
      </c>
      <c r="T735">
        <f t="shared" ca="1" si="94"/>
        <v>4351</v>
      </c>
      <c r="U735" s="4">
        <v>4239</v>
      </c>
    </row>
    <row r="736" spans="1:21" x14ac:dyDescent="0.45">
      <c r="A736" t="s">
        <v>2813</v>
      </c>
      <c r="B736" t="s">
        <v>3</v>
      </c>
      <c r="C736" s="3" t="str">
        <f t="shared" si="89"/>
        <v>4.0 </v>
      </c>
      <c r="D736" t="s">
        <v>2814</v>
      </c>
      <c r="F736" t="s">
        <v>715</v>
      </c>
      <c r="G736" t="str">
        <f t="shared" si="90"/>
        <v>$$</v>
      </c>
      <c r="H736" t="s">
        <v>715</v>
      </c>
      <c r="I736" t="s">
        <v>2815</v>
      </c>
      <c r="J736" t="str">
        <f t="shared" si="88"/>
        <v>Seafood</v>
      </c>
      <c r="K736" t="str" cm="1">
        <f t="array" ref="K736">ExtractCapitals(J736)</f>
        <v>Seafood</v>
      </c>
      <c r="L736" t="str">
        <f t="shared" si="91"/>
        <v>Seafood</v>
      </c>
      <c r="M736" t="str">
        <f t="shared" si="95"/>
        <v>Seafood</v>
      </c>
      <c r="N736" t="s">
        <v>232</v>
      </c>
      <c r="P736" t="str">
        <f t="shared" si="92"/>
        <v>Seafood, Lunch, Dinner</v>
      </c>
      <c r="Q736" t="str" cm="1">
        <f t="array" ref="Q736">_xlfn.TEXTJOIN(", ", TRUE, IFERROR(_xlfn.FILTERXML("&lt;t&gt;&lt;s&gt;" &amp; SUBSTITUTE(P736, ", ", "&lt;/s&gt;&lt;s&gt;") &amp; "&lt;/s&gt;&lt;/t&gt;", "//s[not(preceding::*=.)]"), ""))</f>
        <v>Seafood, Lunch, Dinner</v>
      </c>
      <c r="R736" t="s">
        <v>9048</v>
      </c>
      <c r="S736" t="str">
        <f t="shared" si="93"/>
        <v>P001707</v>
      </c>
      <c r="T736">
        <f t="shared" ca="1" si="94"/>
        <v>1947</v>
      </c>
      <c r="U736" s="4">
        <v>903</v>
      </c>
    </row>
    <row r="737" spans="1:21" x14ac:dyDescent="0.45">
      <c r="A737" t="s">
        <v>2816</v>
      </c>
      <c r="B737" t="s">
        <v>41</v>
      </c>
      <c r="C737" s="3" t="str">
        <f t="shared" si="89"/>
        <v>4.5 </v>
      </c>
      <c r="D737" t="s">
        <v>2817</v>
      </c>
      <c r="F737" t="s">
        <v>6</v>
      </c>
      <c r="G737" t="str">
        <f t="shared" si="90"/>
        <v>$</v>
      </c>
      <c r="H737" t="s">
        <v>2818</v>
      </c>
      <c r="I737" t="s">
        <v>2819</v>
      </c>
      <c r="J737" t="str">
        <f t="shared" si="88"/>
        <v>JapaneseFusion</v>
      </c>
      <c r="K737" t="str" cm="1">
        <f t="array" ref="K737">ExtractCapitals(J737)</f>
        <v>Japanese Fusion</v>
      </c>
      <c r="L737" t="str">
        <f t="shared" si="91"/>
        <v>Japanese, Fusion</v>
      </c>
      <c r="M737" t="str">
        <f t="shared" si="95"/>
        <v>Japanese, Fusion</v>
      </c>
      <c r="N737" t="s">
        <v>2820</v>
      </c>
      <c r="P737" t="str">
        <f t="shared" si="92"/>
        <v>Japanese, Fusion</v>
      </c>
      <c r="Q737" t="str" cm="1">
        <f t="array" ref="Q737">_xlfn.TEXTJOIN(", ", TRUE, IFERROR(_xlfn.FILTERXML("&lt;t&gt;&lt;s&gt;" &amp; SUBSTITUTE(P737, ", ", "&lt;/s&gt;&lt;s&gt;") &amp; "&lt;/s&gt;&lt;/t&gt;", "//s[not(preceding::*=.)]"), ""))</f>
        <v>Japanese, Fusion</v>
      </c>
      <c r="R737" t="s">
        <v>9048</v>
      </c>
      <c r="S737" t="str">
        <f t="shared" si="93"/>
        <v>P001708</v>
      </c>
      <c r="T737">
        <f t="shared" ca="1" si="94"/>
        <v>3497</v>
      </c>
      <c r="U737" s="4">
        <v>2291</v>
      </c>
    </row>
    <row r="738" spans="1:21" x14ac:dyDescent="0.45">
      <c r="A738" t="s">
        <v>2821</v>
      </c>
      <c r="B738" t="s">
        <v>3</v>
      </c>
      <c r="C738" s="3" t="str">
        <f t="shared" si="89"/>
        <v>4.0 </v>
      </c>
      <c r="D738" t="s">
        <v>2822</v>
      </c>
      <c r="F738" t="s">
        <v>2823</v>
      </c>
      <c r="G738" t="str">
        <f t="shared" si="90"/>
        <v>$$</v>
      </c>
      <c r="H738" t="s">
        <v>2824</v>
      </c>
      <c r="I738" t="s">
        <v>2825</v>
      </c>
      <c r="J738" t="str">
        <f t="shared" si="88"/>
        <v>GermanContemporaryPub</v>
      </c>
      <c r="K738" t="str" cm="1">
        <f t="array" ref="K738">ExtractCapitals(J738)</f>
        <v>German Contemporary Pub</v>
      </c>
      <c r="L738" t="str">
        <f t="shared" si="91"/>
        <v>German, Contemporary, Pub</v>
      </c>
      <c r="M738" t="str">
        <f t="shared" si="95"/>
        <v>German, Contemporary, Pub</v>
      </c>
      <c r="N738" t="s">
        <v>232</v>
      </c>
      <c r="P738" t="str">
        <f t="shared" si="92"/>
        <v>German, Contemporary, Pub, Lunch, Dinner</v>
      </c>
      <c r="Q738" t="str" cm="1">
        <f t="array" ref="Q738">_xlfn.TEXTJOIN(", ", TRUE, IFERROR(_xlfn.FILTERXML("&lt;t&gt;&lt;s&gt;" &amp; SUBSTITUTE(P738, ", ", "&lt;/s&gt;&lt;s&gt;") &amp; "&lt;/s&gt;&lt;/t&gt;", "//s[not(preceding::*=.)]"), ""))</f>
        <v>German, Contemporary, Pub, Lunch, Dinner</v>
      </c>
      <c r="R738" t="s">
        <v>9048</v>
      </c>
      <c r="S738" t="str">
        <f t="shared" si="93"/>
        <v>P001709</v>
      </c>
      <c r="T738">
        <f t="shared" ca="1" si="94"/>
        <v>2117</v>
      </c>
      <c r="U738" s="4">
        <v>2587</v>
      </c>
    </row>
    <row r="739" spans="1:21" x14ac:dyDescent="0.45">
      <c r="A739" t="s">
        <v>2826</v>
      </c>
      <c r="B739" t="s">
        <v>41</v>
      </c>
      <c r="C739" s="3" t="str">
        <f t="shared" si="89"/>
        <v>4.5 </v>
      </c>
      <c r="D739" t="s">
        <v>2827</v>
      </c>
      <c r="F739" t="s">
        <v>546</v>
      </c>
      <c r="G739" t="str">
        <f t="shared" si="90"/>
        <v>$$</v>
      </c>
      <c r="H739" t="s">
        <v>546</v>
      </c>
      <c r="I739" t="s">
        <v>2273</v>
      </c>
      <c r="J739" t="str">
        <f t="shared" si="88"/>
        <v>Chinese</v>
      </c>
      <c r="K739" t="str" cm="1">
        <f t="array" ref="K739">ExtractCapitals(J739)</f>
        <v>Chinese</v>
      </c>
      <c r="L739" t="str">
        <f t="shared" si="91"/>
        <v>Chinese</v>
      </c>
      <c r="M739" t="str">
        <f t="shared" si="95"/>
        <v>Chinese</v>
      </c>
      <c r="P739" t="str">
        <f t="shared" si="92"/>
        <v>Chinese</v>
      </c>
      <c r="Q739" t="str" cm="1">
        <f t="array" ref="Q739">_xlfn.TEXTJOIN(", ", TRUE, IFERROR(_xlfn.FILTERXML("&lt;t&gt;&lt;s&gt;" &amp; SUBSTITUTE(P739, ", ", "&lt;/s&gt;&lt;s&gt;") &amp; "&lt;/s&gt;&lt;/t&gt;", "//s[not(preceding::*=.)]"), ""))</f>
        <v>Chinese</v>
      </c>
      <c r="R739" t="s">
        <v>9048</v>
      </c>
      <c r="S739" t="str">
        <f t="shared" si="93"/>
        <v>P001710</v>
      </c>
      <c r="T739">
        <f t="shared" ca="1" si="94"/>
        <v>1770</v>
      </c>
      <c r="U739" s="4">
        <v>2721</v>
      </c>
    </row>
    <row r="740" spans="1:21" x14ac:dyDescent="0.45">
      <c r="A740" t="s">
        <v>2828</v>
      </c>
      <c r="B740" t="s">
        <v>3</v>
      </c>
      <c r="C740" s="3" t="str">
        <f t="shared" si="89"/>
        <v>4.0 </v>
      </c>
      <c r="D740" t="s">
        <v>2829</v>
      </c>
      <c r="F740" t="s">
        <v>13</v>
      </c>
      <c r="G740" t="str">
        <f t="shared" si="90"/>
        <v>$$ - $$$</v>
      </c>
      <c r="H740" t="s">
        <v>1588</v>
      </c>
      <c r="I740" t="s">
        <v>2830</v>
      </c>
      <c r="J740" t="str">
        <f t="shared" si="88"/>
        <v xml:space="preserve">  ChineseAsianTaiwanese</v>
      </c>
      <c r="K740" t="str" cm="1">
        <f t="array" ref="K740">ExtractCapitals(J740)</f>
        <v>Chinese Asian Taiwanese</v>
      </c>
      <c r="L740" t="str">
        <f t="shared" si="91"/>
        <v>Chinese, Asian, Taiwanese</v>
      </c>
      <c r="M740" t="str">
        <f t="shared" si="95"/>
        <v>Chinese, Asian, Taiwanese</v>
      </c>
      <c r="N740" t="s">
        <v>2831</v>
      </c>
      <c r="P740" t="str">
        <f t="shared" si="92"/>
        <v>Chinese, Asian, Taiwanese, Chinese, Asian, Taiwanese, Singaporean, Malaysian</v>
      </c>
      <c r="Q740" t="str" cm="1">
        <f t="array" ref="Q740">_xlfn.TEXTJOIN(", ", TRUE, IFERROR(_xlfn.FILTERXML("&lt;t&gt;&lt;s&gt;" &amp; SUBSTITUTE(P740, ", ", "&lt;/s&gt;&lt;s&gt;") &amp; "&lt;/s&gt;&lt;/t&gt;", "//s[not(preceding::*=.)]"), ""))</f>
        <v>Chinese, Asian, Taiwanese, Singaporean, Malaysian</v>
      </c>
      <c r="R740" t="s">
        <v>9048</v>
      </c>
      <c r="S740" t="str">
        <f t="shared" si="93"/>
        <v>P001711</v>
      </c>
      <c r="T740">
        <f t="shared" ca="1" si="94"/>
        <v>3829</v>
      </c>
      <c r="U740" s="4">
        <v>2330</v>
      </c>
    </row>
    <row r="741" spans="1:21" x14ac:dyDescent="0.45">
      <c r="A741" t="s">
        <v>2832</v>
      </c>
      <c r="B741" t="s">
        <v>3</v>
      </c>
      <c r="C741" s="3" t="str">
        <f t="shared" si="89"/>
        <v>4.0 </v>
      </c>
      <c r="D741" t="s">
        <v>2833</v>
      </c>
      <c r="F741" t="s">
        <v>6</v>
      </c>
      <c r="G741" t="str">
        <f t="shared" si="90"/>
        <v>$</v>
      </c>
      <c r="H741" t="s">
        <v>6</v>
      </c>
      <c r="I741" t="s">
        <v>2834</v>
      </c>
      <c r="J741" t="str">
        <f t="shared" si="88"/>
        <v/>
      </c>
      <c r="K741" t="str" cm="1">
        <f t="array" ref="K741">ExtractCapitals(J741)</f>
        <v/>
      </c>
      <c r="L741" t="str">
        <f t="shared" si="91"/>
        <v/>
      </c>
      <c r="M741" t="str">
        <f t="shared" si="95"/>
        <v/>
      </c>
      <c r="P741" t="str">
        <f t="shared" si="92"/>
        <v xml:space="preserve">, , </v>
      </c>
      <c r="Q741" t="str" cm="1">
        <f t="array" ref="Q741">_xlfn.TEXTJOIN(", ", TRUE, IFERROR(_xlfn.FILTERXML("&lt;t&gt;&lt;s&gt;" &amp; SUBSTITUTE(P741, ", ", "&lt;/s&gt;&lt;s&gt;") &amp; "&lt;/s&gt;&lt;/t&gt;", "//s[not(preceding::*=.)]"), ""))</f>
        <v/>
      </c>
      <c r="R741" t="s">
        <v>9048</v>
      </c>
      <c r="S741" t="str">
        <f t="shared" si="93"/>
        <v>P001712</v>
      </c>
      <c r="T741">
        <f t="shared" ca="1" si="94"/>
        <v>2171</v>
      </c>
      <c r="U741" s="4">
        <v>1876</v>
      </c>
    </row>
    <row r="742" spans="1:21" x14ac:dyDescent="0.45">
      <c r="A742" t="s">
        <v>866</v>
      </c>
      <c r="B742" t="s">
        <v>18</v>
      </c>
      <c r="C742" s="3" t="str">
        <f t="shared" si="89"/>
        <v>3.5 </v>
      </c>
      <c r="D742" t="s">
        <v>2835</v>
      </c>
      <c r="F742" t="s">
        <v>6</v>
      </c>
      <c r="G742" t="str">
        <f t="shared" si="90"/>
        <v>$</v>
      </c>
      <c r="H742" t="s">
        <v>2836</v>
      </c>
      <c r="J742" t="str">
        <f t="shared" si="88"/>
        <v>DessertAsianMalaysian</v>
      </c>
      <c r="K742" t="str" cm="1">
        <f t="array" ref="K742">ExtractCapitals(J742)</f>
        <v>Dessert Asian Malaysian</v>
      </c>
      <c r="L742" t="str">
        <f t="shared" si="91"/>
        <v>Dessert, Asian, Malaysian</v>
      </c>
      <c r="M742" t="str">
        <f t="shared" si="95"/>
        <v>Dessert, Asian, Malaysian</v>
      </c>
      <c r="N742" t="s">
        <v>62</v>
      </c>
      <c r="P742" t="str">
        <f t="shared" si="92"/>
        <v>Dessert, Asian, Malaysian, Lunch</v>
      </c>
      <c r="Q742" t="str" cm="1">
        <f t="array" ref="Q742">_xlfn.TEXTJOIN(", ", TRUE, IFERROR(_xlfn.FILTERXML("&lt;t&gt;&lt;s&gt;" &amp; SUBSTITUTE(P742, ", ", "&lt;/s&gt;&lt;s&gt;") &amp; "&lt;/s&gt;&lt;/t&gt;", "//s[not(preceding::*=.)]"), ""))</f>
        <v>Dessert, Asian, Malaysian, Lunch</v>
      </c>
      <c r="R742" t="s">
        <v>9048</v>
      </c>
      <c r="S742" t="str">
        <f t="shared" si="93"/>
        <v>P001713</v>
      </c>
      <c r="T742">
        <f t="shared" ca="1" si="94"/>
        <v>2061</v>
      </c>
      <c r="U742" s="4">
        <v>1483</v>
      </c>
    </row>
    <row r="743" spans="1:21" x14ac:dyDescent="0.45">
      <c r="A743" t="s">
        <v>2837</v>
      </c>
      <c r="B743" t="s">
        <v>18</v>
      </c>
      <c r="C743" s="3" t="str">
        <f t="shared" si="89"/>
        <v>3.5 </v>
      </c>
      <c r="D743" t="s">
        <v>2838</v>
      </c>
      <c r="F743" t="s">
        <v>13</v>
      </c>
      <c r="G743" t="str">
        <f t="shared" si="90"/>
        <v>$$ - $$$</v>
      </c>
      <c r="H743" t="s">
        <v>13</v>
      </c>
      <c r="J743" t="str">
        <f t="shared" si="88"/>
        <v xml:space="preserve">  </v>
      </c>
      <c r="K743" t="str" cm="1">
        <f t="array" ref="K743">ExtractCapitals(J743)</f>
        <v/>
      </c>
      <c r="L743" t="str">
        <f t="shared" si="91"/>
        <v/>
      </c>
      <c r="M743" t="str">
        <f t="shared" si="95"/>
        <v/>
      </c>
      <c r="P743" t="str">
        <f t="shared" si="92"/>
        <v xml:space="preserve">, , </v>
      </c>
      <c r="Q743" t="str" cm="1">
        <f t="array" ref="Q743">_xlfn.TEXTJOIN(", ", TRUE, IFERROR(_xlfn.FILTERXML("&lt;t&gt;&lt;s&gt;" &amp; SUBSTITUTE(P743, ", ", "&lt;/s&gt;&lt;s&gt;") &amp; "&lt;/s&gt;&lt;/t&gt;", "//s[not(preceding::*=.)]"), ""))</f>
        <v/>
      </c>
      <c r="R743" t="s">
        <v>9048</v>
      </c>
      <c r="S743" t="str">
        <f t="shared" si="93"/>
        <v>P001714</v>
      </c>
      <c r="T743">
        <f t="shared" ca="1" si="94"/>
        <v>3066</v>
      </c>
      <c r="U743" s="4">
        <v>3648</v>
      </c>
    </row>
    <row r="744" spans="1:21" x14ac:dyDescent="0.45">
      <c r="A744" t="s">
        <v>2839</v>
      </c>
      <c r="B744" t="s">
        <v>41</v>
      </c>
      <c r="C744" s="3" t="str">
        <f t="shared" si="89"/>
        <v>4.5 </v>
      </c>
      <c r="D744" t="s">
        <v>2840</v>
      </c>
      <c r="F744" t="s">
        <v>6</v>
      </c>
      <c r="G744" t="str">
        <f t="shared" si="90"/>
        <v>$</v>
      </c>
      <c r="H744" t="s">
        <v>553</v>
      </c>
      <c r="I744" t="s">
        <v>2841</v>
      </c>
      <c r="J744" t="str">
        <f t="shared" si="88"/>
        <v>Asian</v>
      </c>
      <c r="K744" t="str" cm="1">
        <f t="array" ref="K744">ExtractCapitals(J744)</f>
        <v>Asian</v>
      </c>
      <c r="L744" t="str">
        <f t="shared" si="91"/>
        <v>Asian</v>
      </c>
      <c r="M744" t="str">
        <f t="shared" si="95"/>
        <v>Asian</v>
      </c>
      <c r="N744" t="s">
        <v>794</v>
      </c>
      <c r="P744" t="str">
        <f t="shared" si="92"/>
        <v>Asian</v>
      </c>
      <c r="Q744" t="str" cm="1">
        <f t="array" ref="Q744">_xlfn.TEXTJOIN(", ", TRUE, IFERROR(_xlfn.FILTERXML("&lt;t&gt;&lt;s&gt;" &amp; SUBSTITUTE(P744, ", ", "&lt;/s&gt;&lt;s&gt;") &amp; "&lt;/s&gt;&lt;/t&gt;", "//s[not(preceding::*=.)]"), ""))</f>
        <v>Asian</v>
      </c>
      <c r="R744" t="s">
        <v>9048</v>
      </c>
      <c r="S744" t="str">
        <f t="shared" si="93"/>
        <v>P001715</v>
      </c>
      <c r="T744">
        <f t="shared" ca="1" si="94"/>
        <v>2476</v>
      </c>
      <c r="U744" s="4">
        <v>4371</v>
      </c>
    </row>
    <row r="745" spans="1:21" x14ac:dyDescent="0.45">
      <c r="A745" t="s">
        <v>2842</v>
      </c>
      <c r="B745" t="s">
        <v>3</v>
      </c>
      <c r="C745" s="3" t="str">
        <f t="shared" si="89"/>
        <v>4.0 </v>
      </c>
      <c r="D745" t="s">
        <v>2843</v>
      </c>
      <c r="F745" t="s">
        <v>546</v>
      </c>
      <c r="G745" t="str">
        <f t="shared" si="90"/>
        <v>$$</v>
      </c>
      <c r="H745" t="s">
        <v>2844</v>
      </c>
      <c r="I745" t="s">
        <v>2845</v>
      </c>
      <c r="J745" t="str">
        <f t="shared" si="88"/>
        <v>ChineseAsianTaiwanese</v>
      </c>
      <c r="K745" t="str" cm="1">
        <f t="array" ref="K745">ExtractCapitals(J745)</f>
        <v>Chinese Asian Taiwanese</v>
      </c>
      <c r="L745" t="str">
        <f t="shared" si="91"/>
        <v>Chinese, Asian, Taiwanese</v>
      </c>
      <c r="M745" t="str">
        <f t="shared" si="95"/>
        <v>Chinese, Asian, Taiwanese</v>
      </c>
      <c r="N745" t="s">
        <v>507</v>
      </c>
      <c r="P745" t="str">
        <f t="shared" si="92"/>
        <v>Chinese, Asian, Taiwanese, Reservations</v>
      </c>
      <c r="Q745" t="str" cm="1">
        <f t="array" ref="Q745">_xlfn.TEXTJOIN(", ", TRUE, IFERROR(_xlfn.FILTERXML("&lt;t&gt;&lt;s&gt;" &amp; SUBSTITUTE(P745, ", ", "&lt;/s&gt;&lt;s&gt;") &amp; "&lt;/s&gt;&lt;/t&gt;", "//s[not(preceding::*=.)]"), ""))</f>
        <v>Chinese, Asian, Taiwanese, Reservations</v>
      </c>
      <c r="R745" t="s">
        <v>9048</v>
      </c>
      <c r="S745" t="str">
        <f t="shared" si="93"/>
        <v>P001716</v>
      </c>
      <c r="T745">
        <f t="shared" ca="1" si="94"/>
        <v>3358</v>
      </c>
      <c r="U745" s="4">
        <v>2122</v>
      </c>
    </row>
    <row r="746" spans="1:21" x14ac:dyDescent="0.45">
      <c r="A746" t="s">
        <v>2846</v>
      </c>
      <c r="B746" t="s">
        <v>3</v>
      </c>
      <c r="C746" s="3" t="str">
        <f t="shared" si="89"/>
        <v>4.0 </v>
      </c>
      <c r="D746" t="s">
        <v>2847</v>
      </c>
      <c r="F746" t="s">
        <v>373</v>
      </c>
      <c r="G746" t="str">
        <f t="shared" si="90"/>
        <v>$$</v>
      </c>
      <c r="H746" t="s">
        <v>373</v>
      </c>
      <c r="I746" t="s">
        <v>2848</v>
      </c>
      <c r="J746" t="str">
        <f t="shared" si="88"/>
        <v>Japanese</v>
      </c>
      <c r="K746" t="str" cm="1">
        <f t="array" ref="K746">ExtractCapitals(J746)</f>
        <v>Japanese</v>
      </c>
      <c r="L746" t="str">
        <f t="shared" si="91"/>
        <v>Japanese</v>
      </c>
      <c r="M746" t="str">
        <f t="shared" si="95"/>
        <v>Japanese</v>
      </c>
      <c r="P746" t="str">
        <f t="shared" si="92"/>
        <v>Japanese</v>
      </c>
      <c r="Q746" t="str" cm="1">
        <f t="array" ref="Q746">_xlfn.TEXTJOIN(", ", TRUE, IFERROR(_xlfn.FILTERXML("&lt;t&gt;&lt;s&gt;" &amp; SUBSTITUTE(P746, ", ", "&lt;/s&gt;&lt;s&gt;") &amp; "&lt;/s&gt;&lt;/t&gt;", "//s[not(preceding::*=.)]"), ""))</f>
        <v>Japanese</v>
      </c>
      <c r="R746" t="s">
        <v>9048</v>
      </c>
      <c r="S746" t="str">
        <f t="shared" si="93"/>
        <v>P001717</v>
      </c>
      <c r="T746">
        <f t="shared" ca="1" si="94"/>
        <v>2059</v>
      </c>
      <c r="U746" s="4">
        <v>35</v>
      </c>
    </row>
    <row r="747" spans="1:21" x14ac:dyDescent="0.45">
      <c r="A747" t="s">
        <v>2849</v>
      </c>
      <c r="B747" t="s">
        <v>41</v>
      </c>
      <c r="C747" s="3" t="str">
        <f t="shared" si="89"/>
        <v>4.5 </v>
      </c>
      <c r="D747" t="s">
        <v>2850</v>
      </c>
      <c r="G747" t="str">
        <f t="shared" si="90"/>
        <v>$$</v>
      </c>
      <c r="I747" t="s">
        <v>2851</v>
      </c>
      <c r="J747" t="str">
        <f t="shared" si="88"/>
        <v/>
      </c>
      <c r="K747" t="str" cm="1">
        <f t="array" ref="K747">ExtractCapitals(J747)</f>
        <v/>
      </c>
      <c r="L747" t="str">
        <f t="shared" si="91"/>
        <v/>
      </c>
      <c r="M747" t="str">
        <f t="shared" si="95"/>
        <v/>
      </c>
      <c r="P747" t="str">
        <f t="shared" si="92"/>
        <v xml:space="preserve">, , </v>
      </c>
      <c r="Q747" t="str" cm="1">
        <f t="array" ref="Q747">_xlfn.TEXTJOIN(", ", TRUE, IFERROR(_xlfn.FILTERXML("&lt;t&gt;&lt;s&gt;" &amp; SUBSTITUTE(P747, ", ", "&lt;/s&gt;&lt;s&gt;") &amp; "&lt;/s&gt;&lt;/t&gt;", "//s[not(preceding::*=.)]"), ""))</f>
        <v/>
      </c>
      <c r="R747" t="s">
        <v>9048</v>
      </c>
      <c r="S747" t="str">
        <f t="shared" si="93"/>
        <v>P001718</v>
      </c>
      <c r="T747">
        <f t="shared" ca="1" si="94"/>
        <v>2101</v>
      </c>
      <c r="U747" s="4">
        <v>3065</v>
      </c>
    </row>
    <row r="748" spans="1:21" x14ac:dyDescent="0.45">
      <c r="A748" t="s">
        <v>2852</v>
      </c>
      <c r="B748" t="s">
        <v>3</v>
      </c>
      <c r="C748" s="3" t="str">
        <f t="shared" si="89"/>
        <v>4.0 </v>
      </c>
      <c r="D748" t="s">
        <v>2853</v>
      </c>
      <c r="G748" t="str">
        <f t="shared" si="90"/>
        <v>$$</v>
      </c>
      <c r="I748" t="s">
        <v>2854</v>
      </c>
      <c r="J748" t="str">
        <f t="shared" si="88"/>
        <v/>
      </c>
      <c r="K748" t="str" cm="1">
        <f t="array" ref="K748">ExtractCapitals(J748)</f>
        <v/>
      </c>
      <c r="L748" t="str">
        <f t="shared" si="91"/>
        <v/>
      </c>
      <c r="M748" t="str">
        <f t="shared" si="95"/>
        <v/>
      </c>
      <c r="P748" t="str">
        <f t="shared" si="92"/>
        <v xml:space="preserve">, , </v>
      </c>
      <c r="Q748" t="str" cm="1">
        <f t="array" ref="Q748">_xlfn.TEXTJOIN(", ", TRUE, IFERROR(_xlfn.FILTERXML("&lt;t&gt;&lt;s&gt;" &amp; SUBSTITUTE(P748, ", ", "&lt;/s&gt;&lt;s&gt;") &amp; "&lt;/s&gt;&lt;/t&gt;", "//s[not(preceding::*=.)]"), ""))</f>
        <v/>
      </c>
      <c r="R748" t="s">
        <v>9048</v>
      </c>
      <c r="S748" t="str">
        <f t="shared" si="93"/>
        <v>P001719</v>
      </c>
      <c r="T748">
        <f t="shared" ca="1" si="94"/>
        <v>2433</v>
      </c>
      <c r="U748" s="4">
        <v>3043</v>
      </c>
    </row>
    <row r="749" spans="1:21" x14ac:dyDescent="0.45">
      <c r="A749" t="s">
        <v>2855</v>
      </c>
      <c r="B749" t="s">
        <v>18</v>
      </c>
      <c r="C749" s="3" t="str">
        <f t="shared" si="89"/>
        <v>3.5 </v>
      </c>
      <c r="D749" t="s">
        <v>2856</v>
      </c>
      <c r="F749" t="s">
        <v>13</v>
      </c>
      <c r="G749" t="str">
        <f t="shared" si="90"/>
        <v>$$ - $$$</v>
      </c>
      <c r="H749" t="s">
        <v>380</v>
      </c>
      <c r="I749" t="s">
        <v>2857</v>
      </c>
      <c r="J749" t="str">
        <f t="shared" si="88"/>
        <v xml:space="preserve">  JapaneseSushiAsian</v>
      </c>
      <c r="K749" t="str" cm="1">
        <f t="array" ref="K749">ExtractCapitals(J749)</f>
        <v>Japanese Sushi Asian</v>
      </c>
      <c r="L749" t="str">
        <f t="shared" si="91"/>
        <v>Japanese, Sushi, Asian</v>
      </c>
      <c r="M749" t="str">
        <f t="shared" si="95"/>
        <v>Japanese, Sushi, Asian</v>
      </c>
      <c r="N749" t="s">
        <v>135</v>
      </c>
      <c r="P749" t="str">
        <f t="shared" si="92"/>
        <v>Japanese, Sushi, Asian, Dinner, Lunch</v>
      </c>
      <c r="Q749" t="str" cm="1">
        <f t="array" ref="Q749">_xlfn.TEXTJOIN(", ", TRUE, IFERROR(_xlfn.FILTERXML("&lt;t&gt;&lt;s&gt;" &amp; SUBSTITUTE(P749, ", ", "&lt;/s&gt;&lt;s&gt;") &amp; "&lt;/s&gt;&lt;/t&gt;", "//s[not(preceding::*=.)]"), ""))</f>
        <v>Japanese, Sushi, Asian, Dinner, Lunch</v>
      </c>
      <c r="R749" t="s">
        <v>9048</v>
      </c>
      <c r="S749" t="str">
        <f t="shared" si="93"/>
        <v>P001720</v>
      </c>
      <c r="T749">
        <f t="shared" ca="1" si="94"/>
        <v>1070</v>
      </c>
      <c r="U749" s="4">
        <v>1797</v>
      </c>
    </row>
    <row r="750" spans="1:21" x14ac:dyDescent="0.45">
      <c r="A750" t="s">
        <v>2858</v>
      </c>
      <c r="B750" t="s">
        <v>3</v>
      </c>
      <c r="C750" s="3" t="str">
        <f t="shared" si="89"/>
        <v>4.0 </v>
      </c>
      <c r="D750" t="s">
        <v>2859</v>
      </c>
      <c r="F750" t="s">
        <v>13</v>
      </c>
      <c r="G750" t="str">
        <f t="shared" si="90"/>
        <v>$$ - $$$</v>
      </c>
      <c r="H750" t="s">
        <v>2008</v>
      </c>
      <c r="J750" t="str">
        <f t="shared" si="88"/>
        <v xml:space="preserve">  ChineseSeafoodBarbecue</v>
      </c>
      <c r="K750" t="str" cm="1">
        <f t="array" ref="K750">ExtractCapitals(J750)</f>
        <v>Chinese Seafood Barbecue</v>
      </c>
      <c r="L750" t="str">
        <f t="shared" si="91"/>
        <v>Chinese, Seafood, Barbecue</v>
      </c>
      <c r="M750" t="str">
        <f t="shared" si="95"/>
        <v>Chinese, Seafood, Barbecue</v>
      </c>
      <c r="N750" t="s">
        <v>39</v>
      </c>
      <c r="P750" t="str">
        <f t="shared" si="92"/>
        <v>Chinese, Seafood, Barbecue, Dinner</v>
      </c>
      <c r="Q750" t="str" cm="1">
        <f t="array" ref="Q750">_xlfn.TEXTJOIN(", ", TRUE, IFERROR(_xlfn.FILTERXML("&lt;t&gt;&lt;s&gt;" &amp; SUBSTITUTE(P750, ", ", "&lt;/s&gt;&lt;s&gt;") &amp; "&lt;/s&gt;&lt;/t&gt;", "//s[not(preceding::*=.)]"), ""))</f>
        <v>Chinese, Seafood, Barbecue, Dinner</v>
      </c>
      <c r="R750" t="s">
        <v>9048</v>
      </c>
      <c r="S750" t="str">
        <f t="shared" si="93"/>
        <v>P001721</v>
      </c>
      <c r="T750">
        <f t="shared" ca="1" si="94"/>
        <v>2187</v>
      </c>
      <c r="U750" s="4">
        <v>3151</v>
      </c>
    </row>
    <row r="751" spans="1:21" x14ac:dyDescent="0.45">
      <c r="A751" t="s">
        <v>2860</v>
      </c>
      <c r="B751" t="s">
        <v>79</v>
      </c>
      <c r="C751" s="3" t="str">
        <f t="shared" si="89"/>
        <v>5.0 </v>
      </c>
      <c r="D751" t="s">
        <v>2861</v>
      </c>
      <c r="G751" t="str">
        <f t="shared" si="90"/>
        <v>$$</v>
      </c>
      <c r="I751" t="s">
        <v>2862</v>
      </c>
      <c r="J751" t="str">
        <f t="shared" si="88"/>
        <v/>
      </c>
      <c r="K751" t="str" cm="1">
        <f t="array" ref="K751">ExtractCapitals(J751)</f>
        <v/>
      </c>
      <c r="L751" t="str">
        <f t="shared" si="91"/>
        <v/>
      </c>
      <c r="M751" t="str">
        <f t="shared" si="95"/>
        <v/>
      </c>
      <c r="P751" t="str">
        <f t="shared" si="92"/>
        <v xml:space="preserve">, , </v>
      </c>
      <c r="Q751" t="str" cm="1">
        <f t="array" ref="Q751">_xlfn.TEXTJOIN(", ", TRUE, IFERROR(_xlfn.FILTERXML("&lt;t&gt;&lt;s&gt;" &amp; SUBSTITUTE(P751, ", ", "&lt;/s&gt;&lt;s&gt;") &amp; "&lt;/s&gt;&lt;/t&gt;", "//s[not(preceding::*=.)]"), ""))</f>
        <v/>
      </c>
      <c r="R751" t="s">
        <v>9048</v>
      </c>
      <c r="S751" t="str">
        <f t="shared" si="93"/>
        <v>P001722</v>
      </c>
      <c r="T751">
        <f t="shared" ca="1" si="94"/>
        <v>3115</v>
      </c>
      <c r="U751" s="4">
        <v>818</v>
      </c>
    </row>
    <row r="752" spans="1:21" x14ac:dyDescent="0.45">
      <c r="A752" t="s">
        <v>2863</v>
      </c>
      <c r="B752" t="s">
        <v>3</v>
      </c>
      <c r="C752" s="3" t="str">
        <f t="shared" si="89"/>
        <v>4.0 </v>
      </c>
      <c r="D752" t="s">
        <v>2864</v>
      </c>
      <c r="F752" t="s">
        <v>13</v>
      </c>
      <c r="G752" t="str">
        <f t="shared" si="90"/>
        <v>$$ - $$$</v>
      </c>
      <c r="H752" t="s">
        <v>761</v>
      </c>
      <c r="I752" t="s">
        <v>2865</v>
      </c>
      <c r="J752" t="str">
        <f t="shared" si="88"/>
        <v xml:space="preserve">  ChineseCantonese</v>
      </c>
      <c r="K752" t="str" cm="1">
        <f t="array" ref="K752">ExtractCapitals(J752)</f>
        <v>Chinese Cantonese</v>
      </c>
      <c r="L752" t="str">
        <f t="shared" si="91"/>
        <v>Chinese, Cantonese</v>
      </c>
      <c r="M752" t="str">
        <f t="shared" si="95"/>
        <v>Chinese, Cantonese</v>
      </c>
      <c r="N752" t="s">
        <v>507</v>
      </c>
      <c r="P752" t="str">
        <f t="shared" si="92"/>
        <v>Chinese, Cantonese, Reservations</v>
      </c>
      <c r="Q752" t="str" cm="1">
        <f t="array" ref="Q752">_xlfn.TEXTJOIN(", ", TRUE, IFERROR(_xlfn.FILTERXML("&lt;t&gt;&lt;s&gt;" &amp; SUBSTITUTE(P752, ", ", "&lt;/s&gt;&lt;s&gt;") &amp; "&lt;/s&gt;&lt;/t&gt;", "//s[not(preceding::*=.)]"), ""))</f>
        <v>Chinese, Cantonese, Reservations</v>
      </c>
      <c r="R752" t="s">
        <v>9048</v>
      </c>
      <c r="S752" t="str">
        <f t="shared" si="93"/>
        <v>P001723</v>
      </c>
      <c r="T752">
        <f t="shared" ca="1" si="94"/>
        <v>4023</v>
      </c>
      <c r="U752" s="4">
        <v>14</v>
      </c>
    </row>
    <row r="753" spans="1:21" x14ac:dyDescent="0.45">
      <c r="A753" t="s">
        <v>2866</v>
      </c>
      <c r="B753" t="s">
        <v>18</v>
      </c>
      <c r="C753" s="3" t="str">
        <f t="shared" si="89"/>
        <v>3.5 </v>
      </c>
      <c r="D753" t="s">
        <v>2867</v>
      </c>
      <c r="F753" t="s">
        <v>13</v>
      </c>
      <c r="G753" t="str">
        <f t="shared" si="90"/>
        <v>$$ - $$$</v>
      </c>
      <c r="H753" t="s">
        <v>482</v>
      </c>
      <c r="I753" t="s">
        <v>2868</v>
      </c>
      <c r="J753" t="str">
        <f t="shared" si="88"/>
        <v xml:space="preserve">  IndianAsianMalaysian</v>
      </c>
      <c r="K753" t="str" cm="1">
        <f t="array" ref="K753">ExtractCapitals(J753)</f>
        <v>Indian Asian Malaysian</v>
      </c>
      <c r="L753" t="str">
        <f t="shared" si="91"/>
        <v>Indian, Asian, Malaysian</v>
      </c>
      <c r="M753" t="str">
        <f t="shared" si="95"/>
        <v>Indian, Asian, Malaysian</v>
      </c>
      <c r="N753" t="s">
        <v>2005</v>
      </c>
      <c r="P753" t="str">
        <f t="shared" si="92"/>
        <v>Indian, Asian, Malaysian, Vegetarian Friendly, Halal, Vegan Options</v>
      </c>
      <c r="Q753" t="str" cm="1">
        <f t="array" ref="Q753">_xlfn.TEXTJOIN(", ", TRUE, IFERROR(_xlfn.FILTERXML("&lt;t&gt;&lt;s&gt;" &amp; SUBSTITUTE(P753, ", ", "&lt;/s&gt;&lt;s&gt;") &amp; "&lt;/s&gt;&lt;/t&gt;", "//s[not(preceding::*=.)]"), ""))</f>
        <v>Indian, Asian, Malaysian, Vegetarian Friendly, Halal, Vegan Options</v>
      </c>
      <c r="R753" t="s">
        <v>9048</v>
      </c>
      <c r="S753" t="str">
        <f t="shared" si="93"/>
        <v>P001724</v>
      </c>
      <c r="T753">
        <f t="shared" ca="1" si="94"/>
        <v>3241</v>
      </c>
      <c r="U753" s="4">
        <v>4075</v>
      </c>
    </row>
    <row r="754" spans="1:21" x14ac:dyDescent="0.45">
      <c r="A754" t="s">
        <v>2308</v>
      </c>
      <c r="B754" t="s">
        <v>41</v>
      </c>
      <c r="C754" s="3" t="str">
        <f t="shared" si="89"/>
        <v>4.5 </v>
      </c>
      <c r="D754" t="s">
        <v>2869</v>
      </c>
      <c r="F754" t="s">
        <v>835</v>
      </c>
      <c r="G754" t="str">
        <f t="shared" si="90"/>
        <v>$$</v>
      </c>
      <c r="H754" t="s">
        <v>835</v>
      </c>
      <c r="I754" t="s">
        <v>2870</v>
      </c>
      <c r="J754" t="str">
        <f t="shared" si="88"/>
        <v>American</v>
      </c>
      <c r="K754" t="str" cm="1">
        <f t="array" ref="K754">ExtractCapitals(J754)</f>
        <v>American</v>
      </c>
      <c r="L754" t="str">
        <f t="shared" si="91"/>
        <v>American</v>
      </c>
      <c r="M754" t="str">
        <f t="shared" si="95"/>
        <v>American</v>
      </c>
      <c r="P754" t="str">
        <f t="shared" si="92"/>
        <v>American</v>
      </c>
      <c r="Q754" t="str" cm="1">
        <f t="array" ref="Q754">_xlfn.TEXTJOIN(", ", TRUE, IFERROR(_xlfn.FILTERXML("&lt;t&gt;&lt;s&gt;" &amp; SUBSTITUTE(P754, ", ", "&lt;/s&gt;&lt;s&gt;") &amp; "&lt;/s&gt;&lt;/t&gt;", "//s[not(preceding::*=.)]"), ""))</f>
        <v>American</v>
      </c>
      <c r="R754" t="s">
        <v>9048</v>
      </c>
      <c r="S754" t="str">
        <f t="shared" si="93"/>
        <v>P001725</v>
      </c>
      <c r="T754">
        <f t="shared" ca="1" si="94"/>
        <v>2520</v>
      </c>
      <c r="U754" s="4">
        <v>3370</v>
      </c>
    </row>
    <row r="755" spans="1:21" x14ac:dyDescent="0.45">
      <c r="A755" t="s">
        <v>2871</v>
      </c>
      <c r="B755" t="s">
        <v>18</v>
      </c>
      <c r="C755" s="3" t="str">
        <f t="shared" si="89"/>
        <v>3.5 </v>
      </c>
      <c r="D755" t="s">
        <v>2872</v>
      </c>
      <c r="F755" t="s">
        <v>13</v>
      </c>
      <c r="G755" t="str">
        <f t="shared" si="90"/>
        <v>$$ - $$$</v>
      </c>
      <c r="H755" t="s">
        <v>2873</v>
      </c>
      <c r="I755" t="s">
        <v>2874</v>
      </c>
      <c r="J755" t="str">
        <f t="shared" si="88"/>
        <v xml:space="preserve">  ChineseAsianSingaporean</v>
      </c>
      <c r="K755" t="str" cm="1">
        <f t="array" ref="K755">ExtractCapitals(J755)</f>
        <v>Chinese Asian Singaporean</v>
      </c>
      <c r="L755" t="str">
        <f t="shared" si="91"/>
        <v>Chinese, Asian, Singaporean</v>
      </c>
      <c r="M755" t="str">
        <f t="shared" si="95"/>
        <v>Chinese, Asian, Singaporean</v>
      </c>
      <c r="N755" t="s">
        <v>2875</v>
      </c>
      <c r="P755" t="str">
        <f t="shared" si="92"/>
        <v>Chinese, Asian, Singaporean, Dinner, Drinks, Lunch, Brunch</v>
      </c>
      <c r="Q755" t="str" cm="1">
        <f t="array" ref="Q755">_xlfn.TEXTJOIN(", ", TRUE, IFERROR(_xlfn.FILTERXML("&lt;t&gt;&lt;s&gt;" &amp; SUBSTITUTE(P755, ", ", "&lt;/s&gt;&lt;s&gt;") &amp; "&lt;/s&gt;&lt;/t&gt;", "//s[not(preceding::*=.)]"), ""))</f>
        <v>Chinese, Asian, Singaporean, Dinner, Drinks, Lunch, Brunch</v>
      </c>
      <c r="R755" t="s">
        <v>9048</v>
      </c>
      <c r="S755" t="str">
        <f t="shared" si="93"/>
        <v>P001726</v>
      </c>
      <c r="T755">
        <f t="shared" ca="1" si="94"/>
        <v>3591</v>
      </c>
      <c r="U755" s="4">
        <v>1052</v>
      </c>
    </row>
    <row r="756" spans="1:21" x14ac:dyDescent="0.45">
      <c r="A756" t="s">
        <v>2876</v>
      </c>
      <c r="B756" t="s">
        <v>79</v>
      </c>
      <c r="C756" s="3" t="str">
        <f t="shared" si="89"/>
        <v>5.0 </v>
      </c>
      <c r="D756" t="s">
        <v>2877</v>
      </c>
      <c r="F756" t="s">
        <v>6</v>
      </c>
      <c r="G756" t="str">
        <f t="shared" si="90"/>
        <v>$</v>
      </c>
      <c r="H756" t="s">
        <v>2878</v>
      </c>
      <c r="I756" t="s">
        <v>2879</v>
      </c>
      <c r="J756" t="str">
        <f t="shared" si="88"/>
        <v>AmericanAsianThai</v>
      </c>
      <c r="K756" t="str" cm="1">
        <f t="array" ref="K756">ExtractCapitals(J756)</f>
        <v>American Asian Thai</v>
      </c>
      <c r="L756" t="str">
        <f t="shared" si="91"/>
        <v>American, Asian, Thai</v>
      </c>
      <c r="M756" t="str">
        <f t="shared" si="95"/>
        <v>American, Asian, Thai</v>
      </c>
      <c r="N756" t="s">
        <v>2880</v>
      </c>
      <c r="P756" t="str">
        <f t="shared" si="92"/>
        <v>American, Asian, Thai, American, Asian, Thai, Malaysian</v>
      </c>
      <c r="Q756" t="str" cm="1">
        <f t="array" ref="Q756">_xlfn.TEXTJOIN(", ", TRUE, IFERROR(_xlfn.FILTERXML("&lt;t&gt;&lt;s&gt;" &amp; SUBSTITUTE(P756, ", ", "&lt;/s&gt;&lt;s&gt;") &amp; "&lt;/s&gt;&lt;/t&gt;", "//s[not(preceding::*=.)]"), ""))</f>
        <v>American, Asian, Thai, Malaysian</v>
      </c>
      <c r="R756" t="s">
        <v>9048</v>
      </c>
      <c r="S756" t="str">
        <f t="shared" si="93"/>
        <v>P001727</v>
      </c>
      <c r="T756">
        <f t="shared" ca="1" si="94"/>
        <v>1675</v>
      </c>
      <c r="U756" s="4">
        <v>1326</v>
      </c>
    </row>
    <row r="757" spans="1:21" x14ac:dyDescent="0.45">
      <c r="A757" t="s">
        <v>2881</v>
      </c>
      <c r="B757" t="s">
        <v>79</v>
      </c>
      <c r="C757" s="3" t="str">
        <f t="shared" si="89"/>
        <v>5.0 </v>
      </c>
      <c r="D757" t="s">
        <v>2882</v>
      </c>
      <c r="F757" t="s">
        <v>546</v>
      </c>
      <c r="G757" t="str">
        <f t="shared" si="90"/>
        <v>$$</v>
      </c>
      <c r="H757" t="s">
        <v>1261</v>
      </c>
      <c r="I757" t="s">
        <v>2883</v>
      </c>
      <c r="J757" t="str">
        <f t="shared" si="88"/>
        <v>ChineseSeafoodAsianSoups</v>
      </c>
      <c r="K757" t="str" cm="1">
        <f t="array" ref="K757">ExtractCapitals(J757)</f>
        <v>Chinese Seafood Asian Soups</v>
      </c>
      <c r="L757" t="str">
        <f t="shared" si="91"/>
        <v>Chinese, Seafood, Asian, Soups</v>
      </c>
      <c r="M757" t="str">
        <f t="shared" si="95"/>
        <v>Chinese, Seafood, Asian, Soups</v>
      </c>
      <c r="P757" t="str">
        <f t="shared" si="92"/>
        <v>Chinese, Seafood, Asian, Soups</v>
      </c>
      <c r="Q757" t="str" cm="1">
        <f t="array" ref="Q757">_xlfn.TEXTJOIN(", ", TRUE, IFERROR(_xlfn.FILTERXML("&lt;t&gt;&lt;s&gt;" &amp; SUBSTITUTE(P757, ", ", "&lt;/s&gt;&lt;s&gt;") &amp; "&lt;/s&gt;&lt;/t&gt;", "//s[not(preceding::*=.)]"), ""))</f>
        <v>Chinese, Seafood, Asian, Soups</v>
      </c>
      <c r="R757" t="s">
        <v>9048</v>
      </c>
      <c r="S757" t="str">
        <f t="shared" si="93"/>
        <v>P001728</v>
      </c>
      <c r="T757">
        <f t="shared" ca="1" si="94"/>
        <v>4127</v>
      </c>
      <c r="U757" s="4">
        <v>2660</v>
      </c>
    </row>
    <row r="758" spans="1:21" x14ac:dyDescent="0.45">
      <c r="A758" t="s">
        <v>2884</v>
      </c>
      <c r="B758" t="s">
        <v>3</v>
      </c>
      <c r="C758" s="3" t="str">
        <f t="shared" si="89"/>
        <v>4.0 </v>
      </c>
      <c r="D758" t="s">
        <v>2885</v>
      </c>
      <c r="F758" t="s">
        <v>144</v>
      </c>
      <c r="G758" t="str">
        <f t="shared" si="90"/>
        <v>$$$$</v>
      </c>
      <c r="H758" t="s">
        <v>2886</v>
      </c>
      <c r="I758" t="s">
        <v>2887</v>
      </c>
      <c r="J758" t="str">
        <f t="shared" si="88"/>
        <v>BarBarbecueAsian</v>
      </c>
      <c r="K758" t="str" cm="1">
        <f t="array" ref="K758">ExtractCapitals(J758)</f>
        <v>Bar Barbecue Asian</v>
      </c>
      <c r="L758" t="str">
        <f t="shared" si="91"/>
        <v>Bar, Barbecue, Asian</v>
      </c>
      <c r="M758" t="str">
        <f t="shared" si="95"/>
        <v>Bar, Barbecue, Asian</v>
      </c>
      <c r="N758" t="s">
        <v>2888</v>
      </c>
      <c r="P758" t="str">
        <f t="shared" si="92"/>
        <v>Bar, Barbecue, Asian, Bar, Barbecue, Asian, Pub, Fusion, Malaysian</v>
      </c>
      <c r="Q758" t="str" cm="1">
        <f t="array" ref="Q758">_xlfn.TEXTJOIN(", ", TRUE, IFERROR(_xlfn.FILTERXML("&lt;t&gt;&lt;s&gt;" &amp; SUBSTITUTE(P758, ", ", "&lt;/s&gt;&lt;s&gt;") &amp; "&lt;/s&gt;&lt;/t&gt;", "//s[not(preceding::*=.)]"), ""))</f>
        <v>Bar, Barbecue, Asian, Pub, Fusion, Malaysian</v>
      </c>
      <c r="R758" t="s">
        <v>9048</v>
      </c>
      <c r="S758" t="str">
        <f t="shared" si="93"/>
        <v>P001729</v>
      </c>
      <c r="T758">
        <f t="shared" ca="1" si="94"/>
        <v>3758</v>
      </c>
      <c r="U758" s="4">
        <v>3139</v>
      </c>
    </row>
    <row r="759" spans="1:21" x14ac:dyDescent="0.45">
      <c r="A759" t="s">
        <v>2889</v>
      </c>
      <c r="B759" t="s">
        <v>79</v>
      </c>
      <c r="C759" s="3" t="str">
        <f t="shared" si="89"/>
        <v>5.0 </v>
      </c>
      <c r="D759" t="s">
        <v>2890</v>
      </c>
      <c r="F759" t="s">
        <v>6</v>
      </c>
      <c r="G759" t="str">
        <f t="shared" si="90"/>
        <v>$</v>
      </c>
      <c r="H759" t="s">
        <v>2593</v>
      </c>
      <c r="I759" t="s">
        <v>2891</v>
      </c>
      <c r="J759" t="str">
        <f t="shared" si="88"/>
        <v>AsianIndonesian</v>
      </c>
      <c r="K759" t="str" cm="1">
        <f t="array" ref="K759">ExtractCapitals(J759)</f>
        <v>Asian Indonesian</v>
      </c>
      <c r="L759" t="str">
        <f t="shared" si="91"/>
        <v>Asian, Indonesian</v>
      </c>
      <c r="M759" t="str">
        <f t="shared" si="95"/>
        <v>Asian, Indonesian</v>
      </c>
      <c r="N759" t="s">
        <v>2278</v>
      </c>
      <c r="P759" t="str">
        <f t="shared" si="92"/>
        <v>Asian, Indonesian</v>
      </c>
      <c r="Q759" t="str" cm="1">
        <f t="array" ref="Q759">_xlfn.TEXTJOIN(", ", TRUE, IFERROR(_xlfn.FILTERXML("&lt;t&gt;&lt;s&gt;" &amp; SUBSTITUTE(P759, ", ", "&lt;/s&gt;&lt;s&gt;") &amp; "&lt;/s&gt;&lt;/t&gt;", "//s[not(preceding::*=.)]"), ""))</f>
        <v>Asian, Indonesian</v>
      </c>
      <c r="R759" t="s">
        <v>9048</v>
      </c>
      <c r="S759" t="str">
        <f t="shared" si="93"/>
        <v>P001730</v>
      </c>
      <c r="T759">
        <f t="shared" ca="1" si="94"/>
        <v>3867</v>
      </c>
      <c r="U759" s="4">
        <v>3477</v>
      </c>
    </row>
    <row r="760" spans="1:21" x14ac:dyDescent="0.45">
      <c r="A760" t="s">
        <v>2892</v>
      </c>
      <c r="B760" t="s">
        <v>41</v>
      </c>
      <c r="C760" s="3" t="str">
        <f t="shared" si="89"/>
        <v>4.5 </v>
      </c>
      <c r="D760" t="s">
        <v>2893</v>
      </c>
      <c r="G760" t="str">
        <f t="shared" si="90"/>
        <v>$$</v>
      </c>
      <c r="I760" t="s">
        <v>2894</v>
      </c>
      <c r="J760" t="str">
        <f t="shared" si="88"/>
        <v/>
      </c>
      <c r="K760" t="str" cm="1">
        <f t="array" ref="K760">ExtractCapitals(J760)</f>
        <v/>
      </c>
      <c r="L760" t="str">
        <f t="shared" si="91"/>
        <v/>
      </c>
      <c r="M760" t="str">
        <f t="shared" si="95"/>
        <v/>
      </c>
      <c r="P760" t="str">
        <f t="shared" si="92"/>
        <v xml:space="preserve">, , </v>
      </c>
      <c r="Q760" t="str" cm="1">
        <f t="array" ref="Q760">_xlfn.TEXTJOIN(", ", TRUE, IFERROR(_xlfn.FILTERXML("&lt;t&gt;&lt;s&gt;" &amp; SUBSTITUTE(P760, ", ", "&lt;/s&gt;&lt;s&gt;") &amp; "&lt;/s&gt;&lt;/t&gt;", "//s[not(preceding::*=.)]"), ""))</f>
        <v/>
      </c>
      <c r="R760" t="s">
        <v>9048</v>
      </c>
      <c r="S760" t="str">
        <f t="shared" si="93"/>
        <v>P001731</v>
      </c>
      <c r="T760">
        <f t="shared" ca="1" si="94"/>
        <v>403</v>
      </c>
      <c r="U760" s="4">
        <v>3188</v>
      </c>
    </row>
    <row r="761" spans="1:21" x14ac:dyDescent="0.45">
      <c r="A761" t="s">
        <v>2895</v>
      </c>
      <c r="B761" t="s">
        <v>41</v>
      </c>
      <c r="C761" s="3" t="str">
        <f t="shared" si="89"/>
        <v>4.5 </v>
      </c>
      <c r="D761" t="s">
        <v>2896</v>
      </c>
      <c r="F761" t="s">
        <v>546</v>
      </c>
      <c r="G761" t="str">
        <f t="shared" si="90"/>
        <v>$$</v>
      </c>
      <c r="H761" t="s">
        <v>546</v>
      </c>
      <c r="I761" t="s">
        <v>2897</v>
      </c>
      <c r="J761" t="str">
        <f t="shared" si="88"/>
        <v>Chinese</v>
      </c>
      <c r="K761" t="str" cm="1">
        <f t="array" ref="K761">ExtractCapitals(J761)</f>
        <v>Chinese</v>
      </c>
      <c r="L761" t="str">
        <f t="shared" si="91"/>
        <v>Chinese</v>
      </c>
      <c r="M761" t="str">
        <f t="shared" si="95"/>
        <v>Chinese</v>
      </c>
      <c r="P761" t="str">
        <f t="shared" si="92"/>
        <v>Chinese</v>
      </c>
      <c r="Q761" t="str" cm="1">
        <f t="array" ref="Q761">_xlfn.TEXTJOIN(", ", TRUE, IFERROR(_xlfn.FILTERXML("&lt;t&gt;&lt;s&gt;" &amp; SUBSTITUTE(P761, ", ", "&lt;/s&gt;&lt;s&gt;") &amp; "&lt;/s&gt;&lt;/t&gt;", "//s[not(preceding::*=.)]"), ""))</f>
        <v>Chinese</v>
      </c>
      <c r="R761" t="s">
        <v>9048</v>
      </c>
      <c r="S761" t="str">
        <f t="shared" si="93"/>
        <v>P001732</v>
      </c>
      <c r="T761">
        <f t="shared" ca="1" si="94"/>
        <v>3638</v>
      </c>
      <c r="U761" s="4">
        <v>161</v>
      </c>
    </row>
    <row r="762" spans="1:21" x14ac:dyDescent="0.45">
      <c r="A762" t="s">
        <v>2898</v>
      </c>
      <c r="B762" t="s">
        <v>79</v>
      </c>
      <c r="C762" s="3" t="str">
        <f t="shared" si="89"/>
        <v>5.0 </v>
      </c>
      <c r="D762" t="s">
        <v>2899</v>
      </c>
      <c r="F762" t="s">
        <v>13</v>
      </c>
      <c r="G762" t="str">
        <f t="shared" si="90"/>
        <v>$$ - $$$</v>
      </c>
      <c r="H762" t="s">
        <v>2900</v>
      </c>
      <c r="I762" t="s">
        <v>2901</v>
      </c>
      <c r="J762" t="str">
        <f t="shared" si="88"/>
        <v xml:space="preserve">  AmericanCafeInternational</v>
      </c>
      <c r="K762" t="str" cm="1">
        <f t="array" ref="K762">ExtractCapitals(J762)</f>
        <v>American Cafe International</v>
      </c>
      <c r="L762" t="str">
        <f t="shared" si="91"/>
        <v>American, Cafe, International</v>
      </c>
      <c r="M762" t="str">
        <f t="shared" si="95"/>
        <v>American, Cafe, International</v>
      </c>
      <c r="P762" t="str">
        <f t="shared" si="92"/>
        <v>American, Cafe, International</v>
      </c>
      <c r="Q762" t="str" cm="1">
        <f t="array" ref="Q762">_xlfn.TEXTJOIN(", ", TRUE, IFERROR(_xlfn.FILTERXML("&lt;t&gt;&lt;s&gt;" &amp; SUBSTITUTE(P762, ", ", "&lt;/s&gt;&lt;s&gt;") &amp; "&lt;/s&gt;&lt;/t&gt;", "//s[not(preceding::*=.)]"), ""))</f>
        <v>American, Cafe, International</v>
      </c>
      <c r="R762" t="s">
        <v>9048</v>
      </c>
      <c r="S762" t="str">
        <f t="shared" si="93"/>
        <v>P001733</v>
      </c>
      <c r="T762">
        <f t="shared" ca="1" si="94"/>
        <v>1211</v>
      </c>
      <c r="U762" s="4">
        <v>3658</v>
      </c>
    </row>
    <row r="763" spans="1:21" x14ac:dyDescent="0.45">
      <c r="A763" t="s">
        <v>2902</v>
      </c>
      <c r="B763" t="s">
        <v>18</v>
      </c>
      <c r="C763" s="3" t="str">
        <f t="shared" si="89"/>
        <v>3.5 </v>
      </c>
      <c r="D763" t="s">
        <v>2903</v>
      </c>
      <c r="F763" t="s">
        <v>13</v>
      </c>
      <c r="G763" t="str">
        <f t="shared" si="90"/>
        <v>$$ - $$$</v>
      </c>
      <c r="H763" t="s">
        <v>2904</v>
      </c>
      <c r="I763" t="s">
        <v>2905</v>
      </c>
      <c r="J763" t="str">
        <f t="shared" si="88"/>
        <v xml:space="preserve">  MalaysianHalal</v>
      </c>
      <c r="K763" t="str" cm="1">
        <f t="array" ref="K763">ExtractCapitals(J763)</f>
        <v>Malaysian Halal</v>
      </c>
      <c r="L763" t="str">
        <f t="shared" si="91"/>
        <v>Malaysian, Halal</v>
      </c>
      <c r="M763" t="str">
        <f t="shared" si="95"/>
        <v>Malaysian, Halal</v>
      </c>
      <c r="N763" t="s">
        <v>77</v>
      </c>
      <c r="P763" t="str">
        <f t="shared" si="92"/>
        <v>Malaysian, Halal</v>
      </c>
      <c r="Q763" t="str" cm="1">
        <f t="array" ref="Q763">_xlfn.TEXTJOIN(", ", TRUE, IFERROR(_xlfn.FILTERXML("&lt;t&gt;&lt;s&gt;" &amp; SUBSTITUTE(P763, ", ", "&lt;/s&gt;&lt;s&gt;") &amp; "&lt;/s&gt;&lt;/t&gt;", "//s[not(preceding::*=.)]"), ""))</f>
        <v>Malaysian, Halal</v>
      </c>
      <c r="R763" t="s">
        <v>9048</v>
      </c>
      <c r="S763" t="str">
        <f t="shared" si="93"/>
        <v>P001734</v>
      </c>
      <c r="T763">
        <f t="shared" ca="1" si="94"/>
        <v>102</v>
      </c>
      <c r="U763" s="4">
        <v>3551</v>
      </c>
    </row>
    <row r="764" spans="1:21" x14ac:dyDescent="0.45">
      <c r="A764" t="s">
        <v>2906</v>
      </c>
      <c r="B764" t="s">
        <v>41</v>
      </c>
      <c r="C764" s="3" t="str">
        <f t="shared" si="89"/>
        <v>4.5 </v>
      </c>
      <c r="D764" t="s">
        <v>2907</v>
      </c>
      <c r="G764" t="str">
        <f t="shared" si="90"/>
        <v>$$</v>
      </c>
      <c r="I764" t="s">
        <v>2908</v>
      </c>
      <c r="J764" t="str">
        <f t="shared" si="88"/>
        <v/>
      </c>
      <c r="K764" t="str" cm="1">
        <f t="array" ref="K764">ExtractCapitals(J764)</f>
        <v/>
      </c>
      <c r="L764" t="str">
        <f t="shared" si="91"/>
        <v/>
      </c>
      <c r="M764" t="str">
        <f t="shared" si="95"/>
        <v/>
      </c>
      <c r="P764" t="str">
        <f t="shared" si="92"/>
        <v xml:space="preserve">, , </v>
      </c>
      <c r="Q764" t="str" cm="1">
        <f t="array" ref="Q764">_xlfn.TEXTJOIN(", ", TRUE, IFERROR(_xlfn.FILTERXML("&lt;t&gt;&lt;s&gt;" &amp; SUBSTITUTE(P764, ", ", "&lt;/s&gt;&lt;s&gt;") &amp; "&lt;/s&gt;&lt;/t&gt;", "//s[not(preceding::*=.)]"), ""))</f>
        <v/>
      </c>
      <c r="R764" t="s">
        <v>9048</v>
      </c>
      <c r="S764" t="str">
        <f t="shared" si="93"/>
        <v>P001735</v>
      </c>
      <c r="T764">
        <f t="shared" ca="1" si="94"/>
        <v>2377</v>
      </c>
      <c r="U764" s="4">
        <v>2990</v>
      </c>
    </row>
    <row r="765" spans="1:21" x14ac:dyDescent="0.45">
      <c r="A765" t="s">
        <v>2909</v>
      </c>
      <c r="B765" t="s">
        <v>79</v>
      </c>
      <c r="C765" s="3" t="str">
        <f t="shared" si="89"/>
        <v>5.0 </v>
      </c>
      <c r="D765" t="s">
        <v>2910</v>
      </c>
      <c r="F765" t="s">
        <v>144</v>
      </c>
      <c r="G765" t="str">
        <f t="shared" si="90"/>
        <v>$$$$</v>
      </c>
      <c r="H765" t="s">
        <v>2911</v>
      </c>
      <c r="I765" t="s">
        <v>2665</v>
      </c>
      <c r="J765" t="str">
        <f t="shared" si="88"/>
        <v>ItalianSouthwesternBar</v>
      </c>
      <c r="K765" t="str" cm="1">
        <f t="array" ref="K765">ExtractCapitals(J765)</f>
        <v>Italian Southwestern Bar</v>
      </c>
      <c r="L765" t="str">
        <f t="shared" si="91"/>
        <v>Italian, Southwestern, Bar</v>
      </c>
      <c r="M765" t="str">
        <f t="shared" si="95"/>
        <v>Italian, Southwestern, Bar</v>
      </c>
      <c r="N765" t="s">
        <v>2912</v>
      </c>
      <c r="P765" t="str">
        <f t="shared" si="92"/>
        <v>Italian, Southwestern, Bar, Italian, Southwestern, Bar, Pizza, Mediterranean</v>
      </c>
      <c r="Q765" t="str" cm="1">
        <f t="array" ref="Q765">_xlfn.TEXTJOIN(", ", TRUE, IFERROR(_xlfn.FILTERXML("&lt;t&gt;&lt;s&gt;" &amp; SUBSTITUTE(P765, ", ", "&lt;/s&gt;&lt;s&gt;") &amp; "&lt;/s&gt;&lt;/t&gt;", "//s[not(preceding::*=.)]"), ""))</f>
        <v>Italian, Southwestern, Bar, Pizza, Mediterranean</v>
      </c>
      <c r="R765" t="s">
        <v>9048</v>
      </c>
      <c r="S765" t="str">
        <f t="shared" si="93"/>
        <v>P001736</v>
      </c>
      <c r="T765">
        <f t="shared" ca="1" si="94"/>
        <v>689</v>
      </c>
      <c r="U765" s="4">
        <v>2047</v>
      </c>
    </row>
    <row r="766" spans="1:21" x14ac:dyDescent="0.45">
      <c r="A766" t="s">
        <v>2913</v>
      </c>
      <c r="B766" t="s">
        <v>79</v>
      </c>
      <c r="C766" s="3" t="str">
        <f t="shared" si="89"/>
        <v>5.0 </v>
      </c>
      <c r="D766" t="s">
        <v>2914</v>
      </c>
      <c r="F766" t="s">
        <v>13</v>
      </c>
      <c r="G766" t="str">
        <f t="shared" si="90"/>
        <v>$$ - $$$</v>
      </c>
      <c r="H766" t="s">
        <v>2915</v>
      </c>
      <c r="I766">
        <v>6075542260</v>
      </c>
      <c r="J766" t="str">
        <f t="shared" si="88"/>
        <v xml:space="preserve">  SouthwesternAsian</v>
      </c>
      <c r="K766" t="str" cm="1">
        <f t="array" ref="K766">ExtractCapitals(J766)</f>
        <v>Southwestern Asian</v>
      </c>
      <c r="L766" t="str">
        <f t="shared" si="91"/>
        <v>Southwestern, Asian</v>
      </c>
      <c r="M766" t="str">
        <f t="shared" si="95"/>
        <v>Southwestern, Asian</v>
      </c>
      <c r="N766" t="s">
        <v>2916</v>
      </c>
      <c r="P766" t="str">
        <f t="shared" si="92"/>
        <v>Southwestern, Asian</v>
      </c>
      <c r="Q766" t="str" cm="1">
        <f t="array" ref="Q766">_xlfn.TEXTJOIN(", ", TRUE, IFERROR(_xlfn.FILTERXML("&lt;t&gt;&lt;s&gt;" &amp; SUBSTITUTE(P766, ", ", "&lt;/s&gt;&lt;s&gt;") &amp; "&lt;/s&gt;&lt;/t&gt;", "//s[not(preceding::*=.)]"), ""))</f>
        <v>Southwestern, Asian</v>
      </c>
      <c r="R766" t="s">
        <v>9048</v>
      </c>
      <c r="S766" t="str">
        <f t="shared" si="93"/>
        <v>P001737</v>
      </c>
      <c r="T766">
        <f t="shared" ca="1" si="94"/>
        <v>1297</v>
      </c>
      <c r="U766" s="4">
        <v>3305</v>
      </c>
    </row>
    <row r="767" spans="1:21" x14ac:dyDescent="0.45">
      <c r="A767" t="s">
        <v>2917</v>
      </c>
      <c r="B767" t="s">
        <v>79</v>
      </c>
      <c r="C767" s="3" t="str">
        <f t="shared" si="89"/>
        <v>5.0 </v>
      </c>
      <c r="D767" t="s">
        <v>2918</v>
      </c>
      <c r="F767" t="s">
        <v>794</v>
      </c>
      <c r="G767" t="str">
        <f t="shared" si="90"/>
        <v>$$</v>
      </c>
      <c r="H767" t="s">
        <v>2919</v>
      </c>
      <c r="I767" t="s">
        <v>2920</v>
      </c>
      <c r="J767" t="str">
        <f t="shared" si="88"/>
        <v>AsianThaiMalaysian</v>
      </c>
      <c r="K767" t="str" cm="1">
        <f t="array" ref="K767">ExtractCapitals(J767)</f>
        <v>Asian Thai Malaysian</v>
      </c>
      <c r="L767" t="str">
        <f t="shared" si="91"/>
        <v>Asian, Thai, Malaysian</v>
      </c>
      <c r="M767" t="str">
        <f t="shared" si="95"/>
        <v>Asian, Thai, Malaysian</v>
      </c>
      <c r="P767" t="str">
        <f t="shared" si="92"/>
        <v>Asian, Thai, Malaysian</v>
      </c>
      <c r="Q767" t="str" cm="1">
        <f t="array" ref="Q767">_xlfn.TEXTJOIN(", ", TRUE, IFERROR(_xlfn.FILTERXML("&lt;t&gt;&lt;s&gt;" &amp; SUBSTITUTE(P767, ", ", "&lt;/s&gt;&lt;s&gt;") &amp; "&lt;/s&gt;&lt;/t&gt;", "//s[not(preceding::*=.)]"), ""))</f>
        <v>Asian, Thai, Malaysian</v>
      </c>
      <c r="R767" t="s">
        <v>9048</v>
      </c>
      <c r="S767" t="str">
        <f t="shared" si="93"/>
        <v>P001738</v>
      </c>
      <c r="T767">
        <f t="shared" ca="1" si="94"/>
        <v>217</v>
      </c>
      <c r="U767" s="4">
        <v>1843</v>
      </c>
    </row>
    <row r="768" spans="1:21" x14ac:dyDescent="0.45">
      <c r="A768" t="s">
        <v>2921</v>
      </c>
      <c r="B768" t="s">
        <v>41</v>
      </c>
      <c r="C768" s="3" t="str">
        <f t="shared" si="89"/>
        <v>4.5 </v>
      </c>
      <c r="D768" t="s">
        <v>2922</v>
      </c>
      <c r="F768" t="s">
        <v>6</v>
      </c>
      <c r="G768" t="str">
        <f t="shared" si="90"/>
        <v>$</v>
      </c>
      <c r="H768" t="s">
        <v>2923</v>
      </c>
      <c r="I768">
        <v>6072396138</v>
      </c>
      <c r="J768" t="str">
        <f t="shared" si="88"/>
        <v>SouthwesternFast foodAsian</v>
      </c>
      <c r="K768" t="str" cm="1">
        <f t="array" ref="K768">ExtractCapitals(J768)</f>
        <v>Southwestern Fast food Asian</v>
      </c>
      <c r="L768" t="str">
        <f t="shared" si="91"/>
        <v>Southwestern, Fast, food, Asian</v>
      </c>
      <c r="M768" t="str">
        <f t="shared" si="95"/>
        <v>Southwestern, Fast, food, Asian</v>
      </c>
      <c r="N768" t="s">
        <v>2924</v>
      </c>
      <c r="P768" t="str">
        <f t="shared" si="92"/>
        <v>Southwestern, Fast, food, Asian, Southwestern, Fast food, Asian, Malaysian</v>
      </c>
      <c r="Q768" t="str" cm="1">
        <f t="array" ref="Q768">_xlfn.TEXTJOIN(", ", TRUE, IFERROR(_xlfn.FILTERXML("&lt;t&gt;&lt;s&gt;" &amp; SUBSTITUTE(P768, ", ", "&lt;/s&gt;&lt;s&gt;") &amp; "&lt;/s&gt;&lt;/t&gt;", "//s[not(preceding::*=.)]"), ""))</f>
        <v>Southwestern, Fast, food, Asian, Fast food, Malaysian</v>
      </c>
      <c r="R768" t="s">
        <v>9048</v>
      </c>
      <c r="S768" t="str">
        <f t="shared" si="93"/>
        <v>P001739</v>
      </c>
      <c r="T768">
        <f t="shared" ca="1" si="94"/>
        <v>2037</v>
      </c>
      <c r="U768" s="4">
        <v>1412</v>
      </c>
    </row>
    <row r="769" spans="1:21" x14ac:dyDescent="0.45">
      <c r="A769" t="s">
        <v>2925</v>
      </c>
      <c r="B769" t="s">
        <v>41</v>
      </c>
      <c r="C769" s="3" t="str">
        <f t="shared" si="89"/>
        <v>4.5 </v>
      </c>
      <c r="D769" t="s">
        <v>2926</v>
      </c>
      <c r="G769" t="str">
        <f t="shared" si="90"/>
        <v>$$</v>
      </c>
      <c r="I769" t="s">
        <v>2927</v>
      </c>
      <c r="J769" t="str">
        <f t="shared" si="88"/>
        <v/>
      </c>
      <c r="K769" t="str" cm="1">
        <f t="array" ref="K769">ExtractCapitals(J769)</f>
        <v/>
      </c>
      <c r="L769" t="str">
        <f t="shared" si="91"/>
        <v/>
      </c>
      <c r="M769" t="str">
        <f t="shared" si="95"/>
        <v/>
      </c>
      <c r="N769" t="s">
        <v>2928</v>
      </c>
      <c r="P769" t="str">
        <f t="shared" si="92"/>
        <v>, Takeout, Reservations, Buffet, Seating, Street Parking, Free off-street parking, Television, Serves Alcohol, Free Wifi</v>
      </c>
      <c r="Q769" t="str" cm="1">
        <f t="array" ref="Q769">_xlfn.TEXTJOIN(", ", TRUE, IFERROR(_xlfn.FILTERXML("&lt;t&gt;&lt;s&gt;" &amp; SUBSTITUTE(P769, ", ", "&lt;/s&gt;&lt;s&gt;") &amp; "&lt;/s&gt;&lt;/t&gt;", "//s[not(preceding::*=.)]"), ""))</f>
        <v>Takeout, Reservations, Buffet, Seating, Street Parking, Free off-street parking, Television, Serves Alcohol, Free Wifi</v>
      </c>
      <c r="R769" t="s">
        <v>9048</v>
      </c>
      <c r="S769" t="str">
        <f t="shared" si="93"/>
        <v>P001740</v>
      </c>
      <c r="T769">
        <f t="shared" ca="1" si="94"/>
        <v>2833</v>
      </c>
      <c r="U769" s="4">
        <v>882</v>
      </c>
    </row>
    <row r="770" spans="1:21" x14ac:dyDescent="0.45">
      <c r="A770" t="s">
        <v>2929</v>
      </c>
      <c r="B770" t="s">
        <v>3</v>
      </c>
      <c r="C770" s="3" t="str">
        <f t="shared" si="89"/>
        <v>4.0 </v>
      </c>
      <c r="D770" t="s">
        <v>2930</v>
      </c>
      <c r="F770" t="s">
        <v>811</v>
      </c>
      <c r="G770" t="str">
        <f t="shared" si="90"/>
        <v>$$</v>
      </c>
      <c r="H770" t="s">
        <v>2931</v>
      </c>
      <c r="I770" t="s">
        <v>2932</v>
      </c>
      <c r="J770" t="str">
        <f t="shared" ref="J770:J833" si="96">SUBSTITUTE(SUBSTITUTE(H770, "$", ""), "-", "")</f>
        <v>IndianSeafoodVegetarian FriendlyVegan Options</v>
      </c>
      <c r="K770" t="str" cm="1">
        <f t="array" ref="K770">ExtractCapitals(J770)</f>
        <v>Indian Seafood Vegetarian  Friendly Vegan  Options</v>
      </c>
      <c r="L770" t="str">
        <f t="shared" si="91"/>
        <v>Indian, Seafood, Vegetarian, , Friendly, Vegan, , Options</v>
      </c>
      <c r="M770" t="str">
        <f t="shared" si="95"/>
        <v>Indian, Seafood, Vegetarian Friendly, Vegan Options</v>
      </c>
      <c r="N770" t="s">
        <v>56</v>
      </c>
      <c r="P770" t="str">
        <f t="shared" si="92"/>
        <v>Indian, Seafood, Vegetarian Friendly, Vegan Options</v>
      </c>
      <c r="Q770" t="str" cm="1">
        <f t="array" ref="Q770">_xlfn.TEXTJOIN(", ", TRUE, IFERROR(_xlfn.FILTERXML("&lt;t&gt;&lt;s&gt;" &amp; SUBSTITUTE(P770, ", ", "&lt;/s&gt;&lt;s&gt;") &amp; "&lt;/s&gt;&lt;/t&gt;", "//s[not(preceding::*=.)]"), ""))</f>
        <v>Indian, Seafood, Vegetarian Friendly, Vegan Options</v>
      </c>
      <c r="R770" t="s">
        <v>9048</v>
      </c>
      <c r="S770" t="str">
        <f t="shared" si="93"/>
        <v>P001741</v>
      </c>
      <c r="T770">
        <f t="shared" ca="1" si="94"/>
        <v>1517</v>
      </c>
      <c r="U770" s="4">
        <v>509</v>
      </c>
    </row>
    <row r="771" spans="1:21" x14ac:dyDescent="0.45">
      <c r="A771" t="s">
        <v>2933</v>
      </c>
      <c r="B771" t="s">
        <v>3</v>
      </c>
      <c r="C771" s="3" t="str">
        <f t="shared" ref="C771:C834" si="97">SUBSTITUTE(B771, "Â", "")</f>
        <v>4.0 </v>
      </c>
      <c r="D771" t="s">
        <v>2934</v>
      </c>
      <c r="G771" t="str">
        <f t="shared" ref="G771:G834" si="98">IF(OR(ISBLANK(F771), ISERROR(SEARCH("$", F771))), "$$", F771)</f>
        <v>$$</v>
      </c>
      <c r="I771">
        <v>6073333662</v>
      </c>
      <c r="J771" t="str">
        <f t="shared" si="96"/>
        <v/>
      </c>
      <c r="K771" t="str" cm="1">
        <f t="array" ref="K771">ExtractCapitals(J771)</f>
        <v/>
      </c>
      <c r="L771" t="str">
        <f t="shared" ref="L771:L834" si="99">SUBSTITUTE(K771, " ", ", ")</f>
        <v/>
      </c>
      <c r="M771" t="str">
        <f t="shared" si="95"/>
        <v/>
      </c>
      <c r="P771" t="str">
        <f t="shared" ref="P771:P834" si="100">M771 &amp; IF(ISNUMBER(SEARCH(N771, M771)), "", ", " &amp; N771) &amp; IF(AND(ISNUMBER(SEARCH(N771, M771 &amp; N771)), ISNUMBER(SEARCH(O771, M771 &amp; N771))), "", ", " &amp; O771)</f>
        <v xml:space="preserve">, , </v>
      </c>
      <c r="Q771" t="str" cm="1">
        <f t="array" ref="Q771">_xlfn.TEXTJOIN(", ", TRUE, IFERROR(_xlfn.FILTERXML("&lt;t&gt;&lt;s&gt;" &amp; SUBSTITUTE(P771, ", ", "&lt;/s&gt;&lt;s&gt;") &amp; "&lt;/s&gt;&lt;/t&gt;", "//s[not(preceding::*=.)]"), ""))</f>
        <v/>
      </c>
      <c r="R771" t="s">
        <v>9048</v>
      </c>
      <c r="S771" t="str">
        <f t="shared" ref="S771:S834" si="101">"P" &amp; TEXT(ROW(S771)-1+972,"000000")</f>
        <v>P001742</v>
      </c>
      <c r="T771">
        <f t="shared" ref="T771:T834" ca="1" si="102">RANDBETWEEN(1, 4500)</f>
        <v>82</v>
      </c>
      <c r="U771" s="4">
        <v>4276</v>
      </c>
    </row>
    <row r="772" spans="1:21" x14ac:dyDescent="0.45">
      <c r="A772" t="s">
        <v>2935</v>
      </c>
      <c r="B772" t="s">
        <v>3</v>
      </c>
      <c r="C772" s="3" t="str">
        <f t="shared" si="97"/>
        <v>4.0 </v>
      </c>
      <c r="D772" t="s">
        <v>2936</v>
      </c>
      <c r="F772" t="s">
        <v>208</v>
      </c>
      <c r="G772" t="str">
        <f t="shared" si="98"/>
        <v>$$</v>
      </c>
      <c r="H772" t="s">
        <v>208</v>
      </c>
      <c r="I772" t="s">
        <v>2937</v>
      </c>
      <c r="J772" t="str">
        <f t="shared" si="96"/>
        <v>Cafe</v>
      </c>
      <c r="K772" t="str" cm="1">
        <f t="array" ref="K772">ExtractCapitals(J772)</f>
        <v>Cafe</v>
      </c>
      <c r="L772" t="str">
        <f t="shared" si="99"/>
        <v>Cafe</v>
      </c>
      <c r="M772" t="str">
        <f t="shared" ref="M772:M835" si="103">SUBSTITUTE(SUBSTITUTE(L772, ", ,", ""), ",,", ",")</f>
        <v>Cafe</v>
      </c>
      <c r="P772" t="str">
        <f t="shared" si="100"/>
        <v>Cafe</v>
      </c>
      <c r="Q772" t="str" cm="1">
        <f t="array" ref="Q772">_xlfn.TEXTJOIN(", ", TRUE, IFERROR(_xlfn.FILTERXML("&lt;t&gt;&lt;s&gt;" &amp; SUBSTITUTE(P772, ", ", "&lt;/s&gt;&lt;s&gt;") &amp; "&lt;/s&gt;&lt;/t&gt;", "//s[not(preceding::*=.)]"), ""))</f>
        <v>Cafe</v>
      </c>
      <c r="R772" t="s">
        <v>9048</v>
      </c>
      <c r="S772" t="str">
        <f t="shared" si="101"/>
        <v>P001743</v>
      </c>
      <c r="T772">
        <f t="shared" ca="1" si="102"/>
        <v>3712</v>
      </c>
      <c r="U772" s="4">
        <v>305</v>
      </c>
    </row>
    <row r="773" spans="1:21" x14ac:dyDescent="0.45">
      <c r="A773" t="s">
        <v>2938</v>
      </c>
      <c r="B773" t="s">
        <v>41</v>
      </c>
      <c r="C773" s="3" t="str">
        <f t="shared" si="97"/>
        <v>4.5 </v>
      </c>
      <c r="D773" t="s">
        <v>2939</v>
      </c>
      <c r="F773" t="s">
        <v>413</v>
      </c>
      <c r="G773" t="str">
        <f t="shared" si="98"/>
        <v>$$</v>
      </c>
      <c r="H773" t="s">
        <v>413</v>
      </c>
      <c r="I773" t="s">
        <v>2940</v>
      </c>
      <c r="J773" t="str">
        <f t="shared" si="96"/>
        <v>Bakeries</v>
      </c>
      <c r="K773" t="str" cm="1">
        <f t="array" ref="K773">ExtractCapitals(J773)</f>
        <v>Bakeries</v>
      </c>
      <c r="L773" t="str">
        <f t="shared" si="99"/>
        <v>Bakeries</v>
      </c>
      <c r="M773" t="str">
        <f t="shared" si="103"/>
        <v>Bakeries</v>
      </c>
      <c r="P773" t="str">
        <f t="shared" si="100"/>
        <v>Bakeries</v>
      </c>
      <c r="Q773" t="str" cm="1">
        <f t="array" ref="Q773">_xlfn.TEXTJOIN(", ", TRUE, IFERROR(_xlfn.FILTERXML("&lt;t&gt;&lt;s&gt;" &amp; SUBSTITUTE(P773, ", ", "&lt;/s&gt;&lt;s&gt;") &amp; "&lt;/s&gt;&lt;/t&gt;", "//s[not(preceding::*=.)]"), ""))</f>
        <v>Bakeries</v>
      </c>
      <c r="R773" t="s">
        <v>9048</v>
      </c>
      <c r="S773" t="str">
        <f t="shared" si="101"/>
        <v>P001744</v>
      </c>
      <c r="T773">
        <f t="shared" ca="1" si="102"/>
        <v>4241</v>
      </c>
      <c r="U773" s="4">
        <v>3065</v>
      </c>
    </row>
    <row r="774" spans="1:21" x14ac:dyDescent="0.45">
      <c r="A774" t="s">
        <v>178</v>
      </c>
      <c r="B774" t="s">
        <v>18</v>
      </c>
      <c r="C774" s="3" t="str">
        <f t="shared" si="97"/>
        <v>3.5 </v>
      </c>
      <c r="D774" t="s">
        <v>2941</v>
      </c>
      <c r="F774" t="s">
        <v>13</v>
      </c>
      <c r="G774" t="str">
        <f t="shared" si="98"/>
        <v>$$ - $$$</v>
      </c>
      <c r="H774" t="s">
        <v>2942</v>
      </c>
      <c r="I774" t="s">
        <v>2943</v>
      </c>
      <c r="J774" t="str">
        <f t="shared" si="96"/>
        <v xml:space="preserve">  CafeMalaysian</v>
      </c>
      <c r="K774" t="str" cm="1">
        <f t="array" ref="K774">ExtractCapitals(J774)</f>
        <v>Cafe Malaysian</v>
      </c>
      <c r="L774" t="str">
        <f t="shared" si="99"/>
        <v>Cafe, Malaysian</v>
      </c>
      <c r="M774" t="str">
        <f t="shared" si="103"/>
        <v>Cafe, Malaysian</v>
      </c>
      <c r="N774" t="s">
        <v>558</v>
      </c>
      <c r="P774" t="str">
        <f t="shared" si="100"/>
        <v>Cafe, Malaysian, Breakfast</v>
      </c>
      <c r="Q774" t="str" cm="1">
        <f t="array" ref="Q774">_xlfn.TEXTJOIN(", ", TRUE, IFERROR(_xlfn.FILTERXML("&lt;t&gt;&lt;s&gt;" &amp; SUBSTITUTE(P774, ", ", "&lt;/s&gt;&lt;s&gt;") &amp; "&lt;/s&gt;&lt;/t&gt;", "//s[not(preceding::*=.)]"), ""))</f>
        <v>Cafe, Malaysian, Breakfast</v>
      </c>
      <c r="R774" t="s">
        <v>9048</v>
      </c>
      <c r="S774" t="str">
        <f t="shared" si="101"/>
        <v>P001745</v>
      </c>
      <c r="T774">
        <f t="shared" ca="1" si="102"/>
        <v>2293</v>
      </c>
      <c r="U774" s="4">
        <v>4115</v>
      </c>
    </row>
    <row r="775" spans="1:21" x14ac:dyDescent="0.45">
      <c r="A775" t="s">
        <v>2944</v>
      </c>
      <c r="B775" t="s">
        <v>3</v>
      </c>
      <c r="C775" s="3" t="str">
        <f t="shared" si="97"/>
        <v>4.0 </v>
      </c>
      <c r="D775" t="s">
        <v>2945</v>
      </c>
      <c r="G775" t="str">
        <f t="shared" si="98"/>
        <v>$$</v>
      </c>
      <c r="J775" t="str">
        <f t="shared" si="96"/>
        <v/>
      </c>
      <c r="K775" t="str" cm="1">
        <f t="array" ref="K775">ExtractCapitals(J775)</f>
        <v/>
      </c>
      <c r="L775" t="str">
        <f t="shared" si="99"/>
        <v/>
      </c>
      <c r="M775" t="str">
        <f t="shared" si="103"/>
        <v/>
      </c>
      <c r="P775" t="str">
        <f t="shared" si="100"/>
        <v xml:space="preserve">, , </v>
      </c>
      <c r="Q775" t="str" cm="1">
        <f t="array" ref="Q775">_xlfn.TEXTJOIN(", ", TRUE, IFERROR(_xlfn.FILTERXML("&lt;t&gt;&lt;s&gt;" &amp; SUBSTITUTE(P775, ", ", "&lt;/s&gt;&lt;s&gt;") &amp; "&lt;/s&gt;&lt;/t&gt;", "//s[not(preceding::*=.)]"), ""))</f>
        <v/>
      </c>
      <c r="R775" t="s">
        <v>9048</v>
      </c>
      <c r="S775" t="str">
        <f t="shared" si="101"/>
        <v>P001746</v>
      </c>
      <c r="T775">
        <f t="shared" ca="1" si="102"/>
        <v>195</v>
      </c>
      <c r="U775" s="4">
        <v>3281</v>
      </c>
    </row>
    <row r="776" spans="1:21" x14ac:dyDescent="0.45">
      <c r="A776" t="s">
        <v>2946</v>
      </c>
      <c r="B776" t="s">
        <v>18</v>
      </c>
      <c r="C776" s="3" t="str">
        <f t="shared" si="97"/>
        <v>3.5 </v>
      </c>
      <c r="D776" t="s">
        <v>2947</v>
      </c>
      <c r="F776" t="s">
        <v>322</v>
      </c>
      <c r="G776" t="str">
        <f t="shared" si="98"/>
        <v>$$</v>
      </c>
      <c r="H776" t="s">
        <v>430</v>
      </c>
      <c r="I776" t="s">
        <v>2948</v>
      </c>
      <c r="J776" t="str">
        <f t="shared" si="96"/>
        <v>DessertCafe</v>
      </c>
      <c r="K776" t="str" cm="1">
        <f t="array" ref="K776">ExtractCapitals(J776)</f>
        <v>Dessert Cafe</v>
      </c>
      <c r="L776" t="str">
        <f t="shared" si="99"/>
        <v>Dessert, Cafe</v>
      </c>
      <c r="M776" t="str">
        <f t="shared" si="103"/>
        <v>Dessert, Cafe</v>
      </c>
      <c r="P776" t="str">
        <f t="shared" si="100"/>
        <v>Dessert, Cafe</v>
      </c>
      <c r="Q776" t="str" cm="1">
        <f t="array" ref="Q776">_xlfn.TEXTJOIN(", ", TRUE, IFERROR(_xlfn.FILTERXML("&lt;t&gt;&lt;s&gt;" &amp; SUBSTITUTE(P776, ", ", "&lt;/s&gt;&lt;s&gt;") &amp; "&lt;/s&gt;&lt;/t&gt;", "//s[not(preceding::*=.)]"), ""))</f>
        <v>Dessert, Cafe</v>
      </c>
      <c r="R776" t="s">
        <v>9048</v>
      </c>
      <c r="S776" t="str">
        <f t="shared" si="101"/>
        <v>P001747</v>
      </c>
      <c r="T776">
        <f t="shared" ca="1" si="102"/>
        <v>601</v>
      </c>
      <c r="U776" s="4">
        <v>618</v>
      </c>
    </row>
    <row r="777" spans="1:21" x14ac:dyDescent="0.45">
      <c r="A777" t="s">
        <v>2949</v>
      </c>
      <c r="B777" t="s">
        <v>3</v>
      </c>
      <c r="C777" s="3" t="str">
        <f t="shared" si="97"/>
        <v>4.0 </v>
      </c>
      <c r="D777" t="s">
        <v>2539</v>
      </c>
      <c r="F777" t="s">
        <v>794</v>
      </c>
      <c r="G777" t="str">
        <f t="shared" si="98"/>
        <v>$$</v>
      </c>
      <c r="H777" t="s">
        <v>985</v>
      </c>
      <c r="I777" t="s">
        <v>2540</v>
      </c>
      <c r="J777" t="str">
        <f t="shared" si="96"/>
        <v>AsianKorean</v>
      </c>
      <c r="K777" t="str" cm="1">
        <f t="array" ref="K777">ExtractCapitals(J777)</f>
        <v>Asian Korean</v>
      </c>
      <c r="L777" t="str">
        <f t="shared" si="99"/>
        <v>Asian, Korean</v>
      </c>
      <c r="M777" t="str">
        <f t="shared" si="103"/>
        <v>Asian, Korean</v>
      </c>
      <c r="P777" t="str">
        <f t="shared" si="100"/>
        <v>Asian, Korean</v>
      </c>
      <c r="Q777" t="str" cm="1">
        <f t="array" ref="Q777">_xlfn.TEXTJOIN(", ", TRUE, IFERROR(_xlfn.FILTERXML("&lt;t&gt;&lt;s&gt;" &amp; SUBSTITUTE(P777, ", ", "&lt;/s&gt;&lt;s&gt;") &amp; "&lt;/s&gt;&lt;/t&gt;", "//s[not(preceding::*=.)]"), ""))</f>
        <v>Asian, Korean</v>
      </c>
      <c r="R777" t="s">
        <v>9048</v>
      </c>
      <c r="S777" t="str">
        <f t="shared" si="101"/>
        <v>P001748</v>
      </c>
      <c r="T777">
        <f t="shared" ca="1" si="102"/>
        <v>2720</v>
      </c>
      <c r="U777" s="4">
        <v>1021</v>
      </c>
    </row>
    <row r="778" spans="1:21" x14ac:dyDescent="0.45">
      <c r="A778" t="s">
        <v>2950</v>
      </c>
      <c r="B778" t="s">
        <v>18</v>
      </c>
      <c r="C778" s="3" t="str">
        <f t="shared" si="97"/>
        <v>3.5 </v>
      </c>
      <c r="D778" t="s">
        <v>2951</v>
      </c>
      <c r="F778" t="s">
        <v>546</v>
      </c>
      <c r="G778" t="str">
        <f t="shared" si="98"/>
        <v>$$</v>
      </c>
      <c r="H778" t="s">
        <v>2952</v>
      </c>
      <c r="I778" t="s">
        <v>2953</v>
      </c>
      <c r="J778" t="str">
        <f t="shared" si="96"/>
        <v>ChineseSeafoodAsian</v>
      </c>
      <c r="K778" t="str" cm="1">
        <f t="array" ref="K778">ExtractCapitals(J778)</f>
        <v>Chinese Seafood Asian</v>
      </c>
      <c r="L778" t="str">
        <f t="shared" si="99"/>
        <v>Chinese, Seafood, Asian</v>
      </c>
      <c r="M778" t="str">
        <f t="shared" si="103"/>
        <v>Chinese, Seafood, Asian</v>
      </c>
      <c r="N778" t="s">
        <v>232</v>
      </c>
      <c r="P778" t="str">
        <f t="shared" si="100"/>
        <v>Chinese, Seafood, Asian, Lunch, Dinner</v>
      </c>
      <c r="Q778" t="str" cm="1">
        <f t="array" ref="Q778">_xlfn.TEXTJOIN(", ", TRUE, IFERROR(_xlfn.FILTERXML("&lt;t&gt;&lt;s&gt;" &amp; SUBSTITUTE(P778, ", ", "&lt;/s&gt;&lt;s&gt;") &amp; "&lt;/s&gt;&lt;/t&gt;", "//s[not(preceding::*=.)]"), ""))</f>
        <v>Chinese, Seafood, Asian, Lunch, Dinner</v>
      </c>
      <c r="R778" t="s">
        <v>9048</v>
      </c>
      <c r="S778" t="str">
        <f t="shared" si="101"/>
        <v>P001749</v>
      </c>
      <c r="T778">
        <f t="shared" ca="1" si="102"/>
        <v>2892</v>
      </c>
      <c r="U778" s="4">
        <v>817</v>
      </c>
    </row>
    <row r="779" spans="1:21" x14ac:dyDescent="0.45">
      <c r="A779" t="s">
        <v>2954</v>
      </c>
      <c r="B779" t="s">
        <v>79</v>
      </c>
      <c r="C779" s="3" t="str">
        <f t="shared" si="97"/>
        <v>5.0 </v>
      </c>
      <c r="D779" t="s">
        <v>2955</v>
      </c>
      <c r="F779" t="s">
        <v>546</v>
      </c>
      <c r="G779" t="str">
        <f t="shared" si="98"/>
        <v>$$</v>
      </c>
      <c r="H779" t="s">
        <v>546</v>
      </c>
      <c r="I779" t="s">
        <v>2956</v>
      </c>
      <c r="J779" t="str">
        <f t="shared" si="96"/>
        <v>Chinese</v>
      </c>
      <c r="K779" t="str" cm="1">
        <f t="array" ref="K779">ExtractCapitals(J779)</f>
        <v>Chinese</v>
      </c>
      <c r="L779" t="str">
        <f t="shared" si="99"/>
        <v>Chinese</v>
      </c>
      <c r="M779" t="str">
        <f t="shared" si="103"/>
        <v>Chinese</v>
      </c>
      <c r="P779" t="str">
        <f t="shared" si="100"/>
        <v>Chinese</v>
      </c>
      <c r="Q779" t="str" cm="1">
        <f t="array" ref="Q779">_xlfn.TEXTJOIN(", ", TRUE, IFERROR(_xlfn.FILTERXML("&lt;t&gt;&lt;s&gt;" &amp; SUBSTITUTE(P779, ", ", "&lt;/s&gt;&lt;s&gt;") &amp; "&lt;/s&gt;&lt;/t&gt;", "//s[not(preceding::*=.)]"), ""))</f>
        <v>Chinese</v>
      </c>
      <c r="R779" t="s">
        <v>9048</v>
      </c>
      <c r="S779" t="str">
        <f t="shared" si="101"/>
        <v>P001750</v>
      </c>
      <c r="T779">
        <f t="shared" ca="1" si="102"/>
        <v>3921</v>
      </c>
      <c r="U779" s="4">
        <v>796</v>
      </c>
    </row>
    <row r="780" spans="1:21" x14ac:dyDescent="0.45">
      <c r="A780" t="s">
        <v>2957</v>
      </c>
      <c r="B780" t="s">
        <v>41</v>
      </c>
      <c r="C780" s="3" t="str">
        <f t="shared" si="97"/>
        <v>4.5 </v>
      </c>
      <c r="D780" t="s">
        <v>2958</v>
      </c>
      <c r="F780" t="s">
        <v>546</v>
      </c>
      <c r="G780" t="str">
        <f t="shared" si="98"/>
        <v>$$</v>
      </c>
      <c r="H780" t="s">
        <v>546</v>
      </c>
      <c r="I780" t="s">
        <v>2959</v>
      </c>
      <c r="J780" t="str">
        <f t="shared" si="96"/>
        <v>Chinese</v>
      </c>
      <c r="K780" t="str" cm="1">
        <f t="array" ref="K780">ExtractCapitals(J780)</f>
        <v>Chinese</v>
      </c>
      <c r="L780" t="str">
        <f t="shared" si="99"/>
        <v>Chinese</v>
      </c>
      <c r="M780" t="str">
        <f t="shared" si="103"/>
        <v>Chinese</v>
      </c>
      <c r="N780" t="s">
        <v>600</v>
      </c>
      <c r="P780" t="str">
        <f t="shared" si="100"/>
        <v>Chinese, Breakfast, Lunch, Dinner, Brunch</v>
      </c>
      <c r="Q780" t="str" cm="1">
        <f t="array" ref="Q780">_xlfn.TEXTJOIN(", ", TRUE, IFERROR(_xlfn.FILTERXML("&lt;t&gt;&lt;s&gt;" &amp; SUBSTITUTE(P780, ", ", "&lt;/s&gt;&lt;s&gt;") &amp; "&lt;/s&gt;&lt;/t&gt;", "//s[not(preceding::*=.)]"), ""))</f>
        <v>Chinese, Breakfast, Lunch, Dinner, Brunch</v>
      </c>
      <c r="R780" t="s">
        <v>9048</v>
      </c>
      <c r="S780" t="str">
        <f t="shared" si="101"/>
        <v>P001751</v>
      </c>
      <c r="T780">
        <f t="shared" ca="1" si="102"/>
        <v>3926</v>
      </c>
      <c r="U780" s="4">
        <v>292</v>
      </c>
    </row>
    <row r="781" spans="1:21" x14ac:dyDescent="0.45">
      <c r="A781" t="s">
        <v>2960</v>
      </c>
      <c r="B781" t="s">
        <v>79</v>
      </c>
      <c r="C781" s="3" t="str">
        <f t="shared" si="97"/>
        <v>5.0 </v>
      </c>
      <c r="D781" t="s">
        <v>2961</v>
      </c>
      <c r="F781" t="s">
        <v>794</v>
      </c>
      <c r="G781" t="str">
        <f t="shared" si="98"/>
        <v>$$</v>
      </c>
      <c r="H781" t="s">
        <v>795</v>
      </c>
      <c r="I781" t="s">
        <v>2962</v>
      </c>
      <c r="J781" t="str">
        <f t="shared" si="96"/>
        <v>AsianMalaysian</v>
      </c>
      <c r="K781" t="str" cm="1">
        <f t="array" ref="K781">ExtractCapitals(J781)</f>
        <v>Asian Malaysian</v>
      </c>
      <c r="L781" t="str">
        <f t="shared" si="99"/>
        <v>Asian, Malaysian</v>
      </c>
      <c r="M781" t="str">
        <f t="shared" si="103"/>
        <v>Asian, Malaysian</v>
      </c>
      <c r="N781" t="s">
        <v>232</v>
      </c>
      <c r="P781" t="str">
        <f t="shared" si="100"/>
        <v>Asian, Malaysian, Lunch, Dinner</v>
      </c>
      <c r="Q781" t="str" cm="1">
        <f t="array" ref="Q781">_xlfn.TEXTJOIN(", ", TRUE, IFERROR(_xlfn.FILTERXML("&lt;t&gt;&lt;s&gt;" &amp; SUBSTITUTE(P781, ", ", "&lt;/s&gt;&lt;s&gt;") &amp; "&lt;/s&gt;&lt;/t&gt;", "//s[not(preceding::*=.)]"), ""))</f>
        <v>Asian, Malaysian, Lunch, Dinner</v>
      </c>
      <c r="R781" t="s">
        <v>9048</v>
      </c>
      <c r="S781" t="str">
        <f t="shared" si="101"/>
        <v>P001752</v>
      </c>
      <c r="T781">
        <f t="shared" ca="1" si="102"/>
        <v>2784</v>
      </c>
      <c r="U781" s="4">
        <v>3834</v>
      </c>
    </row>
    <row r="782" spans="1:21" x14ac:dyDescent="0.45">
      <c r="A782" t="s">
        <v>2963</v>
      </c>
      <c r="B782" t="s">
        <v>41</v>
      </c>
      <c r="C782" s="3" t="str">
        <f t="shared" si="97"/>
        <v>4.5 </v>
      </c>
      <c r="D782" t="s">
        <v>2964</v>
      </c>
      <c r="F782" t="s">
        <v>13</v>
      </c>
      <c r="G782" t="str">
        <f t="shared" si="98"/>
        <v>$$ - $$$</v>
      </c>
      <c r="H782" t="s">
        <v>2965</v>
      </c>
      <c r="I782" t="s">
        <v>2966</v>
      </c>
      <c r="J782" t="str">
        <f t="shared" si="96"/>
        <v xml:space="preserve">  SeafoodFusion</v>
      </c>
      <c r="K782" t="str" cm="1">
        <f t="array" ref="K782">ExtractCapitals(J782)</f>
        <v>Seafood Fusion</v>
      </c>
      <c r="L782" t="str">
        <f t="shared" si="99"/>
        <v>Seafood, Fusion</v>
      </c>
      <c r="M782" t="str">
        <f t="shared" si="103"/>
        <v>Seafood, Fusion</v>
      </c>
      <c r="N782" t="s">
        <v>2967</v>
      </c>
      <c r="P782" t="str">
        <f t="shared" si="100"/>
        <v>Seafood, Fusion, Fusion, Seafood</v>
      </c>
      <c r="Q782" t="str" cm="1">
        <f t="array" ref="Q782">_xlfn.TEXTJOIN(", ", TRUE, IFERROR(_xlfn.FILTERXML("&lt;t&gt;&lt;s&gt;" &amp; SUBSTITUTE(P782, ", ", "&lt;/s&gt;&lt;s&gt;") &amp; "&lt;/s&gt;&lt;/t&gt;", "//s[not(preceding::*=.)]"), ""))</f>
        <v>Seafood, Fusion</v>
      </c>
      <c r="R782" t="s">
        <v>9048</v>
      </c>
      <c r="S782" t="str">
        <f t="shared" si="101"/>
        <v>P001753</v>
      </c>
      <c r="T782">
        <f t="shared" ca="1" si="102"/>
        <v>3753</v>
      </c>
      <c r="U782" s="4">
        <v>104</v>
      </c>
    </row>
    <row r="783" spans="1:21" x14ac:dyDescent="0.45">
      <c r="A783" t="s">
        <v>2968</v>
      </c>
      <c r="B783" t="s">
        <v>18</v>
      </c>
      <c r="C783" s="3" t="str">
        <f t="shared" si="97"/>
        <v>3.5 </v>
      </c>
      <c r="D783" t="s">
        <v>2969</v>
      </c>
      <c r="F783" t="s">
        <v>13</v>
      </c>
      <c r="G783" t="str">
        <f t="shared" si="98"/>
        <v>$$ - $$$</v>
      </c>
      <c r="H783" t="s">
        <v>2518</v>
      </c>
      <c r="I783" t="s">
        <v>2970</v>
      </c>
      <c r="J783" t="str">
        <f t="shared" si="96"/>
        <v xml:space="preserve">  ChineseSteakhouseCafe</v>
      </c>
      <c r="K783" t="str" cm="1">
        <f t="array" ref="K783">ExtractCapitals(J783)</f>
        <v>Chinese Steakhouse Cafe</v>
      </c>
      <c r="L783" t="str">
        <f t="shared" si="99"/>
        <v>Chinese, Steakhouse, Cafe</v>
      </c>
      <c r="M783" t="str">
        <f t="shared" si="103"/>
        <v>Chinese, Steakhouse, Cafe</v>
      </c>
      <c r="P783" t="str">
        <f t="shared" si="100"/>
        <v>Chinese, Steakhouse, Cafe</v>
      </c>
      <c r="Q783" t="str" cm="1">
        <f t="array" ref="Q783">_xlfn.TEXTJOIN(", ", TRUE, IFERROR(_xlfn.FILTERXML("&lt;t&gt;&lt;s&gt;" &amp; SUBSTITUTE(P783, ", ", "&lt;/s&gt;&lt;s&gt;") &amp; "&lt;/s&gt;&lt;/t&gt;", "//s[not(preceding::*=.)]"), ""))</f>
        <v>Chinese, Steakhouse, Cafe</v>
      </c>
      <c r="R783" t="s">
        <v>9048</v>
      </c>
      <c r="S783" t="str">
        <f t="shared" si="101"/>
        <v>P001754</v>
      </c>
      <c r="T783">
        <f t="shared" ca="1" si="102"/>
        <v>3952</v>
      </c>
      <c r="U783" s="4">
        <v>3653</v>
      </c>
    </row>
    <row r="784" spans="1:21" x14ac:dyDescent="0.45">
      <c r="A784" t="s">
        <v>2971</v>
      </c>
      <c r="B784" t="s">
        <v>3</v>
      </c>
      <c r="C784" s="3" t="str">
        <f t="shared" si="97"/>
        <v>4.0 </v>
      </c>
      <c r="D784" t="s">
        <v>2972</v>
      </c>
      <c r="F784" t="s">
        <v>144</v>
      </c>
      <c r="G784" t="str">
        <f t="shared" si="98"/>
        <v>$$$$</v>
      </c>
      <c r="H784" t="s">
        <v>2973</v>
      </c>
      <c r="I784" t="s">
        <v>2974</v>
      </c>
      <c r="J784" t="str">
        <f t="shared" si="96"/>
        <v>IndianSouthwesternBarbecue</v>
      </c>
      <c r="K784" t="str" cm="1">
        <f t="array" ref="K784">ExtractCapitals(J784)</f>
        <v>Indian Southwestern Barbecue</v>
      </c>
      <c r="L784" t="str">
        <f t="shared" si="99"/>
        <v>Indian, Southwestern, Barbecue</v>
      </c>
      <c r="M784" t="str">
        <f t="shared" si="103"/>
        <v>Indian, Southwestern, Barbecue</v>
      </c>
      <c r="N784" t="s">
        <v>2975</v>
      </c>
      <c r="P784" t="str">
        <f t="shared" si="100"/>
        <v>Indian, Southwestern, Barbecue, Indian, Southwestern, Barbecue, Asian, Wine Bar</v>
      </c>
      <c r="Q784" t="str" cm="1">
        <f t="array" ref="Q784">_xlfn.TEXTJOIN(", ", TRUE, IFERROR(_xlfn.FILTERXML("&lt;t&gt;&lt;s&gt;" &amp; SUBSTITUTE(P784, ", ", "&lt;/s&gt;&lt;s&gt;") &amp; "&lt;/s&gt;&lt;/t&gt;", "//s[not(preceding::*=.)]"), ""))</f>
        <v>Indian, Southwestern, Barbecue, Asian, Wine Bar</v>
      </c>
      <c r="R784" t="s">
        <v>9048</v>
      </c>
      <c r="S784" t="str">
        <f t="shared" si="101"/>
        <v>P001755</v>
      </c>
      <c r="T784">
        <f t="shared" ca="1" si="102"/>
        <v>2323</v>
      </c>
      <c r="U784" s="4">
        <v>3027</v>
      </c>
    </row>
    <row r="785" spans="1:21" x14ac:dyDescent="0.45">
      <c r="A785" t="s">
        <v>2976</v>
      </c>
      <c r="B785" t="s">
        <v>41</v>
      </c>
      <c r="C785" s="3" t="str">
        <f t="shared" si="97"/>
        <v>4.5 </v>
      </c>
      <c r="D785" t="s">
        <v>2977</v>
      </c>
      <c r="G785" t="str">
        <f t="shared" si="98"/>
        <v>$$</v>
      </c>
      <c r="I785">
        <v>6073358788</v>
      </c>
      <c r="J785" t="str">
        <f t="shared" si="96"/>
        <v/>
      </c>
      <c r="K785" t="str" cm="1">
        <f t="array" ref="K785">ExtractCapitals(J785)</f>
        <v/>
      </c>
      <c r="L785" t="str">
        <f t="shared" si="99"/>
        <v/>
      </c>
      <c r="M785" t="str">
        <f t="shared" si="103"/>
        <v/>
      </c>
      <c r="P785" t="str">
        <f t="shared" si="100"/>
        <v xml:space="preserve">, , </v>
      </c>
      <c r="Q785" t="str" cm="1">
        <f t="array" ref="Q785">_xlfn.TEXTJOIN(", ", TRUE, IFERROR(_xlfn.FILTERXML("&lt;t&gt;&lt;s&gt;" &amp; SUBSTITUTE(P785, ", ", "&lt;/s&gt;&lt;s&gt;") &amp; "&lt;/s&gt;&lt;/t&gt;", "//s[not(preceding::*=.)]"), ""))</f>
        <v/>
      </c>
      <c r="R785" t="s">
        <v>9048</v>
      </c>
      <c r="S785" t="str">
        <f t="shared" si="101"/>
        <v>P001756</v>
      </c>
      <c r="T785">
        <f t="shared" ca="1" si="102"/>
        <v>4187</v>
      </c>
      <c r="U785" s="4">
        <v>248</v>
      </c>
    </row>
    <row r="786" spans="1:21" x14ac:dyDescent="0.45">
      <c r="A786" t="s">
        <v>2101</v>
      </c>
      <c r="B786" t="s">
        <v>41</v>
      </c>
      <c r="C786" s="3" t="str">
        <f t="shared" si="97"/>
        <v>4.5 </v>
      </c>
      <c r="D786" t="s">
        <v>2978</v>
      </c>
      <c r="F786" t="s">
        <v>13</v>
      </c>
      <c r="G786" t="str">
        <f t="shared" si="98"/>
        <v>$$ - $$$</v>
      </c>
      <c r="H786" t="s">
        <v>2126</v>
      </c>
      <c r="I786" t="s">
        <v>2104</v>
      </c>
      <c r="J786" t="str">
        <f t="shared" si="96"/>
        <v xml:space="preserve">  Japanese</v>
      </c>
      <c r="K786" t="str" cm="1">
        <f t="array" ref="K786">ExtractCapitals(J786)</f>
        <v>Japanese</v>
      </c>
      <c r="L786" t="str">
        <f t="shared" si="99"/>
        <v>Japanese</v>
      </c>
      <c r="M786" t="str">
        <f t="shared" si="103"/>
        <v>Japanese</v>
      </c>
      <c r="N786" t="s">
        <v>373</v>
      </c>
      <c r="P786" t="str">
        <f t="shared" si="100"/>
        <v>Japanese</v>
      </c>
      <c r="Q786" t="str" cm="1">
        <f t="array" ref="Q786">_xlfn.TEXTJOIN(", ", TRUE, IFERROR(_xlfn.FILTERXML("&lt;t&gt;&lt;s&gt;" &amp; SUBSTITUTE(P786, ", ", "&lt;/s&gt;&lt;s&gt;") &amp; "&lt;/s&gt;&lt;/t&gt;", "//s[not(preceding::*=.)]"), ""))</f>
        <v>Japanese</v>
      </c>
      <c r="R786" t="s">
        <v>9048</v>
      </c>
      <c r="S786" t="str">
        <f t="shared" si="101"/>
        <v>P001757</v>
      </c>
      <c r="T786">
        <f t="shared" ca="1" si="102"/>
        <v>4134</v>
      </c>
      <c r="U786" s="4">
        <v>3867</v>
      </c>
    </row>
    <row r="787" spans="1:21" x14ac:dyDescent="0.45">
      <c r="A787" t="s">
        <v>2979</v>
      </c>
      <c r="B787" t="s">
        <v>79</v>
      </c>
      <c r="C787" s="3" t="str">
        <f t="shared" si="97"/>
        <v>5.0 </v>
      </c>
      <c r="D787" t="s">
        <v>2980</v>
      </c>
      <c r="G787" t="str">
        <f t="shared" si="98"/>
        <v>$$</v>
      </c>
      <c r="I787" t="s">
        <v>2981</v>
      </c>
      <c r="J787" t="str">
        <f t="shared" si="96"/>
        <v/>
      </c>
      <c r="K787" t="str" cm="1">
        <f t="array" ref="K787">ExtractCapitals(J787)</f>
        <v/>
      </c>
      <c r="L787" t="str">
        <f t="shared" si="99"/>
        <v/>
      </c>
      <c r="M787" t="str">
        <f t="shared" si="103"/>
        <v/>
      </c>
      <c r="P787" t="str">
        <f t="shared" si="100"/>
        <v xml:space="preserve">, , </v>
      </c>
      <c r="Q787" t="str" cm="1">
        <f t="array" ref="Q787">_xlfn.TEXTJOIN(", ", TRUE, IFERROR(_xlfn.FILTERXML("&lt;t&gt;&lt;s&gt;" &amp; SUBSTITUTE(P787, ", ", "&lt;/s&gt;&lt;s&gt;") &amp; "&lt;/s&gt;&lt;/t&gt;", "//s[not(preceding::*=.)]"), ""))</f>
        <v/>
      </c>
      <c r="R787" t="s">
        <v>9048</v>
      </c>
      <c r="S787" t="str">
        <f t="shared" si="101"/>
        <v>P001758</v>
      </c>
      <c r="T787">
        <f t="shared" ca="1" si="102"/>
        <v>4391</v>
      </c>
      <c r="U787" s="4">
        <v>4448</v>
      </c>
    </row>
    <row r="788" spans="1:21" x14ac:dyDescent="0.45">
      <c r="A788" t="s">
        <v>1016</v>
      </c>
      <c r="B788" t="s">
        <v>3</v>
      </c>
      <c r="C788" s="3" t="str">
        <f t="shared" si="97"/>
        <v>4.0 </v>
      </c>
      <c r="D788" t="s">
        <v>2982</v>
      </c>
      <c r="F788" t="s">
        <v>13</v>
      </c>
      <c r="G788" t="str">
        <f t="shared" si="98"/>
        <v>$$ - $$$</v>
      </c>
      <c r="H788" t="s">
        <v>2983</v>
      </c>
      <c r="I788" t="s">
        <v>2984</v>
      </c>
      <c r="J788" t="str">
        <f t="shared" si="96"/>
        <v xml:space="preserve">  AmericanFast food</v>
      </c>
      <c r="K788" t="str" cm="1">
        <f t="array" ref="K788">ExtractCapitals(J788)</f>
        <v>American Fast food</v>
      </c>
      <c r="L788" t="str">
        <f t="shared" si="99"/>
        <v>American, Fast, food</v>
      </c>
      <c r="M788" t="str">
        <f t="shared" si="103"/>
        <v>American, Fast, food</v>
      </c>
      <c r="P788" t="str">
        <f t="shared" si="100"/>
        <v>American, Fast, food</v>
      </c>
      <c r="Q788" t="str" cm="1">
        <f t="array" ref="Q788">_xlfn.TEXTJOIN(", ", TRUE, IFERROR(_xlfn.FILTERXML("&lt;t&gt;&lt;s&gt;" &amp; SUBSTITUTE(P788, ", ", "&lt;/s&gt;&lt;s&gt;") &amp; "&lt;/s&gt;&lt;/t&gt;", "//s[not(preceding::*=.)]"), ""))</f>
        <v>American, Fast, food</v>
      </c>
      <c r="R788" t="s">
        <v>9048</v>
      </c>
      <c r="S788" t="str">
        <f t="shared" si="101"/>
        <v>P001759</v>
      </c>
      <c r="T788">
        <f t="shared" ca="1" si="102"/>
        <v>3237</v>
      </c>
      <c r="U788" s="4">
        <v>1526</v>
      </c>
    </row>
    <row r="789" spans="1:21" x14ac:dyDescent="0.45">
      <c r="A789" t="s">
        <v>2985</v>
      </c>
      <c r="B789" t="s">
        <v>3</v>
      </c>
      <c r="C789" s="3" t="str">
        <f t="shared" si="97"/>
        <v>4.0 </v>
      </c>
      <c r="D789" t="s">
        <v>2986</v>
      </c>
      <c r="F789" t="s">
        <v>6</v>
      </c>
      <c r="G789" t="str">
        <f t="shared" si="98"/>
        <v>$</v>
      </c>
      <c r="H789" t="s">
        <v>6</v>
      </c>
      <c r="I789" t="s">
        <v>2987</v>
      </c>
      <c r="J789" t="str">
        <f t="shared" si="96"/>
        <v/>
      </c>
      <c r="K789" t="str" cm="1">
        <f t="array" ref="K789">ExtractCapitals(J789)</f>
        <v/>
      </c>
      <c r="L789" t="str">
        <f t="shared" si="99"/>
        <v/>
      </c>
      <c r="M789" t="str">
        <f t="shared" si="103"/>
        <v/>
      </c>
      <c r="P789" t="str">
        <f t="shared" si="100"/>
        <v xml:space="preserve">, , </v>
      </c>
      <c r="Q789" t="str" cm="1">
        <f t="array" ref="Q789">_xlfn.TEXTJOIN(", ", TRUE, IFERROR(_xlfn.FILTERXML("&lt;t&gt;&lt;s&gt;" &amp; SUBSTITUTE(P789, ", ", "&lt;/s&gt;&lt;s&gt;") &amp; "&lt;/s&gt;&lt;/t&gt;", "//s[not(preceding::*=.)]"), ""))</f>
        <v/>
      </c>
      <c r="R789" t="s">
        <v>9048</v>
      </c>
      <c r="S789" t="str">
        <f t="shared" si="101"/>
        <v>P001760</v>
      </c>
      <c r="T789">
        <f t="shared" ca="1" si="102"/>
        <v>2572</v>
      </c>
      <c r="U789" s="4">
        <v>4424</v>
      </c>
    </row>
    <row r="790" spans="1:21" x14ac:dyDescent="0.45">
      <c r="A790" t="s">
        <v>2988</v>
      </c>
      <c r="B790" t="s">
        <v>41</v>
      </c>
      <c r="C790" s="3" t="str">
        <f t="shared" si="97"/>
        <v>4.5 </v>
      </c>
      <c r="D790" t="s">
        <v>2989</v>
      </c>
      <c r="G790" t="str">
        <f t="shared" si="98"/>
        <v>$$</v>
      </c>
      <c r="I790" t="s">
        <v>2990</v>
      </c>
      <c r="J790" t="str">
        <f t="shared" si="96"/>
        <v/>
      </c>
      <c r="K790" t="str" cm="1">
        <f t="array" ref="K790">ExtractCapitals(J790)</f>
        <v/>
      </c>
      <c r="L790" t="str">
        <f t="shared" si="99"/>
        <v/>
      </c>
      <c r="M790" t="str">
        <f t="shared" si="103"/>
        <v/>
      </c>
      <c r="P790" t="str">
        <f t="shared" si="100"/>
        <v xml:space="preserve">, , </v>
      </c>
      <c r="Q790" t="str" cm="1">
        <f t="array" ref="Q790">_xlfn.TEXTJOIN(", ", TRUE, IFERROR(_xlfn.FILTERXML("&lt;t&gt;&lt;s&gt;" &amp; SUBSTITUTE(P790, ", ", "&lt;/s&gt;&lt;s&gt;") &amp; "&lt;/s&gt;&lt;/t&gt;", "//s[not(preceding::*=.)]"), ""))</f>
        <v/>
      </c>
      <c r="R790" t="s">
        <v>9048</v>
      </c>
      <c r="S790" t="str">
        <f t="shared" si="101"/>
        <v>P001761</v>
      </c>
      <c r="T790">
        <f t="shared" ca="1" si="102"/>
        <v>2361</v>
      </c>
      <c r="U790" s="4">
        <v>296</v>
      </c>
    </row>
    <row r="791" spans="1:21" x14ac:dyDescent="0.45">
      <c r="A791" t="s">
        <v>2991</v>
      </c>
      <c r="B791" t="s">
        <v>3</v>
      </c>
      <c r="C791" s="3" t="str">
        <f t="shared" si="97"/>
        <v>4.0 </v>
      </c>
      <c r="D791" t="s">
        <v>2992</v>
      </c>
      <c r="F791" t="s">
        <v>2744</v>
      </c>
      <c r="G791" t="str">
        <f t="shared" si="98"/>
        <v>$$</v>
      </c>
      <c r="H791" t="s">
        <v>2744</v>
      </c>
      <c r="I791" t="s">
        <v>2993</v>
      </c>
      <c r="J791" t="str">
        <f t="shared" si="96"/>
        <v>Middle Eastern</v>
      </c>
      <c r="K791" t="str" cm="1">
        <f t="array" ref="K791">ExtractCapitals(J791)</f>
        <v>Middle  Eastern</v>
      </c>
      <c r="L791" t="str">
        <f t="shared" si="99"/>
        <v>Middle, , Eastern</v>
      </c>
      <c r="M791" t="str">
        <f t="shared" si="103"/>
        <v>Middle Eastern</v>
      </c>
      <c r="P791" t="str">
        <f t="shared" si="100"/>
        <v>Middle Eastern</v>
      </c>
      <c r="Q791" t="str" cm="1">
        <f t="array" ref="Q791">_xlfn.TEXTJOIN(", ", TRUE, IFERROR(_xlfn.FILTERXML("&lt;t&gt;&lt;s&gt;" &amp; SUBSTITUTE(P791, ", ", "&lt;/s&gt;&lt;s&gt;") &amp; "&lt;/s&gt;&lt;/t&gt;", "//s[not(preceding::*=.)]"), ""))</f>
        <v>Middle Eastern</v>
      </c>
      <c r="R791" t="s">
        <v>9048</v>
      </c>
      <c r="S791" t="str">
        <f t="shared" si="101"/>
        <v>P001762</v>
      </c>
      <c r="T791">
        <f t="shared" ca="1" si="102"/>
        <v>941</v>
      </c>
      <c r="U791" s="4">
        <v>3597</v>
      </c>
    </row>
    <row r="792" spans="1:21" x14ac:dyDescent="0.45">
      <c r="A792" t="s">
        <v>2994</v>
      </c>
      <c r="B792" t="s">
        <v>3</v>
      </c>
      <c r="C792" s="3" t="str">
        <f t="shared" si="97"/>
        <v>4.0 </v>
      </c>
      <c r="D792" t="s">
        <v>2995</v>
      </c>
      <c r="F792" t="s">
        <v>546</v>
      </c>
      <c r="G792" t="str">
        <f t="shared" si="98"/>
        <v>$$</v>
      </c>
      <c r="H792" t="s">
        <v>634</v>
      </c>
      <c r="J792" t="str">
        <f t="shared" si="96"/>
        <v>ChineseAsian</v>
      </c>
      <c r="K792" t="str" cm="1">
        <f t="array" ref="K792">ExtractCapitals(J792)</f>
        <v>Chinese Asian</v>
      </c>
      <c r="L792" t="str">
        <f t="shared" si="99"/>
        <v>Chinese, Asian</v>
      </c>
      <c r="M792" t="str">
        <f t="shared" si="103"/>
        <v>Chinese, Asian</v>
      </c>
      <c r="P792" t="str">
        <f t="shared" si="100"/>
        <v>Chinese, Asian</v>
      </c>
      <c r="Q792" t="str" cm="1">
        <f t="array" ref="Q792">_xlfn.TEXTJOIN(", ", TRUE, IFERROR(_xlfn.FILTERXML("&lt;t&gt;&lt;s&gt;" &amp; SUBSTITUTE(P792, ", ", "&lt;/s&gt;&lt;s&gt;") &amp; "&lt;/s&gt;&lt;/t&gt;", "//s[not(preceding::*=.)]"), ""))</f>
        <v>Chinese, Asian</v>
      </c>
      <c r="R792" t="s">
        <v>9048</v>
      </c>
      <c r="S792" t="str">
        <f t="shared" si="101"/>
        <v>P001763</v>
      </c>
      <c r="T792">
        <f t="shared" ca="1" si="102"/>
        <v>3695</v>
      </c>
      <c r="U792" s="4">
        <v>1002</v>
      </c>
    </row>
    <row r="793" spans="1:21" x14ac:dyDescent="0.45">
      <c r="A793" t="s">
        <v>2996</v>
      </c>
      <c r="B793" t="s">
        <v>18</v>
      </c>
      <c r="C793" s="3" t="str">
        <f t="shared" si="97"/>
        <v>3.5 </v>
      </c>
      <c r="D793" t="s">
        <v>2997</v>
      </c>
      <c r="F793" t="s">
        <v>13</v>
      </c>
      <c r="G793" t="str">
        <f t="shared" si="98"/>
        <v>$$ - $$$</v>
      </c>
      <c r="H793" t="s">
        <v>1441</v>
      </c>
      <c r="I793">
        <v>6072891024</v>
      </c>
      <c r="J793" t="str">
        <f t="shared" si="96"/>
        <v xml:space="preserve">  AsianKorean</v>
      </c>
      <c r="K793" t="str" cm="1">
        <f t="array" ref="K793">ExtractCapitals(J793)</f>
        <v>Asian Korean</v>
      </c>
      <c r="L793" t="str">
        <f t="shared" si="99"/>
        <v>Asian, Korean</v>
      </c>
      <c r="M793" t="str">
        <f t="shared" si="103"/>
        <v>Asian, Korean</v>
      </c>
      <c r="N793" t="s">
        <v>2998</v>
      </c>
      <c r="P793" t="str">
        <f t="shared" si="100"/>
        <v>Asian, Korean, Korean, Asian</v>
      </c>
      <c r="Q793" t="str" cm="1">
        <f t="array" ref="Q793">_xlfn.TEXTJOIN(", ", TRUE, IFERROR(_xlfn.FILTERXML("&lt;t&gt;&lt;s&gt;" &amp; SUBSTITUTE(P793, ", ", "&lt;/s&gt;&lt;s&gt;") &amp; "&lt;/s&gt;&lt;/t&gt;", "//s[not(preceding::*=.)]"), ""))</f>
        <v>Asian, Korean</v>
      </c>
      <c r="R793" t="s">
        <v>9048</v>
      </c>
      <c r="S793" t="str">
        <f t="shared" si="101"/>
        <v>P001764</v>
      </c>
      <c r="T793">
        <f t="shared" ca="1" si="102"/>
        <v>825</v>
      </c>
      <c r="U793" s="4">
        <v>4117</v>
      </c>
    </row>
    <row r="794" spans="1:21" x14ac:dyDescent="0.45">
      <c r="A794" t="s">
        <v>2999</v>
      </c>
      <c r="B794" t="s">
        <v>79</v>
      </c>
      <c r="C794" s="3" t="str">
        <f t="shared" si="97"/>
        <v>5.0 </v>
      </c>
      <c r="D794" t="s">
        <v>3000</v>
      </c>
      <c r="F794" t="s">
        <v>13</v>
      </c>
      <c r="G794" t="str">
        <f t="shared" si="98"/>
        <v>$$ - $$$</v>
      </c>
      <c r="H794" t="s">
        <v>734</v>
      </c>
      <c r="I794">
        <v>60166726001</v>
      </c>
      <c r="J794" t="str">
        <f t="shared" si="96"/>
        <v xml:space="preserve">  Fusion</v>
      </c>
      <c r="K794" t="str" cm="1">
        <f t="array" ref="K794">ExtractCapitals(J794)</f>
        <v>Fusion</v>
      </c>
      <c r="L794" t="str">
        <f t="shared" si="99"/>
        <v>Fusion</v>
      </c>
      <c r="M794" t="str">
        <f t="shared" si="103"/>
        <v>Fusion</v>
      </c>
      <c r="N794" t="s">
        <v>736</v>
      </c>
      <c r="P794" t="str">
        <f t="shared" si="100"/>
        <v>Fusion</v>
      </c>
      <c r="Q794" t="str" cm="1">
        <f t="array" ref="Q794">_xlfn.TEXTJOIN(", ", TRUE, IFERROR(_xlfn.FILTERXML("&lt;t&gt;&lt;s&gt;" &amp; SUBSTITUTE(P794, ", ", "&lt;/s&gt;&lt;s&gt;") &amp; "&lt;/s&gt;&lt;/t&gt;", "//s[not(preceding::*=.)]"), ""))</f>
        <v>Fusion</v>
      </c>
      <c r="R794" t="s">
        <v>9048</v>
      </c>
      <c r="S794" t="str">
        <f t="shared" si="101"/>
        <v>P001765</v>
      </c>
      <c r="T794">
        <f t="shared" ca="1" si="102"/>
        <v>2301</v>
      </c>
      <c r="U794" s="4">
        <v>286</v>
      </c>
    </row>
    <row r="795" spans="1:21" x14ac:dyDescent="0.45">
      <c r="A795" t="s">
        <v>3001</v>
      </c>
      <c r="B795" t="s">
        <v>79</v>
      </c>
      <c r="C795" s="3" t="str">
        <f t="shared" si="97"/>
        <v>5.0 </v>
      </c>
      <c r="D795" t="s">
        <v>3002</v>
      </c>
      <c r="F795" t="s">
        <v>144</v>
      </c>
      <c r="G795" t="str">
        <f t="shared" si="98"/>
        <v>$$$$</v>
      </c>
      <c r="H795" t="s">
        <v>1725</v>
      </c>
      <c r="I795" t="s">
        <v>3003</v>
      </c>
      <c r="J795" t="str">
        <f t="shared" si="96"/>
        <v>Japanese</v>
      </c>
      <c r="K795" t="str" cm="1">
        <f t="array" ref="K795">ExtractCapitals(J795)</f>
        <v>Japanese</v>
      </c>
      <c r="L795" t="str">
        <f t="shared" si="99"/>
        <v>Japanese</v>
      </c>
      <c r="M795" t="str">
        <f t="shared" si="103"/>
        <v>Japanese</v>
      </c>
      <c r="P795" t="str">
        <f t="shared" si="100"/>
        <v>Japanese</v>
      </c>
      <c r="Q795" t="str" cm="1">
        <f t="array" ref="Q795">_xlfn.TEXTJOIN(", ", TRUE, IFERROR(_xlfn.FILTERXML("&lt;t&gt;&lt;s&gt;" &amp; SUBSTITUTE(P795, ", ", "&lt;/s&gt;&lt;s&gt;") &amp; "&lt;/s&gt;&lt;/t&gt;", "//s[not(preceding::*=.)]"), ""))</f>
        <v>Japanese</v>
      </c>
      <c r="R795" t="s">
        <v>9048</v>
      </c>
      <c r="S795" t="str">
        <f t="shared" si="101"/>
        <v>P001766</v>
      </c>
      <c r="T795">
        <f t="shared" ca="1" si="102"/>
        <v>1400</v>
      </c>
      <c r="U795" s="4">
        <v>1884</v>
      </c>
    </row>
    <row r="796" spans="1:21" x14ac:dyDescent="0.45">
      <c r="A796" t="s">
        <v>3004</v>
      </c>
      <c r="B796" t="s">
        <v>79</v>
      </c>
      <c r="C796" s="3" t="str">
        <f t="shared" si="97"/>
        <v>5.0 </v>
      </c>
      <c r="D796" t="s">
        <v>3005</v>
      </c>
      <c r="F796" t="s">
        <v>208</v>
      </c>
      <c r="G796" t="str">
        <f t="shared" si="98"/>
        <v>$$</v>
      </c>
      <c r="H796" t="s">
        <v>3006</v>
      </c>
      <c r="I796" t="s">
        <v>3007</v>
      </c>
      <c r="J796" t="str">
        <f t="shared" si="96"/>
        <v>CafeContemporaryFusionHealthy</v>
      </c>
      <c r="K796" t="str" cm="1">
        <f t="array" ref="K796">ExtractCapitals(J796)</f>
        <v>Cafe Contemporary Fusion Healthy</v>
      </c>
      <c r="L796" t="str">
        <f t="shared" si="99"/>
        <v>Cafe, Contemporary, Fusion, Healthy</v>
      </c>
      <c r="M796" t="str">
        <f t="shared" si="103"/>
        <v>Cafe, Contemporary, Fusion, Healthy</v>
      </c>
      <c r="N796" t="s">
        <v>195</v>
      </c>
      <c r="P796" t="str">
        <f t="shared" si="100"/>
        <v>Cafe, Contemporary, Fusion, Healthy, Lunch, Dinner, Drinks</v>
      </c>
      <c r="Q796" t="str" cm="1">
        <f t="array" ref="Q796">_xlfn.TEXTJOIN(", ", TRUE, IFERROR(_xlfn.FILTERXML("&lt;t&gt;&lt;s&gt;" &amp; SUBSTITUTE(P796, ", ", "&lt;/s&gt;&lt;s&gt;") &amp; "&lt;/s&gt;&lt;/t&gt;", "//s[not(preceding::*=.)]"), ""))</f>
        <v>Cafe, Contemporary, Fusion, Healthy, Lunch, Dinner, Drinks</v>
      </c>
      <c r="R796" t="s">
        <v>9048</v>
      </c>
      <c r="S796" t="str">
        <f t="shared" si="101"/>
        <v>P001767</v>
      </c>
      <c r="T796">
        <f t="shared" ca="1" si="102"/>
        <v>258</v>
      </c>
      <c r="U796" s="4">
        <v>2274</v>
      </c>
    </row>
    <row r="797" spans="1:21" x14ac:dyDescent="0.45">
      <c r="A797" t="s">
        <v>3008</v>
      </c>
      <c r="B797" t="s">
        <v>18</v>
      </c>
      <c r="C797" s="3" t="str">
        <f t="shared" si="97"/>
        <v>3.5 </v>
      </c>
      <c r="D797" t="s">
        <v>3009</v>
      </c>
      <c r="F797" t="s">
        <v>13</v>
      </c>
      <c r="G797" t="str">
        <f t="shared" si="98"/>
        <v>$$ - $$$</v>
      </c>
      <c r="H797" t="s">
        <v>13</v>
      </c>
      <c r="I797" t="s">
        <v>3010</v>
      </c>
      <c r="J797" t="str">
        <f t="shared" si="96"/>
        <v xml:space="preserve">  </v>
      </c>
      <c r="K797" t="str" cm="1">
        <f t="array" ref="K797">ExtractCapitals(J797)</f>
        <v/>
      </c>
      <c r="L797" t="str">
        <f t="shared" si="99"/>
        <v/>
      </c>
      <c r="M797" t="str">
        <f t="shared" si="103"/>
        <v/>
      </c>
      <c r="P797" t="str">
        <f t="shared" si="100"/>
        <v xml:space="preserve">, , </v>
      </c>
      <c r="Q797" t="str" cm="1">
        <f t="array" ref="Q797">_xlfn.TEXTJOIN(", ", TRUE, IFERROR(_xlfn.FILTERXML("&lt;t&gt;&lt;s&gt;" &amp; SUBSTITUTE(P797, ", ", "&lt;/s&gt;&lt;s&gt;") &amp; "&lt;/s&gt;&lt;/t&gt;", "//s[not(preceding::*=.)]"), ""))</f>
        <v/>
      </c>
      <c r="R797" t="s">
        <v>9048</v>
      </c>
      <c r="S797" t="str">
        <f t="shared" si="101"/>
        <v>P001768</v>
      </c>
      <c r="T797">
        <f t="shared" ca="1" si="102"/>
        <v>4390</v>
      </c>
      <c r="U797" s="4">
        <v>4340</v>
      </c>
    </row>
    <row r="798" spans="1:21" x14ac:dyDescent="0.45">
      <c r="A798" t="s">
        <v>3011</v>
      </c>
      <c r="B798" t="s">
        <v>79</v>
      </c>
      <c r="C798" s="3" t="str">
        <f t="shared" si="97"/>
        <v>5.0 </v>
      </c>
      <c r="D798" t="s">
        <v>3012</v>
      </c>
      <c r="F798" t="s">
        <v>794</v>
      </c>
      <c r="G798" t="str">
        <f t="shared" si="98"/>
        <v>$$</v>
      </c>
      <c r="H798" t="s">
        <v>795</v>
      </c>
      <c r="I798" t="s">
        <v>3013</v>
      </c>
      <c r="J798" t="str">
        <f t="shared" si="96"/>
        <v>AsianMalaysian</v>
      </c>
      <c r="K798" t="str" cm="1">
        <f t="array" ref="K798">ExtractCapitals(J798)</f>
        <v>Asian Malaysian</v>
      </c>
      <c r="L798" t="str">
        <f t="shared" si="99"/>
        <v>Asian, Malaysian</v>
      </c>
      <c r="M798" t="str">
        <f t="shared" si="103"/>
        <v>Asian, Malaysian</v>
      </c>
      <c r="N798" t="s">
        <v>610</v>
      </c>
      <c r="P798" t="str">
        <f t="shared" si="100"/>
        <v>Asian, Malaysian, Breakfast, Lunch, Dinner</v>
      </c>
      <c r="Q798" t="str" cm="1">
        <f t="array" ref="Q798">_xlfn.TEXTJOIN(", ", TRUE, IFERROR(_xlfn.FILTERXML("&lt;t&gt;&lt;s&gt;" &amp; SUBSTITUTE(P798, ", ", "&lt;/s&gt;&lt;s&gt;") &amp; "&lt;/s&gt;&lt;/t&gt;", "//s[not(preceding::*=.)]"), ""))</f>
        <v>Asian, Malaysian, Breakfast, Lunch, Dinner</v>
      </c>
      <c r="R798" t="s">
        <v>9048</v>
      </c>
      <c r="S798" t="str">
        <f t="shared" si="101"/>
        <v>P001769</v>
      </c>
      <c r="T798">
        <f t="shared" ca="1" si="102"/>
        <v>3916</v>
      </c>
      <c r="U798" s="4">
        <v>1792</v>
      </c>
    </row>
    <row r="799" spans="1:21" x14ac:dyDescent="0.45">
      <c r="A799" t="s">
        <v>3014</v>
      </c>
      <c r="B799" t="s">
        <v>79</v>
      </c>
      <c r="C799" s="3" t="str">
        <f t="shared" si="97"/>
        <v>5.0 </v>
      </c>
      <c r="D799" t="s">
        <v>3015</v>
      </c>
      <c r="F799" t="s">
        <v>546</v>
      </c>
      <c r="G799" t="str">
        <f t="shared" si="98"/>
        <v>$$</v>
      </c>
      <c r="H799" t="s">
        <v>546</v>
      </c>
      <c r="J799" t="str">
        <f t="shared" si="96"/>
        <v>Chinese</v>
      </c>
      <c r="K799" t="str" cm="1">
        <f t="array" ref="K799">ExtractCapitals(J799)</f>
        <v>Chinese</v>
      </c>
      <c r="L799" t="str">
        <f t="shared" si="99"/>
        <v>Chinese</v>
      </c>
      <c r="M799" t="str">
        <f t="shared" si="103"/>
        <v>Chinese</v>
      </c>
      <c r="N799" t="s">
        <v>600</v>
      </c>
      <c r="P799" t="str">
        <f t="shared" si="100"/>
        <v>Chinese, Breakfast, Lunch, Dinner, Brunch</v>
      </c>
      <c r="Q799" t="str" cm="1">
        <f t="array" ref="Q799">_xlfn.TEXTJOIN(", ", TRUE, IFERROR(_xlfn.FILTERXML("&lt;t&gt;&lt;s&gt;" &amp; SUBSTITUTE(P799, ", ", "&lt;/s&gt;&lt;s&gt;") &amp; "&lt;/s&gt;&lt;/t&gt;", "//s[not(preceding::*=.)]"), ""))</f>
        <v>Chinese, Breakfast, Lunch, Dinner, Brunch</v>
      </c>
      <c r="R799" t="s">
        <v>9048</v>
      </c>
      <c r="S799" t="str">
        <f t="shared" si="101"/>
        <v>P001770</v>
      </c>
      <c r="T799">
        <f t="shared" ca="1" si="102"/>
        <v>393</v>
      </c>
      <c r="U799" s="4">
        <v>1101</v>
      </c>
    </row>
    <row r="800" spans="1:21" x14ac:dyDescent="0.45">
      <c r="A800" t="s">
        <v>3016</v>
      </c>
      <c r="C800" s="3" t="str">
        <f t="shared" si="97"/>
        <v/>
      </c>
      <c r="D800" t="s">
        <v>3017</v>
      </c>
      <c r="F800" t="s">
        <v>144</v>
      </c>
      <c r="G800" t="str">
        <f t="shared" si="98"/>
        <v>$$$$</v>
      </c>
      <c r="H800" t="s">
        <v>3018</v>
      </c>
      <c r="I800" t="s">
        <v>3019</v>
      </c>
      <c r="J800" t="str">
        <f t="shared" si="96"/>
        <v>Asian</v>
      </c>
      <c r="K800" t="str" cm="1">
        <f t="array" ref="K800">ExtractCapitals(J800)</f>
        <v>Asian</v>
      </c>
      <c r="L800" t="str">
        <f t="shared" si="99"/>
        <v>Asian</v>
      </c>
      <c r="M800" t="str">
        <f t="shared" si="103"/>
        <v>Asian</v>
      </c>
      <c r="N800" t="s">
        <v>794</v>
      </c>
      <c r="P800" t="str">
        <f t="shared" si="100"/>
        <v>Asian</v>
      </c>
      <c r="Q800" t="str" cm="1">
        <f t="array" ref="Q800">_xlfn.TEXTJOIN(", ", TRUE, IFERROR(_xlfn.FILTERXML("&lt;t&gt;&lt;s&gt;" &amp; SUBSTITUTE(P800, ", ", "&lt;/s&gt;&lt;s&gt;") &amp; "&lt;/s&gt;&lt;/t&gt;", "//s[not(preceding::*=.)]"), ""))</f>
        <v>Asian</v>
      </c>
      <c r="R800" t="s">
        <v>9048</v>
      </c>
      <c r="S800" t="str">
        <f t="shared" si="101"/>
        <v>P001771</v>
      </c>
      <c r="T800">
        <f t="shared" ca="1" si="102"/>
        <v>1427</v>
      </c>
      <c r="U800" s="4">
        <v>620</v>
      </c>
    </row>
    <row r="801" spans="1:21" x14ac:dyDescent="0.45">
      <c r="A801" t="s">
        <v>3020</v>
      </c>
      <c r="B801" t="s">
        <v>79</v>
      </c>
      <c r="C801" s="3" t="str">
        <f t="shared" si="97"/>
        <v>5.0 </v>
      </c>
      <c r="D801" t="s">
        <v>3021</v>
      </c>
      <c r="F801" t="s">
        <v>208</v>
      </c>
      <c r="G801" t="str">
        <f t="shared" si="98"/>
        <v>$$</v>
      </c>
      <c r="H801" t="s">
        <v>208</v>
      </c>
      <c r="I801" t="s">
        <v>3022</v>
      </c>
      <c r="J801" t="str">
        <f t="shared" si="96"/>
        <v>Cafe</v>
      </c>
      <c r="K801" t="str" cm="1">
        <f t="array" ref="K801">ExtractCapitals(J801)</f>
        <v>Cafe</v>
      </c>
      <c r="L801" t="str">
        <f t="shared" si="99"/>
        <v>Cafe</v>
      </c>
      <c r="M801" t="str">
        <f t="shared" si="103"/>
        <v>Cafe</v>
      </c>
      <c r="P801" t="str">
        <f t="shared" si="100"/>
        <v>Cafe</v>
      </c>
      <c r="Q801" t="str" cm="1">
        <f t="array" ref="Q801">_xlfn.TEXTJOIN(", ", TRUE, IFERROR(_xlfn.FILTERXML("&lt;t&gt;&lt;s&gt;" &amp; SUBSTITUTE(P801, ", ", "&lt;/s&gt;&lt;s&gt;") &amp; "&lt;/s&gt;&lt;/t&gt;", "//s[not(preceding::*=.)]"), ""))</f>
        <v>Cafe</v>
      </c>
      <c r="R801" t="s">
        <v>9048</v>
      </c>
      <c r="S801" t="str">
        <f t="shared" si="101"/>
        <v>P001772</v>
      </c>
      <c r="T801">
        <f t="shared" ca="1" si="102"/>
        <v>680</v>
      </c>
      <c r="U801" s="4">
        <v>2419</v>
      </c>
    </row>
    <row r="802" spans="1:21" x14ac:dyDescent="0.45">
      <c r="A802" t="s">
        <v>3023</v>
      </c>
      <c r="B802" t="s">
        <v>3</v>
      </c>
      <c r="C802" s="3" t="str">
        <f t="shared" si="97"/>
        <v>4.0 </v>
      </c>
      <c r="D802" t="s">
        <v>3024</v>
      </c>
      <c r="F802" t="s">
        <v>208</v>
      </c>
      <c r="G802" t="str">
        <f t="shared" si="98"/>
        <v>$$</v>
      </c>
      <c r="H802" t="s">
        <v>208</v>
      </c>
      <c r="I802" t="s">
        <v>2643</v>
      </c>
      <c r="J802" t="str">
        <f t="shared" si="96"/>
        <v>Cafe</v>
      </c>
      <c r="K802" t="str" cm="1">
        <f t="array" ref="K802">ExtractCapitals(J802)</f>
        <v>Cafe</v>
      </c>
      <c r="L802" t="str">
        <f t="shared" si="99"/>
        <v>Cafe</v>
      </c>
      <c r="M802" t="str">
        <f t="shared" si="103"/>
        <v>Cafe</v>
      </c>
      <c r="N802" t="s">
        <v>610</v>
      </c>
      <c r="P802" t="str">
        <f t="shared" si="100"/>
        <v>Cafe, Breakfast, Lunch, Dinner</v>
      </c>
      <c r="Q802" t="str" cm="1">
        <f t="array" ref="Q802">_xlfn.TEXTJOIN(", ", TRUE, IFERROR(_xlfn.FILTERXML("&lt;t&gt;&lt;s&gt;" &amp; SUBSTITUTE(P802, ", ", "&lt;/s&gt;&lt;s&gt;") &amp; "&lt;/s&gt;&lt;/t&gt;", "//s[not(preceding::*=.)]"), ""))</f>
        <v>Cafe, Breakfast, Lunch, Dinner</v>
      </c>
      <c r="R802" t="s">
        <v>9048</v>
      </c>
      <c r="S802" t="str">
        <f t="shared" si="101"/>
        <v>P001773</v>
      </c>
      <c r="T802">
        <f t="shared" ca="1" si="102"/>
        <v>2972</v>
      </c>
      <c r="U802" s="4">
        <v>901</v>
      </c>
    </row>
    <row r="803" spans="1:21" x14ac:dyDescent="0.45">
      <c r="A803" t="s">
        <v>3025</v>
      </c>
      <c r="B803" t="s">
        <v>41</v>
      </c>
      <c r="C803" s="3" t="str">
        <f t="shared" si="97"/>
        <v>4.5 </v>
      </c>
      <c r="D803" t="s">
        <v>3026</v>
      </c>
      <c r="F803" t="s">
        <v>13</v>
      </c>
      <c r="G803" t="str">
        <f t="shared" si="98"/>
        <v>$$ - $$$</v>
      </c>
      <c r="H803" t="s">
        <v>133</v>
      </c>
      <c r="I803" t="s">
        <v>3027</v>
      </c>
      <c r="J803" t="str">
        <f t="shared" si="96"/>
        <v xml:space="preserve">  ChineseSeafoodAsian</v>
      </c>
      <c r="K803" t="str" cm="1">
        <f t="array" ref="K803">ExtractCapitals(J803)</f>
        <v>Chinese Seafood Asian</v>
      </c>
      <c r="L803" t="str">
        <f t="shared" si="99"/>
        <v>Chinese, Seafood, Asian</v>
      </c>
      <c r="M803" t="str">
        <f t="shared" si="103"/>
        <v>Chinese, Seafood, Asian</v>
      </c>
      <c r="N803" t="s">
        <v>3028</v>
      </c>
      <c r="P803" t="str">
        <f t="shared" si="100"/>
        <v>Chinese, Seafood, Asian, Chinese, Seafood, Asian, Fusion, Soups</v>
      </c>
      <c r="Q803" t="str" cm="1">
        <f t="array" ref="Q803">_xlfn.TEXTJOIN(", ", TRUE, IFERROR(_xlfn.FILTERXML("&lt;t&gt;&lt;s&gt;" &amp; SUBSTITUTE(P803, ", ", "&lt;/s&gt;&lt;s&gt;") &amp; "&lt;/s&gt;&lt;/t&gt;", "//s[not(preceding::*=.)]"), ""))</f>
        <v>Chinese, Seafood, Asian, Fusion, Soups</v>
      </c>
      <c r="R803" t="s">
        <v>9048</v>
      </c>
      <c r="S803" t="str">
        <f t="shared" si="101"/>
        <v>P001774</v>
      </c>
      <c r="T803">
        <f t="shared" ca="1" si="102"/>
        <v>640</v>
      </c>
      <c r="U803" s="4">
        <v>820</v>
      </c>
    </row>
    <row r="804" spans="1:21" x14ac:dyDescent="0.45">
      <c r="A804" t="s">
        <v>3029</v>
      </c>
      <c r="B804" t="s">
        <v>79</v>
      </c>
      <c r="C804" s="3" t="str">
        <f t="shared" si="97"/>
        <v>5.0 </v>
      </c>
      <c r="D804" t="s">
        <v>3030</v>
      </c>
      <c r="F804" t="s">
        <v>546</v>
      </c>
      <c r="G804" t="str">
        <f t="shared" si="98"/>
        <v>$$</v>
      </c>
      <c r="H804" t="s">
        <v>3031</v>
      </c>
      <c r="I804" t="s">
        <v>3032</v>
      </c>
      <c r="J804" t="str">
        <f t="shared" si="96"/>
        <v>ChineseAsianSingaporeanMalaysian</v>
      </c>
      <c r="K804" t="str" cm="1">
        <f t="array" ref="K804">ExtractCapitals(J804)</f>
        <v>Chinese Asian Singaporean Malaysian</v>
      </c>
      <c r="L804" t="str">
        <f t="shared" si="99"/>
        <v>Chinese, Asian, Singaporean, Malaysian</v>
      </c>
      <c r="M804" t="str">
        <f t="shared" si="103"/>
        <v>Chinese, Asian, Singaporean, Malaysian</v>
      </c>
      <c r="N804" t="s">
        <v>791</v>
      </c>
      <c r="P804" t="str">
        <f t="shared" si="100"/>
        <v>Chinese, Asian, Singaporean, Malaysian, Lunch, Dinner, Brunch, Drinks</v>
      </c>
      <c r="Q804" t="str" cm="1">
        <f t="array" ref="Q804">_xlfn.TEXTJOIN(", ", TRUE, IFERROR(_xlfn.FILTERXML("&lt;t&gt;&lt;s&gt;" &amp; SUBSTITUTE(P804, ", ", "&lt;/s&gt;&lt;s&gt;") &amp; "&lt;/s&gt;&lt;/t&gt;", "//s[not(preceding::*=.)]"), ""))</f>
        <v>Chinese, Asian, Singaporean, Malaysian, Lunch, Dinner, Brunch, Drinks</v>
      </c>
      <c r="R804" t="s">
        <v>9048</v>
      </c>
      <c r="S804" t="str">
        <f t="shared" si="101"/>
        <v>P001775</v>
      </c>
      <c r="T804">
        <f t="shared" ca="1" si="102"/>
        <v>2248</v>
      </c>
      <c r="U804" s="4">
        <v>3756</v>
      </c>
    </row>
    <row r="805" spans="1:21" x14ac:dyDescent="0.45">
      <c r="A805" t="s">
        <v>3033</v>
      </c>
      <c r="B805" t="s">
        <v>41</v>
      </c>
      <c r="C805" s="3" t="str">
        <f t="shared" si="97"/>
        <v>4.5 </v>
      </c>
      <c r="D805" t="s">
        <v>3034</v>
      </c>
      <c r="F805" t="s">
        <v>6</v>
      </c>
      <c r="G805" t="str">
        <f t="shared" si="98"/>
        <v>$</v>
      </c>
      <c r="H805" t="s">
        <v>1118</v>
      </c>
      <c r="I805" t="s">
        <v>3035</v>
      </c>
      <c r="J805" t="str">
        <f t="shared" si="96"/>
        <v>IndianAsianThai</v>
      </c>
      <c r="K805" t="str" cm="1">
        <f t="array" ref="K805">ExtractCapitals(J805)</f>
        <v>Indian Asian Thai</v>
      </c>
      <c r="L805" t="str">
        <f t="shared" si="99"/>
        <v>Indian, Asian, Thai</v>
      </c>
      <c r="M805" t="str">
        <f t="shared" si="103"/>
        <v>Indian, Asian, Thai</v>
      </c>
      <c r="N805" t="s">
        <v>1119</v>
      </c>
      <c r="P805" t="str">
        <f t="shared" si="100"/>
        <v>Indian, Asian, Thai, Indian, Asian, Thai, Malaysian</v>
      </c>
      <c r="Q805" t="str" cm="1">
        <f t="array" ref="Q805">_xlfn.TEXTJOIN(", ", TRUE, IFERROR(_xlfn.FILTERXML("&lt;t&gt;&lt;s&gt;" &amp; SUBSTITUTE(P805, ", ", "&lt;/s&gt;&lt;s&gt;") &amp; "&lt;/s&gt;&lt;/t&gt;", "//s[not(preceding::*=.)]"), ""))</f>
        <v>Indian, Asian, Thai, Malaysian</v>
      </c>
      <c r="R805" t="s">
        <v>9048</v>
      </c>
      <c r="S805" t="str">
        <f t="shared" si="101"/>
        <v>P001776</v>
      </c>
      <c r="T805">
        <f t="shared" ca="1" si="102"/>
        <v>908</v>
      </c>
      <c r="U805" s="4">
        <v>4292</v>
      </c>
    </row>
    <row r="806" spans="1:21" x14ac:dyDescent="0.45">
      <c r="A806" t="s">
        <v>3036</v>
      </c>
      <c r="B806" t="s">
        <v>79</v>
      </c>
      <c r="C806" s="3" t="str">
        <f t="shared" si="97"/>
        <v>5.0 </v>
      </c>
      <c r="D806" t="s">
        <v>3037</v>
      </c>
      <c r="F806" t="s">
        <v>794</v>
      </c>
      <c r="G806" t="str">
        <f t="shared" si="98"/>
        <v>$$</v>
      </c>
      <c r="H806" t="s">
        <v>3038</v>
      </c>
      <c r="I806" t="s">
        <v>3039</v>
      </c>
      <c r="J806" t="str">
        <f t="shared" si="96"/>
        <v>AsianGrillMalaysian</v>
      </c>
      <c r="K806" t="str" cm="1">
        <f t="array" ref="K806">ExtractCapitals(J806)</f>
        <v>Asian Grill Malaysian</v>
      </c>
      <c r="L806" t="str">
        <f t="shared" si="99"/>
        <v>Asian, Grill, Malaysian</v>
      </c>
      <c r="M806" t="str">
        <f t="shared" si="103"/>
        <v>Asian, Grill, Malaysian</v>
      </c>
      <c r="N806" t="s">
        <v>3040</v>
      </c>
      <c r="P806" t="str">
        <f t="shared" si="100"/>
        <v>Asian, Grill, Malaysian, Dinner, Brunch, Lunch</v>
      </c>
      <c r="Q806" t="str" cm="1">
        <f t="array" ref="Q806">_xlfn.TEXTJOIN(", ", TRUE, IFERROR(_xlfn.FILTERXML("&lt;t&gt;&lt;s&gt;" &amp; SUBSTITUTE(P806, ", ", "&lt;/s&gt;&lt;s&gt;") &amp; "&lt;/s&gt;&lt;/t&gt;", "//s[not(preceding::*=.)]"), ""))</f>
        <v>Asian, Grill, Malaysian, Dinner, Brunch, Lunch</v>
      </c>
      <c r="R806" t="s">
        <v>9048</v>
      </c>
      <c r="S806" t="str">
        <f t="shared" si="101"/>
        <v>P001777</v>
      </c>
      <c r="T806">
        <f t="shared" ca="1" si="102"/>
        <v>831</v>
      </c>
      <c r="U806" s="4">
        <v>1141</v>
      </c>
    </row>
    <row r="807" spans="1:21" x14ac:dyDescent="0.45">
      <c r="A807" t="s">
        <v>3041</v>
      </c>
      <c r="B807" t="s">
        <v>3</v>
      </c>
      <c r="C807" s="3" t="str">
        <f t="shared" si="97"/>
        <v>4.0 </v>
      </c>
      <c r="D807" t="s">
        <v>3042</v>
      </c>
      <c r="G807" t="str">
        <f t="shared" si="98"/>
        <v>$$</v>
      </c>
      <c r="I807" t="s">
        <v>3043</v>
      </c>
      <c r="J807" t="str">
        <f t="shared" si="96"/>
        <v/>
      </c>
      <c r="K807" t="str" cm="1">
        <f t="array" ref="K807">ExtractCapitals(J807)</f>
        <v/>
      </c>
      <c r="L807" t="str">
        <f t="shared" si="99"/>
        <v/>
      </c>
      <c r="M807" t="str">
        <f t="shared" si="103"/>
        <v/>
      </c>
      <c r="P807" t="str">
        <f t="shared" si="100"/>
        <v xml:space="preserve">, , </v>
      </c>
      <c r="Q807" t="str" cm="1">
        <f t="array" ref="Q807">_xlfn.TEXTJOIN(", ", TRUE, IFERROR(_xlfn.FILTERXML("&lt;t&gt;&lt;s&gt;" &amp; SUBSTITUTE(P807, ", ", "&lt;/s&gt;&lt;s&gt;") &amp; "&lt;/s&gt;&lt;/t&gt;", "//s[not(preceding::*=.)]"), ""))</f>
        <v/>
      </c>
      <c r="R807" t="s">
        <v>9048</v>
      </c>
      <c r="S807" t="str">
        <f t="shared" si="101"/>
        <v>P001778</v>
      </c>
      <c r="T807">
        <f t="shared" ca="1" si="102"/>
        <v>2873</v>
      </c>
      <c r="U807" s="4">
        <v>1427</v>
      </c>
    </row>
    <row r="808" spans="1:21" x14ac:dyDescent="0.45">
      <c r="A808" t="s">
        <v>3044</v>
      </c>
      <c r="B808" t="s">
        <v>79</v>
      </c>
      <c r="C808" s="3" t="str">
        <f t="shared" si="97"/>
        <v>5.0 </v>
      </c>
      <c r="D808" t="s">
        <v>3045</v>
      </c>
      <c r="F808" t="s">
        <v>13</v>
      </c>
      <c r="G808" t="str">
        <f t="shared" si="98"/>
        <v>$$ - $$$</v>
      </c>
      <c r="H808" t="s">
        <v>3046</v>
      </c>
      <c r="I808" t="s">
        <v>3047</v>
      </c>
      <c r="J808" t="str">
        <f t="shared" si="96"/>
        <v xml:space="preserve">  FrenchJapaneseCafe</v>
      </c>
      <c r="K808" t="str" cm="1">
        <f t="array" ref="K808">ExtractCapitals(J808)</f>
        <v>French Japanese Cafe</v>
      </c>
      <c r="L808" t="str">
        <f t="shared" si="99"/>
        <v>French, Japanese, Cafe</v>
      </c>
      <c r="M808" t="str">
        <f t="shared" si="103"/>
        <v>French, Japanese, Cafe</v>
      </c>
      <c r="N808" t="s">
        <v>3048</v>
      </c>
      <c r="O808" t="s">
        <v>3049</v>
      </c>
      <c r="P808" t="str">
        <f t="shared" si="100"/>
        <v>French, Japanese, Cafe, French, Japanese, Cafe, International, Malaysian, Breakfast, Lunch, Brunch, Drinks</v>
      </c>
      <c r="Q808" t="str" cm="1">
        <f t="array" ref="Q808">_xlfn.TEXTJOIN(", ", TRUE, IFERROR(_xlfn.FILTERXML("&lt;t&gt;&lt;s&gt;" &amp; SUBSTITUTE(P808, ", ", "&lt;/s&gt;&lt;s&gt;") &amp; "&lt;/s&gt;&lt;/t&gt;", "//s[not(preceding::*=.)]"), ""))</f>
        <v>French, Japanese, Cafe, International, Malaysian, Breakfast, Lunch, Brunch, Drinks</v>
      </c>
      <c r="R808" t="s">
        <v>9048</v>
      </c>
      <c r="S808" t="str">
        <f t="shared" si="101"/>
        <v>P001779</v>
      </c>
      <c r="T808">
        <f t="shared" ca="1" si="102"/>
        <v>1744</v>
      </c>
      <c r="U808" s="4">
        <v>653</v>
      </c>
    </row>
    <row r="809" spans="1:21" x14ac:dyDescent="0.45">
      <c r="A809" t="s">
        <v>3050</v>
      </c>
      <c r="B809" t="s">
        <v>41</v>
      </c>
      <c r="C809" s="3" t="str">
        <f t="shared" si="97"/>
        <v>4.5 </v>
      </c>
      <c r="D809" t="s">
        <v>3051</v>
      </c>
      <c r="E809" t="s">
        <v>3052</v>
      </c>
      <c r="F809" t="s">
        <v>13</v>
      </c>
      <c r="G809" t="str">
        <f t="shared" si="98"/>
        <v>$$ - $$$</v>
      </c>
      <c r="H809" t="s">
        <v>3053</v>
      </c>
      <c r="I809" t="s">
        <v>3054</v>
      </c>
      <c r="J809" t="str">
        <f t="shared" si="96"/>
        <v xml:space="preserve">  InternationalAsianMalaysian</v>
      </c>
      <c r="K809" t="str" cm="1">
        <f t="array" ref="K809">ExtractCapitals(J809)</f>
        <v>International Asian Malaysian</v>
      </c>
      <c r="L809" t="str">
        <f t="shared" si="99"/>
        <v>International, Asian, Malaysian</v>
      </c>
      <c r="M809" t="str">
        <f t="shared" si="103"/>
        <v>International, Asian, Malaysian</v>
      </c>
      <c r="N809" t="s">
        <v>3055</v>
      </c>
      <c r="O809" t="s">
        <v>16</v>
      </c>
      <c r="P809" t="str">
        <f t="shared" si="100"/>
        <v>International, Asian, Malaysian, Vegetarian Friendly, Vegan Options, Halal, Gluten Free Options</v>
      </c>
      <c r="Q809" t="str" cm="1">
        <f t="array" ref="Q809">_xlfn.TEXTJOIN(", ", TRUE, IFERROR(_xlfn.FILTERXML("&lt;t&gt;&lt;s&gt;" &amp; SUBSTITUTE(P809, ", ", "&lt;/s&gt;&lt;s&gt;") &amp; "&lt;/s&gt;&lt;/t&gt;", "//s[not(preceding::*=.)]"), ""))</f>
        <v>International, Asian, Malaysian, Vegetarian Friendly, Vegan Options, Halal, Gluten Free Options</v>
      </c>
      <c r="R809" t="s">
        <v>9048</v>
      </c>
      <c r="S809" t="str">
        <f t="shared" si="101"/>
        <v>P001780</v>
      </c>
      <c r="T809">
        <f t="shared" ca="1" si="102"/>
        <v>2306</v>
      </c>
      <c r="U809" s="4">
        <v>3875</v>
      </c>
    </row>
    <row r="810" spans="1:21" x14ac:dyDescent="0.45">
      <c r="A810" t="s">
        <v>3056</v>
      </c>
      <c r="B810" t="s">
        <v>79</v>
      </c>
      <c r="C810" s="3" t="str">
        <f t="shared" si="97"/>
        <v>5.0 </v>
      </c>
      <c r="D810" t="s">
        <v>3057</v>
      </c>
      <c r="E810" t="s">
        <v>3058</v>
      </c>
      <c r="F810" t="s">
        <v>13</v>
      </c>
      <c r="G810" t="str">
        <f t="shared" si="98"/>
        <v>$$ - $$$</v>
      </c>
      <c r="H810" t="s">
        <v>3053</v>
      </c>
      <c r="I810" t="s">
        <v>3059</v>
      </c>
      <c r="J810" t="str">
        <f t="shared" si="96"/>
        <v xml:space="preserve">  InternationalAsianMalaysian</v>
      </c>
      <c r="K810" t="str" cm="1">
        <f t="array" ref="K810">ExtractCapitals(J810)</f>
        <v>International Asian Malaysian</v>
      </c>
      <c r="L810" t="str">
        <f t="shared" si="99"/>
        <v>International, Asian, Malaysian</v>
      </c>
      <c r="M810" t="str">
        <f t="shared" si="103"/>
        <v>International, Asian, Malaysian</v>
      </c>
      <c r="N810" t="s">
        <v>3055</v>
      </c>
      <c r="O810" t="s">
        <v>3060</v>
      </c>
      <c r="P810" t="str">
        <f t="shared" si="100"/>
        <v>International, Asian, Malaysian, Lunch, Dinner, Breakfast, Drinks</v>
      </c>
      <c r="Q810" t="str" cm="1">
        <f t="array" ref="Q810">_xlfn.TEXTJOIN(", ", TRUE, IFERROR(_xlfn.FILTERXML("&lt;t&gt;&lt;s&gt;" &amp; SUBSTITUTE(P810, ", ", "&lt;/s&gt;&lt;s&gt;") &amp; "&lt;/s&gt;&lt;/t&gt;", "//s[not(preceding::*=.)]"), ""))</f>
        <v>International, Asian, Malaysian, Lunch, Dinner, Breakfast, Drinks</v>
      </c>
      <c r="R810" t="s">
        <v>9048</v>
      </c>
      <c r="S810" t="str">
        <f t="shared" si="101"/>
        <v>P001781</v>
      </c>
      <c r="T810">
        <f t="shared" ca="1" si="102"/>
        <v>1155</v>
      </c>
      <c r="U810" s="4">
        <v>4234</v>
      </c>
    </row>
    <row r="811" spans="1:21" x14ac:dyDescent="0.45">
      <c r="A811" t="s">
        <v>3061</v>
      </c>
      <c r="B811" t="s">
        <v>41</v>
      </c>
      <c r="C811" s="3" t="str">
        <f t="shared" si="97"/>
        <v>4.5 </v>
      </c>
      <c r="D811" t="s">
        <v>3062</v>
      </c>
      <c r="E811" t="s">
        <v>3063</v>
      </c>
      <c r="F811" t="s">
        <v>13</v>
      </c>
      <c r="G811" t="str">
        <f t="shared" si="98"/>
        <v>$$ - $$$</v>
      </c>
      <c r="H811" t="s">
        <v>1679</v>
      </c>
      <c r="I811" t="s">
        <v>3064</v>
      </c>
      <c r="J811" t="str">
        <f t="shared" si="96"/>
        <v xml:space="preserve">  ItalianEuropeanVegetarian Friendly</v>
      </c>
      <c r="K811" t="str" cm="1">
        <f t="array" ref="K811">ExtractCapitals(J811)</f>
        <v>Italian European Vegetarian  Friendly</v>
      </c>
      <c r="L811" t="str">
        <f t="shared" si="99"/>
        <v>Italian, European, Vegetarian, , Friendly</v>
      </c>
      <c r="M811" t="str">
        <f t="shared" si="103"/>
        <v>Italian, European, Vegetarian Friendly</v>
      </c>
      <c r="N811" t="s">
        <v>3065</v>
      </c>
      <c r="O811" t="s">
        <v>3066</v>
      </c>
      <c r="P811" t="str">
        <f t="shared" si="100"/>
        <v>Italian, European, Vegetarian Friendly, Vegetarian Friendly, Vegan Options, Gluten Free Options</v>
      </c>
      <c r="Q811" t="str" cm="1">
        <f t="array" ref="Q811">_xlfn.TEXTJOIN(", ", TRUE, IFERROR(_xlfn.FILTERXML("&lt;t&gt;&lt;s&gt;" &amp; SUBSTITUTE(P811, ", ", "&lt;/s&gt;&lt;s&gt;") &amp; "&lt;/s&gt;&lt;/t&gt;", "//s[not(preceding::*=.)]"), ""))</f>
        <v>Italian, European, Vegetarian Friendly, Vegan Options, Gluten Free Options</v>
      </c>
      <c r="R811" t="s">
        <v>9048</v>
      </c>
      <c r="S811" t="str">
        <f t="shared" si="101"/>
        <v>P001782</v>
      </c>
      <c r="T811">
        <f t="shared" ca="1" si="102"/>
        <v>3084</v>
      </c>
      <c r="U811" s="4">
        <v>3870</v>
      </c>
    </row>
    <row r="812" spans="1:21" x14ac:dyDescent="0.45">
      <c r="A812" t="s">
        <v>3067</v>
      </c>
      <c r="B812" t="s">
        <v>79</v>
      </c>
      <c r="C812" s="3" t="str">
        <f t="shared" si="97"/>
        <v>5.0 </v>
      </c>
      <c r="D812" t="s">
        <v>3068</v>
      </c>
      <c r="E812" t="s">
        <v>3069</v>
      </c>
      <c r="F812" t="s">
        <v>13</v>
      </c>
      <c r="G812" t="str">
        <f t="shared" si="98"/>
        <v>$$ - $$$</v>
      </c>
      <c r="H812" t="s">
        <v>3070</v>
      </c>
      <c r="I812" t="s">
        <v>3071</v>
      </c>
      <c r="J812" t="str">
        <f t="shared" si="96"/>
        <v xml:space="preserve">  BarWine Bar</v>
      </c>
      <c r="K812" t="str" cm="1">
        <f t="array" ref="K812">ExtractCapitals(J812)</f>
        <v>Bar Wine  Bar</v>
      </c>
      <c r="L812" t="str">
        <f t="shared" si="99"/>
        <v>Bar, Wine, , Bar</v>
      </c>
      <c r="M812" t="str">
        <f t="shared" si="103"/>
        <v>Bar, Wine Bar</v>
      </c>
      <c r="N812" t="s">
        <v>3072</v>
      </c>
      <c r="O812" t="s">
        <v>195</v>
      </c>
      <c r="P812" t="str">
        <f t="shared" si="100"/>
        <v>Bar, Wine Bar, Lunch, Dinner, Drinks</v>
      </c>
      <c r="Q812" t="str" cm="1">
        <f t="array" ref="Q812">_xlfn.TEXTJOIN(", ", TRUE, IFERROR(_xlfn.FILTERXML("&lt;t&gt;&lt;s&gt;" &amp; SUBSTITUTE(P812, ", ", "&lt;/s&gt;&lt;s&gt;") &amp; "&lt;/s&gt;&lt;/t&gt;", "//s[not(preceding::*=.)]"), ""))</f>
        <v>Bar, Wine Bar, Lunch, Dinner, Drinks</v>
      </c>
      <c r="R812" t="s">
        <v>9048</v>
      </c>
      <c r="S812" t="str">
        <f t="shared" si="101"/>
        <v>P001783</v>
      </c>
      <c r="T812">
        <f t="shared" ca="1" si="102"/>
        <v>1435</v>
      </c>
      <c r="U812" s="4">
        <v>493</v>
      </c>
    </row>
    <row r="813" spans="1:21" x14ac:dyDescent="0.45">
      <c r="A813" t="s">
        <v>3073</v>
      </c>
      <c r="B813" t="s">
        <v>41</v>
      </c>
      <c r="C813" s="3" t="str">
        <f t="shared" si="97"/>
        <v>4.5 </v>
      </c>
      <c r="D813" t="s">
        <v>3074</v>
      </c>
      <c r="E813" t="s">
        <v>3075</v>
      </c>
      <c r="F813" t="s">
        <v>13</v>
      </c>
      <c r="G813" t="str">
        <f t="shared" si="98"/>
        <v>$$ - $$$</v>
      </c>
      <c r="H813" t="s">
        <v>3076</v>
      </c>
      <c r="I813" t="s">
        <v>3077</v>
      </c>
      <c r="J813" t="str">
        <f t="shared" si="96"/>
        <v xml:space="preserve">  BarEuropeanVegetarian Friendly</v>
      </c>
      <c r="K813" t="str" cm="1">
        <f t="array" ref="K813">ExtractCapitals(J813)</f>
        <v>Bar European Vegetarian  Friendly</v>
      </c>
      <c r="L813" t="str">
        <f t="shared" si="99"/>
        <v>Bar, European, Vegetarian, , Friendly</v>
      </c>
      <c r="M813" t="str">
        <f t="shared" si="103"/>
        <v>Bar, European, Vegetarian Friendly</v>
      </c>
      <c r="N813" t="s">
        <v>3078</v>
      </c>
      <c r="O813" t="s">
        <v>597</v>
      </c>
      <c r="P813" t="str">
        <f t="shared" si="100"/>
        <v>Bar, European, Vegetarian Friendly, Vegetarian Friendly, Gluten Free Options, Dinner, Drinks</v>
      </c>
      <c r="Q813" t="str" cm="1">
        <f t="array" ref="Q813">_xlfn.TEXTJOIN(", ", TRUE, IFERROR(_xlfn.FILTERXML("&lt;t&gt;&lt;s&gt;" &amp; SUBSTITUTE(P813, ", ", "&lt;/s&gt;&lt;s&gt;") &amp; "&lt;/s&gt;&lt;/t&gt;", "//s[not(preceding::*=.)]"), ""))</f>
        <v>Bar, European, Vegetarian Friendly, Gluten Free Options, Dinner, Drinks</v>
      </c>
      <c r="R813" t="s">
        <v>9048</v>
      </c>
      <c r="S813" t="str">
        <f t="shared" si="101"/>
        <v>P001784</v>
      </c>
      <c r="T813">
        <f t="shared" ca="1" si="102"/>
        <v>3377</v>
      </c>
      <c r="U813" s="4">
        <v>3047</v>
      </c>
    </row>
    <row r="814" spans="1:21" x14ac:dyDescent="0.45">
      <c r="A814" t="s">
        <v>3079</v>
      </c>
      <c r="B814" t="s">
        <v>79</v>
      </c>
      <c r="C814" s="3" t="str">
        <f t="shared" si="97"/>
        <v>5.0 </v>
      </c>
      <c r="D814" t="s">
        <v>3080</v>
      </c>
      <c r="E814" t="s">
        <v>3081</v>
      </c>
      <c r="F814" t="s">
        <v>144</v>
      </c>
      <c r="G814" t="str">
        <f t="shared" si="98"/>
        <v>$$$$</v>
      </c>
      <c r="H814" t="s">
        <v>3082</v>
      </c>
      <c r="I814" t="s">
        <v>3083</v>
      </c>
      <c r="J814" t="str">
        <f t="shared" si="96"/>
        <v>Vegetarian FriendlyGluten Free Options</v>
      </c>
      <c r="K814" t="str" cm="1">
        <f t="array" ref="K814">ExtractCapitals(J814)</f>
        <v>Vegetarian  Friendly Gluten  Free  Options</v>
      </c>
      <c r="L814" t="str">
        <f t="shared" si="99"/>
        <v>Vegetarian, , Friendly, Gluten, , Free, , Options</v>
      </c>
      <c r="M814" t="str">
        <f t="shared" si="103"/>
        <v>Vegetarian Friendly, Gluten Free Options</v>
      </c>
      <c r="N814" t="s">
        <v>3078</v>
      </c>
      <c r="O814" t="s">
        <v>195</v>
      </c>
      <c r="P814" t="str">
        <f t="shared" si="100"/>
        <v>Vegetarian Friendly, Gluten Free Options, Lunch, Dinner, Drinks</v>
      </c>
      <c r="Q814" t="str" cm="1">
        <f t="array" ref="Q814">_xlfn.TEXTJOIN(", ", TRUE, IFERROR(_xlfn.FILTERXML("&lt;t&gt;&lt;s&gt;" &amp; SUBSTITUTE(P814, ", ", "&lt;/s&gt;&lt;s&gt;") &amp; "&lt;/s&gt;&lt;/t&gt;", "//s[not(preceding::*=.)]"), ""))</f>
        <v>Vegetarian Friendly, Gluten Free Options, Lunch, Dinner, Drinks</v>
      </c>
      <c r="R814" t="s">
        <v>9048</v>
      </c>
      <c r="S814" t="str">
        <f t="shared" si="101"/>
        <v>P001785</v>
      </c>
      <c r="T814">
        <f t="shared" ca="1" si="102"/>
        <v>3805</v>
      </c>
      <c r="U814" s="4">
        <v>3605</v>
      </c>
    </row>
    <row r="815" spans="1:21" x14ac:dyDescent="0.45">
      <c r="A815" t="s">
        <v>3084</v>
      </c>
      <c r="B815" t="s">
        <v>79</v>
      </c>
      <c r="C815" s="3" t="str">
        <f t="shared" si="97"/>
        <v>5.0 </v>
      </c>
      <c r="D815" t="s">
        <v>3085</v>
      </c>
      <c r="E815" t="s">
        <v>3086</v>
      </c>
      <c r="F815" t="s">
        <v>13</v>
      </c>
      <c r="G815" t="str">
        <f t="shared" si="98"/>
        <v>$$ - $$$</v>
      </c>
      <c r="H815" t="s">
        <v>3087</v>
      </c>
      <c r="I815" t="s">
        <v>3088</v>
      </c>
      <c r="J815" t="str">
        <f t="shared" si="96"/>
        <v xml:space="preserve">  SteakhouseBarEuropean</v>
      </c>
      <c r="K815" t="str" cm="1">
        <f t="array" ref="K815">ExtractCapitals(J815)</f>
        <v>Steakhouse Bar European</v>
      </c>
      <c r="L815" t="str">
        <f t="shared" si="99"/>
        <v>Steakhouse, Bar, European</v>
      </c>
      <c r="M815" t="str">
        <f t="shared" si="103"/>
        <v>Steakhouse, Bar, European</v>
      </c>
      <c r="P815" t="str">
        <f t="shared" si="100"/>
        <v>Steakhouse, Bar, European</v>
      </c>
      <c r="Q815" t="str" cm="1">
        <f t="array" ref="Q815">_xlfn.TEXTJOIN(", ", TRUE, IFERROR(_xlfn.FILTERXML("&lt;t&gt;&lt;s&gt;" &amp; SUBSTITUTE(P815, ", ", "&lt;/s&gt;&lt;s&gt;") &amp; "&lt;/s&gt;&lt;/t&gt;", "//s[not(preceding::*=.)]"), ""))</f>
        <v>Steakhouse, Bar, European</v>
      </c>
      <c r="R815" t="s">
        <v>9048</v>
      </c>
      <c r="S815" t="str">
        <f t="shared" si="101"/>
        <v>P001786</v>
      </c>
      <c r="T815">
        <f t="shared" ca="1" si="102"/>
        <v>2574</v>
      </c>
      <c r="U815" s="4">
        <v>1131</v>
      </c>
    </row>
    <row r="816" spans="1:21" x14ac:dyDescent="0.45">
      <c r="A816" t="s">
        <v>3089</v>
      </c>
      <c r="B816" t="s">
        <v>79</v>
      </c>
      <c r="C816" s="3" t="str">
        <f t="shared" si="97"/>
        <v>5.0 </v>
      </c>
      <c r="D816" t="s">
        <v>3090</v>
      </c>
      <c r="E816" t="s">
        <v>3091</v>
      </c>
      <c r="F816" t="s">
        <v>144</v>
      </c>
      <c r="G816" t="str">
        <f t="shared" si="98"/>
        <v>$$$$</v>
      </c>
      <c r="H816" t="s">
        <v>3092</v>
      </c>
      <c r="I816" t="s">
        <v>3093</v>
      </c>
      <c r="J816" t="str">
        <f t="shared" si="96"/>
        <v>AsianMalaysianVegetarian Friendly</v>
      </c>
      <c r="K816" t="str" cm="1">
        <f t="array" ref="K816">ExtractCapitals(J816)</f>
        <v>Asian Malaysian Vegetarian  Friendly</v>
      </c>
      <c r="L816" t="str">
        <f t="shared" si="99"/>
        <v>Asian, Malaysian, Vegetarian, , Friendly</v>
      </c>
      <c r="M816" t="str">
        <f t="shared" si="103"/>
        <v>Asian, Malaysian, Vegetarian Friendly</v>
      </c>
      <c r="P816" t="str">
        <f t="shared" si="100"/>
        <v>Asian, Malaysian, Vegetarian Friendly</v>
      </c>
      <c r="Q816" t="str" cm="1">
        <f t="array" ref="Q816">_xlfn.TEXTJOIN(", ", TRUE, IFERROR(_xlfn.FILTERXML("&lt;t&gt;&lt;s&gt;" &amp; SUBSTITUTE(P816, ", ", "&lt;/s&gt;&lt;s&gt;") &amp; "&lt;/s&gt;&lt;/t&gt;", "//s[not(preceding::*=.)]"), ""))</f>
        <v>Asian, Malaysian, Vegetarian Friendly</v>
      </c>
      <c r="R816" t="s">
        <v>9048</v>
      </c>
      <c r="S816" t="str">
        <f t="shared" si="101"/>
        <v>P001787</v>
      </c>
      <c r="T816">
        <f t="shared" ca="1" si="102"/>
        <v>757</v>
      </c>
      <c r="U816" s="4">
        <v>2785</v>
      </c>
    </row>
    <row r="817" spans="1:21" x14ac:dyDescent="0.45">
      <c r="A817" t="s">
        <v>3094</v>
      </c>
      <c r="B817" t="s">
        <v>41</v>
      </c>
      <c r="C817" s="3" t="str">
        <f t="shared" si="97"/>
        <v>4.5 </v>
      </c>
      <c r="D817" t="s">
        <v>3090</v>
      </c>
      <c r="E817" t="s">
        <v>3095</v>
      </c>
      <c r="F817" t="s">
        <v>144</v>
      </c>
      <c r="G817" t="str">
        <f t="shared" si="98"/>
        <v>$$$$</v>
      </c>
      <c r="H817" t="s">
        <v>3096</v>
      </c>
      <c r="I817" t="s">
        <v>3097</v>
      </c>
      <c r="J817" t="str">
        <f t="shared" si="96"/>
        <v>EuropeanAsianVegetarian Friendly</v>
      </c>
      <c r="K817" t="str" cm="1">
        <f t="array" ref="K817">ExtractCapitals(J817)</f>
        <v>European Asian Vegetarian  Friendly</v>
      </c>
      <c r="L817" t="str">
        <f t="shared" si="99"/>
        <v>European, Asian, Vegetarian, , Friendly</v>
      </c>
      <c r="M817" t="str">
        <f t="shared" si="103"/>
        <v>European, Asian, Vegetarian Friendly</v>
      </c>
      <c r="N817" t="s">
        <v>3098</v>
      </c>
      <c r="O817" t="s">
        <v>16</v>
      </c>
      <c r="P817" t="str">
        <f t="shared" si="100"/>
        <v>European, Asian, Vegetarian Friendly, Vegetarian Friendly, Vegan Options, Halal, Gluten Free Options</v>
      </c>
      <c r="Q817" t="str" cm="1">
        <f t="array" ref="Q817">_xlfn.TEXTJOIN(", ", TRUE, IFERROR(_xlfn.FILTERXML("&lt;t&gt;&lt;s&gt;" &amp; SUBSTITUTE(P817, ", ", "&lt;/s&gt;&lt;s&gt;") &amp; "&lt;/s&gt;&lt;/t&gt;", "//s[not(preceding::*=.)]"), ""))</f>
        <v>European, Asian, Vegetarian Friendly, Vegan Options, Halal, Gluten Free Options</v>
      </c>
      <c r="R817" t="s">
        <v>9048</v>
      </c>
      <c r="S817" t="str">
        <f t="shared" si="101"/>
        <v>P001788</v>
      </c>
      <c r="T817">
        <f t="shared" ca="1" si="102"/>
        <v>1236</v>
      </c>
      <c r="U817" s="4">
        <v>148</v>
      </c>
    </row>
    <row r="818" spans="1:21" x14ac:dyDescent="0.45">
      <c r="A818" t="s">
        <v>3099</v>
      </c>
      <c r="B818" t="s">
        <v>79</v>
      </c>
      <c r="C818" s="3" t="str">
        <f t="shared" si="97"/>
        <v>5.0 </v>
      </c>
      <c r="D818" t="s">
        <v>3100</v>
      </c>
      <c r="E818" t="s">
        <v>3101</v>
      </c>
      <c r="F818" t="s">
        <v>144</v>
      </c>
      <c r="G818" t="str">
        <f t="shared" si="98"/>
        <v>$$$$</v>
      </c>
      <c r="H818" t="s">
        <v>1011</v>
      </c>
      <c r="I818" t="s">
        <v>3102</v>
      </c>
      <c r="J818" t="str">
        <f t="shared" si="96"/>
        <v>ChineseAsianCantonese</v>
      </c>
      <c r="K818" t="str" cm="1">
        <f t="array" ref="K818">ExtractCapitals(J818)</f>
        <v>Chinese Asian Cantonese</v>
      </c>
      <c r="L818" t="str">
        <f t="shared" si="99"/>
        <v>Chinese, Asian, Cantonese</v>
      </c>
      <c r="M818" t="str">
        <f t="shared" si="103"/>
        <v>Chinese, Asian, Cantonese</v>
      </c>
      <c r="N818" t="s">
        <v>402</v>
      </c>
      <c r="O818" t="s">
        <v>3066</v>
      </c>
      <c r="P818" t="str">
        <f t="shared" si="100"/>
        <v>Chinese, Asian, Cantonese, Vegetarian Friendly, Vegan Options, Gluten Free Options</v>
      </c>
      <c r="Q818" t="str" cm="1">
        <f t="array" ref="Q818">_xlfn.TEXTJOIN(", ", TRUE, IFERROR(_xlfn.FILTERXML("&lt;t&gt;&lt;s&gt;" &amp; SUBSTITUTE(P818, ", ", "&lt;/s&gt;&lt;s&gt;") &amp; "&lt;/s&gt;&lt;/t&gt;", "//s[not(preceding::*=.)]"), ""))</f>
        <v>Chinese, Asian, Cantonese, Vegetarian Friendly, Vegan Options, Gluten Free Options</v>
      </c>
      <c r="R818" t="s">
        <v>9048</v>
      </c>
      <c r="S818" t="str">
        <f t="shared" si="101"/>
        <v>P001789</v>
      </c>
      <c r="T818">
        <f t="shared" ca="1" si="102"/>
        <v>3142</v>
      </c>
      <c r="U818" s="4">
        <v>679</v>
      </c>
    </row>
    <row r="819" spans="1:21" x14ac:dyDescent="0.45">
      <c r="A819" t="s">
        <v>3103</v>
      </c>
      <c r="B819" t="s">
        <v>79</v>
      </c>
      <c r="C819" s="3" t="str">
        <f t="shared" si="97"/>
        <v>5.0 </v>
      </c>
      <c r="D819" t="s">
        <v>3104</v>
      </c>
      <c r="E819" t="s">
        <v>3105</v>
      </c>
      <c r="F819" t="s">
        <v>144</v>
      </c>
      <c r="G819" t="str">
        <f t="shared" si="98"/>
        <v>$$$$</v>
      </c>
      <c r="H819" t="s">
        <v>3106</v>
      </c>
      <c r="I819" t="s">
        <v>3107</v>
      </c>
      <c r="J819" t="str">
        <f t="shared" si="96"/>
        <v>IndianAsianVegetarian Friendly</v>
      </c>
      <c r="K819" t="str" cm="1">
        <f t="array" ref="K819">ExtractCapitals(J819)</f>
        <v>Indian Asian Vegetarian  Friendly</v>
      </c>
      <c r="L819" t="str">
        <f t="shared" si="99"/>
        <v>Indian, Asian, Vegetarian, , Friendly</v>
      </c>
      <c r="M819" t="str">
        <f t="shared" si="103"/>
        <v>Indian, Asian, Vegetarian Friendly</v>
      </c>
      <c r="N819" t="s">
        <v>3108</v>
      </c>
      <c r="O819" t="s">
        <v>16</v>
      </c>
      <c r="P819" t="str">
        <f t="shared" si="100"/>
        <v>Indian, Asian, Vegetarian Friendly, Vegetarian Friendly, Vegan Options, Halal, Gluten Free Options</v>
      </c>
      <c r="Q819" t="str" cm="1">
        <f t="array" ref="Q819">_xlfn.TEXTJOIN(", ", TRUE, IFERROR(_xlfn.FILTERXML("&lt;t&gt;&lt;s&gt;" &amp; SUBSTITUTE(P819, ", ", "&lt;/s&gt;&lt;s&gt;") &amp; "&lt;/s&gt;&lt;/t&gt;", "//s[not(preceding::*=.)]"), ""))</f>
        <v>Indian, Asian, Vegetarian Friendly, Vegan Options, Halal, Gluten Free Options</v>
      </c>
      <c r="R819" t="s">
        <v>9048</v>
      </c>
      <c r="S819" t="str">
        <f t="shared" si="101"/>
        <v>P001790</v>
      </c>
      <c r="T819">
        <f t="shared" ca="1" si="102"/>
        <v>132</v>
      </c>
      <c r="U819" s="4">
        <v>3531</v>
      </c>
    </row>
    <row r="820" spans="1:21" x14ac:dyDescent="0.45">
      <c r="A820" t="s">
        <v>3109</v>
      </c>
      <c r="B820" t="s">
        <v>41</v>
      </c>
      <c r="C820" s="3" t="str">
        <f t="shared" si="97"/>
        <v>4.5 </v>
      </c>
      <c r="D820" t="s">
        <v>3110</v>
      </c>
      <c r="E820" t="s">
        <v>3111</v>
      </c>
      <c r="F820" t="s">
        <v>144</v>
      </c>
      <c r="G820" t="str">
        <f t="shared" si="98"/>
        <v>$$$$</v>
      </c>
      <c r="H820" t="s">
        <v>3112</v>
      </c>
      <c r="I820" t="s">
        <v>3113</v>
      </c>
      <c r="J820" t="str">
        <f t="shared" si="96"/>
        <v>International</v>
      </c>
      <c r="K820" t="str" cm="1">
        <f t="array" ref="K820">ExtractCapitals(J820)</f>
        <v>International</v>
      </c>
      <c r="L820" t="str">
        <f t="shared" si="99"/>
        <v>International</v>
      </c>
      <c r="M820" t="str">
        <f t="shared" si="103"/>
        <v>International</v>
      </c>
      <c r="N820" t="s">
        <v>3114</v>
      </c>
      <c r="O820" t="s">
        <v>3115</v>
      </c>
      <c r="P820" t="str">
        <f t="shared" si="100"/>
        <v>International, Breakfast, Lunch, Dinner, Drinks, Takeout, Reservations, Seating, Parking Available, Validated Parking, Valet Parking, Highchairs Available, Serves Alcohol, Free Wifi, Accepts Credit Cards, Table Service, Wine and Beer, Non-smoking restaurants</v>
      </c>
      <c r="Q820" t="str" cm="1">
        <f t="array" ref="Q820">_xlfn.TEXTJOIN(", ", TRUE, IFERROR(_xlfn.FILTERXML("&lt;t&gt;&lt;s&gt;" &amp; SUBSTITUTE(P820, ", ", "&lt;/s&gt;&lt;s&gt;") &amp; "&lt;/s&gt;&lt;/t&gt;", "//s[not(preceding::*=.)]"), ""))</f>
        <v>International, Breakfast, Lunch, Dinner, Drinks, Takeout, Reservations, Seating, Parking Available, Validated Parking, Valet Parking, Highchairs Available, Serves Alcohol, Free Wifi, Accepts Credit Cards, Table Service, Wine and Beer, Non-smoking restaurants</v>
      </c>
      <c r="R820" t="s">
        <v>9048</v>
      </c>
      <c r="S820" t="str">
        <f t="shared" si="101"/>
        <v>P001791</v>
      </c>
      <c r="T820">
        <f t="shared" ca="1" si="102"/>
        <v>334</v>
      </c>
      <c r="U820" s="4">
        <v>3081</v>
      </c>
    </row>
    <row r="821" spans="1:21" x14ac:dyDescent="0.45">
      <c r="A821" t="s">
        <v>3116</v>
      </c>
      <c r="B821" t="s">
        <v>41</v>
      </c>
      <c r="C821" s="3" t="str">
        <f t="shared" si="97"/>
        <v>4.5 </v>
      </c>
      <c r="D821" t="s">
        <v>3117</v>
      </c>
      <c r="E821" t="s">
        <v>3118</v>
      </c>
      <c r="F821" t="s">
        <v>13</v>
      </c>
      <c r="G821" t="str">
        <f t="shared" si="98"/>
        <v>$$ - $$$</v>
      </c>
      <c r="H821" t="s">
        <v>3119</v>
      </c>
      <c r="I821" t="s">
        <v>3120</v>
      </c>
      <c r="J821" t="str">
        <f t="shared" si="96"/>
        <v xml:space="preserve">  AsianMalaysianDining bars</v>
      </c>
      <c r="K821" t="str" cm="1">
        <f t="array" ref="K821">ExtractCapitals(J821)</f>
        <v>Asian Malaysian Dining bars</v>
      </c>
      <c r="L821" t="str">
        <f t="shared" si="99"/>
        <v>Asian, Malaysian, Dining, bars</v>
      </c>
      <c r="M821" t="str">
        <f t="shared" si="103"/>
        <v>Asian, Malaysian, Dining, bars</v>
      </c>
      <c r="N821" t="s">
        <v>3121</v>
      </c>
      <c r="O821" t="s">
        <v>34</v>
      </c>
      <c r="P821" t="str">
        <f t="shared" si="100"/>
        <v>Asian, Malaysian, Dining, bars, Asian, Malaysian, Dining bars, Vegetarian Friendly</v>
      </c>
      <c r="Q821" t="str" cm="1">
        <f t="array" ref="Q821">_xlfn.TEXTJOIN(", ", TRUE, IFERROR(_xlfn.FILTERXML("&lt;t&gt;&lt;s&gt;" &amp; SUBSTITUTE(P821, ", ", "&lt;/s&gt;&lt;s&gt;") &amp; "&lt;/s&gt;&lt;/t&gt;", "//s[not(preceding::*=.)]"), ""))</f>
        <v>Asian, Malaysian, Dining, bars, Dining bars, Vegetarian Friendly</v>
      </c>
      <c r="R821" t="s">
        <v>9048</v>
      </c>
      <c r="S821" t="str">
        <f t="shared" si="101"/>
        <v>P001792</v>
      </c>
      <c r="T821">
        <f t="shared" ca="1" si="102"/>
        <v>843</v>
      </c>
      <c r="U821" s="4">
        <v>529</v>
      </c>
    </row>
    <row r="822" spans="1:21" x14ac:dyDescent="0.45">
      <c r="A822" t="s">
        <v>3122</v>
      </c>
      <c r="B822" t="s">
        <v>41</v>
      </c>
      <c r="C822" s="3" t="str">
        <f t="shared" si="97"/>
        <v>4.5 </v>
      </c>
      <c r="D822" t="s">
        <v>3123</v>
      </c>
      <c r="E822" t="s">
        <v>3124</v>
      </c>
      <c r="F822" t="s">
        <v>13</v>
      </c>
      <c r="G822" t="str">
        <f t="shared" si="98"/>
        <v>$$ - $$$</v>
      </c>
      <c r="H822" t="s">
        <v>3125</v>
      </c>
      <c r="I822" t="s">
        <v>3126</v>
      </c>
      <c r="J822" t="str">
        <f t="shared" si="96"/>
        <v xml:space="preserve">  IrishBarEuropean</v>
      </c>
      <c r="K822" t="str" cm="1">
        <f t="array" ref="K822">ExtractCapitals(J822)</f>
        <v>Irish Bar European</v>
      </c>
      <c r="L822" t="str">
        <f t="shared" si="99"/>
        <v>Irish, Bar, European</v>
      </c>
      <c r="M822" t="str">
        <f t="shared" si="103"/>
        <v>Irish, Bar, European</v>
      </c>
      <c r="N822" t="s">
        <v>3066</v>
      </c>
      <c r="O822" t="s">
        <v>600</v>
      </c>
      <c r="P822" t="str">
        <f t="shared" si="100"/>
        <v>Irish, Bar, European, Vegetarian Friendly, Vegan Options, Gluten Free Options, Breakfast, Lunch, Dinner, Brunch</v>
      </c>
      <c r="Q822" t="str" cm="1">
        <f t="array" ref="Q822">_xlfn.TEXTJOIN(", ", TRUE, IFERROR(_xlfn.FILTERXML("&lt;t&gt;&lt;s&gt;" &amp; SUBSTITUTE(P822, ", ", "&lt;/s&gt;&lt;s&gt;") &amp; "&lt;/s&gt;&lt;/t&gt;", "//s[not(preceding::*=.)]"), ""))</f>
        <v>Irish, Bar, European, Vegetarian Friendly, Vegan Options, Gluten Free Options, Breakfast, Lunch, Dinner, Brunch</v>
      </c>
      <c r="R822" t="s">
        <v>9048</v>
      </c>
      <c r="S822" t="str">
        <f t="shared" si="101"/>
        <v>P001793</v>
      </c>
      <c r="T822">
        <f t="shared" ca="1" si="102"/>
        <v>58</v>
      </c>
      <c r="U822" s="4">
        <v>2065</v>
      </c>
    </row>
    <row r="823" spans="1:21" x14ac:dyDescent="0.45">
      <c r="A823" t="s">
        <v>3127</v>
      </c>
      <c r="B823" t="s">
        <v>41</v>
      </c>
      <c r="C823" s="3" t="str">
        <f t="shared" si="97"/>
        <v>4.5 </v>
      </c>
      <c r="D823" t="s">
        <v>3128</v>
      </c>
      <c r="E823" t="s">
        <v>3129</v>
      </c>
      <c r="F823" t="s">
        <v>144</v>
      </c>
      <c r="G823" t="str">
        <f t="shared" si="98"/>
        <v>$$$$</v>
      </c>
      <c r="H823" t="s">
        <v>3130</v>
      </c>
      <c r="I823" t="s">
        <v>3131</v>
      </c>
      <c r="J823" t="str">
        <f t="shared" si="96"/>
        <v>InternationalEuropeanGrill</v>
      </c>
      <c r="K823" t="str" cm="1">
        <f t="array" ref="K823">ExtractCapitals(J823)</f>
        <v>International European Grill</v>
      </c>
      <c r="L823" t="str">
        <f t="shared" si="99"/>
        <v>International, European, Grill</v>
      </c>
      <c r="M823" t="str">
        <f t="shared" si="103"/>
        <v>International, European, Grill</v>
      </c>
      <c r="N823" t="s">
        <v>3132</v>
      </c>
      <c r="O823" t="s">
        <v>3133</v>
      </c>
      <c r="P823" t="str">
        <f t="shared" si="100"/>
        <v>International, European, Grill, European, International, Grill, Gluten Free Options</v>
      </c>
      <c r="Q823" t="str" cm="1">
        <f t="array" ref="Q823">_xlfn.TEXTJOIN(", ", TRUE, IFERROR(_xlfn.FILTERXML("&lt;t&gt;&lt;s&gt;" &amp; SUBSTITUTE(P823, ", ", "&lt;/s&gt;&lt;s&gt;") &amp; "&lt;/s&gt;&lt;/t&gt;", "//s[not(preceding::*=.)]"), ""))</f>
        <v>International, European, Grill, Gluten Free Options</v>
      </c>
      <c r="R823" t="s">
        <v>9048</v>
      </c>
      <c r="S823" t="str">
        <f t="shared" si="101"/>
        <v>P001794</v>
      </c>
      <c r="T823">
        <f t="shared" ca="1" si="102"/>
        <v>41</v>
      </c>
      <c r="U823" s="4">
        <v>2876</v>
      </c>
    </row>
    <row r="824" spans="1:21" x14ac:dyDescent="0.45">
      <c r="A824" t="s">
        <v>3134</v>
      </c>
      <c r="B824" t="s">
        <v>41</v>
      </c>
      <c r="C824" s="3" t="str">
        <f t="shared" si="97"/>
        <v>4.5 </v>
      </c>
      <c r="D824" t="s">
        <v>3135</v>
      </c>
      <c r="F824" t="s">
        <v>13</v>
      </c>
      <c r="G824" t="str">
        <f t="shared" si="98"/>
        <v>$$ - $$$</v>
      </c>
      <c r="H824" t="s">
        <v>277</v>
      </c>
      <c r="I824" t="s">
        <v>3136</v>
      </c>
      <c r="J824" t="str">
        <f t="shared" si="96"/>
        <v xml:space="preserve">  BakeriesCafeEuropean</v>
      </c>
      <c r="K824" t="str" cm="1">
        <f t="array" ref="K824">ExtractCapitals(J824)</f>
        <v>Bakeries Cafe European</v>
      </c>
      <c r="L824" t="str">
        <f t="shared" si="99"/>
        <v>Bakeries, Cafe, European</v>
      </c>
      <c r="M824" t="str">
        <f t="shared" si="103"/>
        <v>Bakeries, Cafe, European</v>
      </c>
      <c r="N824" t="s">
        <v>3137</v>
      </c>
      <c r="P824" t="str">
        <f t="shared" si="100"/>
        <v>Bakeries, Cafe, European, Seating, Accepts Credit Cards, Table Service</v>
      </c>
      <c r="Q824" t="str" cm="1">
        <f t="array" ref="Q824">_xlfn.TEXTJOIN(", ", TRUE, IFERROR(_xlfn.FILTERXML("&lt;t&gt;&lt;s&gt;" &amp; SUBSTITUTE(P824, ", ", "&lt;/s&gt;&lt;s&gt;") &amp; "&lt;/s&gt;&lt;/t&gt;", "//s[not(preceding::*=.)]"), ""))</f>
        <v>Bakeries, Cafe, European, Seating, Accepts Credit Cards, Table Service</v>
      </c>
      <c r="R824" t="s">
        <v>9048</v>
      </c>
      <c r="S824" t="str">
        <f t="shared" si="101"/>
        <v>P001795</v>
      </c>
      <c r="T824">
        <f t="shared" ca="1" si="102"/>
        <v>965</v>
      </c>
      <c r="U824" s="4">
        <v>967</v>
      </c>
    </row>
    <row r="825" spans="1:21" x14ac:dyDescent="0.45">
      <c r="A825" t="s">
        <v>3138</v>
      </c>
      <c r="B825" t="s">
        <v>41</v>
      </c>
      <c r="C825" s="3" t="str">
        <f t="shared" si="97"/>
        <v>4.5 </v>
      </c>
      <c r="D825" t="s">
        <v>3139</v>
      </c>
      <c r="E825" t="s">
        <v>3140</v>
      </c>
      <c r="F825" t="s">
        <v>144</v>
      </c>
      <c r="G825" t="str">
        <f t="shared" si="98"/>
        <v>$$$$</v>
      </c>
      <c r="H825" t="s">
        <v>3141</v>
      </c>
      <c r="I825" t="s">
        <v>3142</v>
      </c>
      <c r="J825" t="str">
        <f t="shared" si="96"/>
        <v>ItalianSteakhouseGrill</v>
      </c>
      <c r="K825" t="str" cm="1">
        <f t="array" ref="K825">ExtractCapitals(J825)</f>
        <v>Italian Steakhouse Grill</v>
      </c>
      <c r="L825" t="str">
        <f t="shared" si="99"/>
        <v>Italian, Steakhouse, Grill</v>
      </c>
      <c r="M825" t="str">
        <f t="shared" si="103"/>
        <v>Italian, Steakhouse, Grill</v>
      </c>
      <c r="P825" t="str">
        <f t="shared" si="100"/>
        <v>Italian, Steakhouse, Grill</v>
      </c>
      <c r="Q825" t="str" cm="1">
        <f t="array" ref="Q825">_xlfn.TEXTJOIN(", ", TRUE, IFERROR(_xlfn.FILTERXML("&lt;t&gt;&lt;s&gt;" &amp; SUBSTITUTE(P825, ", ", "&lt;/s&gt;&lt;s&gt;") &amp; "&lt;/s&gt;&lt;/t&gt;", "//s[not(preceding::*=.)]"), ""))</f>
        <v>Italian, Steakhouse, Grill</v>
      </c>
      <c r="R825" t="s">
        <v>9048</v>
      </c>
      <c r="S825" t="str">
        <f t="shared" si="101"/>
        <v>P001796</v>
      </c>
      <c r="T825">
        <f t="shared" ca="1" si="102"/>
        <v>552</v>
      </c>
      <c r="U825" s="4">
        <v>4121</v>
      </c>
    </row>
    <row r="826" spans="1:21" x14ac:dyDescent="0.45">
      <c r="A826" t="s">
        <v>3143</v>
      </c>
      <c r="B826" t="s">
        <v>41</v>
      </c>
      <c r="C826" s="3" t="str">
        <f t="shared" si="97"/>
        <v>4.5 </v>
      </c>
      <c r="D826" t="s">
        <v>3144</v>
      </c>
      <c r="E826" t="s">
        <v>3145</v>
      </c>
      <c r="F826" t="s">
        <v>144</v>
      </c>
      <c r="G826" t="str">
        <f t="shared" si="98"/>
        <v>$$$$</v>
      </c>
      <c r="H826" t="s">
        <v>3146</v>
      </c>
      <c r="I826" t="s">
        <v>3147</v>
      </c>
      <c r="J826" t="str">
        <f t="shared" si="96"/>
        <v>JapaneseCafeHealthy</v>
      </c>
      <c r="K826" t="str" cm="1">
        <f t="array" ref="K826">ExtractCapitals(J826)</f>
        <v>Japanese Cafe Healthy</v>
      </c>
      <c r="L826" t="str">
        <f t="shared" si="99"/>
        <v>Japanese, Cafe, Healthy</v>
      </c>
      <c r="M826" t="str">
        <f t="shared" si="103"/>
        <v>Japanese, Cafe, Healthy</v>
      </c>
      <c r="N826" t="s">
        <v>3148</v>
      </c>
      <c r="O826" t="s">
        <v>3149</v>
      </c>
      <c r="P826" t="str">
        <f t="shared" si="100"/>
        <v>Japanese, Cafe, Healthy, Japanese, Japanese Fusion, Cafe, Healthy, Kyoto cuisine, Breakfast, Lunch, Dinner, Brunch, After-hours</v>
      </c>
      <c r="Q826" t="str" cm="1">
        <f t="array" ref="Q826">_xlfn.TEXTJOIN(", ", TRUE, IFERROR(_xlfn.FILTERXML("&lt;t&gt;&lt;s&gt;" &amp; SUBSTITUTE(P826, ", ", "&lt;/s&gt;&lt;s&gt;") &amp; "&lt;/s&gt;&lt;/t&gt;", "//s[not(preceding::*=.)]"), ""))</f>
        <v>Japanese, Cafe, Healthy, Japanese Fusion, Kyoto cuisine, Breakfast, Lunch, Dinner, Brunch, After-hours</v>
      </c>
      <c r="R826" t="s">
        <v>9048</v>
      </c>
      <c r="S826" t="str">
        <f t="shared" si="101"/>
        <v>P001797</v>
      </c>
      <c r="T826">
        <f t="shared" ca="1" si="102"/>
        <v>1316</v>
      </c>
      <c r="U826" s="4">
        <v>211</v>
      </c>
    </row>
    <row r="827" spans="1:21" x14ac:dyDescent="0.45">
      <c r="A827" t="s">
        <v>3150</v>
      </c>
      <c r="B827" t="s">
        <v>41</v>
      </c>
      <c r="C827" s="3" t="str">
        <f t="shared" si="97"/>
        <v>4.5 </v>
      </c>
      <c r="D827" t="s">
        <v>3151</v>
      </c>
      <c r="F827" t="s">
        <v>13</v>
      </c>
      <c r="G827" t="str">
        <f t="shared" si="98"/>
        <v>$$ - $$$</v>
      </c>
      <c r="H827" t="s">
        <v>3152</v>
      </c>
      <c r="I827" t="s">
        <v>3153</v>
      </c>
      <c r="J827" t="str">
        <f t="shared" si="96"/>
        <v xml:space="preserve">  ChineseHealthyMalaysian</v>
      </c>
      <c r="K827" t="str" cm="1">
        <f t="array" ref="K827">ExtractCapitals(J827)</f>
        <v>Chinese Healthy Malaysian</v>
      </c>
      <c r="L827" t="str">
        <f t="shared" si="99"/>
        <v>Chinese, Healthy, Malaysian</v>
      </c>
      <c r="M827" t="str">
        <f t="shared" si="103"/>
        <v>Chinese, Healthy, Malaysian</v>
      </c>
      <c r="N827" t="s">
        <v>3154</v>
      </c>
      <c r="O827" t="s">
        <v>16</v>
      </c>
      <c r="P827" t="str">
        <f t="shared" si="100"/>
        <v>Chinese, Healthy, Malaysian, Vegetarian Friendly, Vegan Options, Halal, Gluten Free Options</v>
      </c>
      <c r="Q827" t="str" cm="1">
        <f t="array" ref="Q827">_xlfn.TEXTJOIN(", ", TRUE, IFERROR(_xlfn.FILTERXML("&lt;t&gt;&lt;s&gt;" &amp; SUBSTITUTE(P827, ", ", "&lt;/s&gt;&lt;s&gt;") &amp; "&lt;/s&gt;&lt;/t&gt;", "//s[not(preceding::*=.)]"), ""))</f>
        <v>Chinese, Healthy, Malaysian, Vegetarian Friendly, Vegan Options, Halal, Gluten Free Options</v>
      </c>
      <c r="R827" t="s">
        <v>9048</v>
      </c>
      <c r="S827" t="str">
        <f t="shared" si="101"/>
        <v>P001798</v>
      </c>
      <c r="T827">
        <f t="shared" ca="1" si="102"/>
        <v>1171</v>
      </c>
      <c r="U827" s="4">
        <v>2783</v>
      </c>
    </row>
    <row r="828" spans="1:21" x14ac:dyDescent="0.45">
      <c r="A828" t="s">
        <v>3155</v>
      </c>
      <c r="B828" t="s">
        <v>41</v>
      </c>
      <c r="C828" s="3" t="str">
        <f t="shared" si="97"/>
        <v>4.5 </v>
      </c>
      <c r="D828" t="s">
        <v>3156</v>
      </c>
      <c r="E828" t="s">
        <v>3157</v>
      </c>
      <c r="F828" t="s">
        <v>13</v>
      </c>
      <c r="G828" t="str">
        <f t="shared" si="98"/>
        <v>$$ - $$$</v>
      </c>
      <c r="H828" t="s">
        <v>3053</v>
      </c>
      <c r="I828" t="s">
        <v>3158</v>
      </c>
      <c r="J828" t="str">
        <f t="shared" si="96"/>
        <v xml:space="preserve">  InternationalAsianMalaysian</v>
      </c>
      <c r="K828" t="str" cm="1">
        <f t="array" ref="K828">ExtractCapitals(J828)</f>
        <v>International Asian Malaysian</v>
      </c>
      <c r="L828" t="str">
        <f t="shared" si="99"/>
        <v>International, Asian, Malaysian</v>
      </c>
      <c r="M828" t="str">
        <f t="shared" si="103"/>
        <v>International, Asian, Malaysian</v>
      </c>
      <c r="N828" t="s">
        <v>16</v>
      </c>
      <c r="O828" t="s">
        <v>1579</v>
      </c>
      <c r="P828" t="str">
        <f t="shared" si="100"/>
        <v>International, Asian, Malaysian, Vegetarian Friendly, Vegan Options, Halal, Gluten Free Options, Breakfast, Lunch, Dinner, Brunch, Drinks</v>
      </c>
      <c r="Q828" t="str" cm="1">
        <f t="array" ref="Q828">_xlfn.TEXTJOIN(", ", TRUE, IFERROR(_xlfn.FILTERXML("&lt;t&gt;&lt;s&gt;" &amp; SUBSTITUTE(P828, ", ", "&lt;/s&gt;&lt;s&gt;") &amp; "&lt;/s&gt;&lt;/t&gt;", "//s[not(preceding::*=.)]"), ""))</f>
        <v>International, Asian, Malaysian, Vegetarian Friendly, Vegan Options, Halal, Gluten Free Options, Breakfast, Lunch, Dinner, Brunch, Drinks</v>
      </c>
      <c r="R828" t="s">
        <v>9048</v>
      </c>
      <c r="S828" t="str">
        <f t="shared" si="101"/>
        <v>P001799</v>
      </c>
      <c r="T828">
        <f t="shared" ca="1" si="102"/>
        <v>64</v>
      </c>
      <c r="U828" s="4">
        <v>2283</v>
      </c>
    </row>
    <row r="829" spans="1:21" x14ac:dyDescent="0.45">
      <c r="A829" t="s">
        <v>3159</v>
      </c>
      <c r="B829" t="s">
        <v>41</v>
      </c>
      <c r="C829" s="3" t="str">
        <f t="shared" si="97"/>
        <v>4.5 </v>
      </c>
      <c r="D829" t="s">
        <v>3160</v>
      </c>
      <c r="E829" t="s">
        <v>3161</v>
      </c>
      <c r="F829" t="s">
        <v>144</v>
      </c>
      <c r="G829" t="str">
        <f t="shared" si="98"/>
        <v>$$$$</v>
      </c>
      <c r="H829" t="s">
        <v>3162</v>
      </c>
      <c r="I829" t="s">
        <v>3163</v>
      </c>
      <c r="J829" t="str">
        <f t="shared" si="96"/>
        <v>ItalianEuropeanVegetarian Friendly</v>
      </c>
      <c r="K829" t="str" cm="1">
        <f t="array" ref="K829">ExtractCapitals(J829)</f>
        <v>Italian European Vegetarian  Friendly</v>
      </c>
      <c r="L829" t="str">
        <f t="shared" si="99"/>
        <v>Italian, European, Vegetarian, , Friendly</v>
      </c>
      <c r="M829" t="str">
        <f t="shared" si="103"/>
        <v>Italian, European, Vegetarian Friendly</v>
      </c>
      <c r="N829" t="s">
        <v>3066</v>
      </c>
      <c r="O829" t="s">
        <v>183</v>
      </c>
      <c r="P829" t="str">
        <f t="shared" si="100"/>
        <v>Italian, European, Vegetarian Friendly, Vegetarian Friendly, Vegan Options, Gluten Free Options, Lunch, Dinner, Brunch</v>
      </c>
      <c r="Q829" t="str" cm="1">
        <f t="array" ref="Q829">_xlfn.TEXTJOIN(", ", TRUE, IFERROR(_xlfn.FILTERXML("&lt;t&gt;&lt;s&gt;" &amp; SUBSTITUTE(P829, ", ", "&lt;/s&gt;&lt;s&gt;") &amp; "&lt;/s&gt;&lt;/t&gt;", "//s[not(preceding::*=.)]"), ""))</f>
        <v>Italian, European, Vegetarian Friendly, Vegan Options, Gluten Free Options, Lunch, Dinner, Brunch</v>
      </c>
      <c r="R829" t="s">
        <v>9048</v>
      </c>
      <c r="S829" t="str">
        <f t="shared" si="101"/>
        <v>P001800</v>
      </c>
      <c r="T829">
        <f t="shared" ca="1" si="102"/>
        <v>888</v>
      </c>
      <c r="U829" s="4">
        <v>421</v>
      </c>
    </row>
    <row r="830" spans="1:21" x14ac:dyDescent="0.45">
      <c r="A830" t="s">
        <v>3164</v>
      </c>
      <c r="B830" t="s">
        <v>41</v>
      </c>
      <c r="C830" s="3" t="str">
        <f t="shared" si="97"/>
        <v>4.5 </v>
      </c>
      <c r="D830" t="s">
        <v>3165</v>
      </c>
      <c r="E830" t="s">
        <v>3166</v>
      </c>
      <c r="F830" t="s">
        <v>144</v>
      </c>
      <c r="G830" t="str">
        <f t="shared" si="98"/>
        <v>$$$$</v>
      </c>
      <c r="H830" t="s">
        <v>3167</v>
      </c>
      <c r="I830" t="s">
        <v>3083</v>
      </c>
      <c r="J830" t="str">
        <f t="shared" si="96"/>
        <v>FrenchChineseIndian</v>
      </c>
      <c r="K830" t="str" cm="1">
        <f t="array" ref="K830">ExtractCapitals(J830)</f>
        <v>French Chinese Indian</v>
      </c>
      <c r="L830" t="str">
        <f t="shared" si="99"/>
        <v>French, Chinese, Indian</v>
      </c>
      <c r="M830" t="str">
        <f t="shared" si="103"/>
        <v>French, Chinese, Indian</v>
      </c>
      <c r="P830" t="str">
        <f t="shared" si="100"/>
        <v>French, Chinese, Indian</v>
      </c>
      <c r="Q830" t="str" cm="1">
        <f t="array" ref="Q830">_xlfn.TEXTJOIN(", ", TRUE, IFERROR(_xlfn.FILTERXML("&lt;t&gt;&lt;s&gt;" &amp; SUBSTITUTE(P830, ", ", "&lt;/s&gt;&lt;s&gt;") &amp; "&lt;/s&gt;&lt;/t&gt;", "//s[not(preceding::*=.)]"), ""))</f>
        <v>French, Chinese, Indian</v>
      </c>
      <c r="R830" t="s">
        <v>9048</v>
      </c>
      <c r="S830" t="str">
        <f t="shared" si="101"/>
        <v>P001801</v>
      </c>
      <c r="T830">
        <f t="shared" ca="1" si="102"/>
        <v>2761</v>
      </c>
      <c r="U830" s="4">
        <v>3046</v>
      </c>
    </row>
    <row r="831" spans="1:21" x14ac:dyDescent="0.45">
      <c r="A831" t="s">
        <v>3168</v>
      </c>
      <c r="B831" t="s">
        <v>79</v>
      </c>
      <c r="C831" s="3" t="str">
        <f t="shared" si="97"/>
        <v>5.0 </v>
      </c>
      <c r="D831" t="s">
        <v>3169</v>
      </c>
      <c r="E831" t="s">
        <v>3170</v>
      </c>
      <c r="F831" t="s">
        <v>144</v>
      </c>
      <c r="G831" t="str">
        <f t="shared" si="98"/>
        <v>$$$$</v>
      </c>
      <c r="H831" t="s">
        <v>3171</v>
      </c>
      <c r="I831" t="s">
        <v>3172</v>
      </c>
      <c r="J831" t="str">
        <f t="shared" si="96"/>
        <v>JapaneseSeafoodJapanese Fusion</v>
      </c>
      <c r="K831" t="str" cm="1">
        <f t="array" ref="K831">ExtractCapitals(J831)</f>
        <v>Japanese Seafood Japanese  Fusion</v>
      </c>
      <c r="L831" t="str">
        <f t="shared" si="99"/>
        <v>Japanese, Seafood, Japanese, , Fusion</v>
      </c>
      <c r="M831" t="str">
        <f t="shared" si="103"/>
        <v>Japanese, Seafood, Japanese Fusion</v>
      </c>
      <c r="N831" t="s">
        <v>791</v>
      </c>
      <c r="O831" t="s">
        <v>3173</v>
      </c>
      <c r="P831" t="str">
        <f t="shared" si="100"/>
        <v>Japanese, Seafood, Japanese Fusion, Lunch, Dinner, Brunch, Drinks, Reservations, Seating, Serves Alcohol, Table Service, Private Dining, Parking Available, Valet Parking, Free off-street parking, Wheelchair Accessible, Wine and Beer, Accepts American Express, Accepts Mastercard, Accepts Visa, Free Wifi, Accepts Credit Cards</v>
      </c>
      <c r="Q831" t="str" cm="1">
        <f t="array" ref="Q831">_xlfn.TEXTJOIN(", ", TRUE, IFERROR(_xlfn.FILTERXML("&lt;t&gt;&lt;s&gt;" &amp; SUBSTITUTE(P831, ", ", "&lt;/s&gt;&lt;s&gt;") &amp; "&lt;/s&gt;&lt;/t&gt;", "//s[not(preceding::*=.)]"), ""))</f>
        <v>Japanese, Seafood, Japanese Fusion, Lunch, Dinner, Brunch, Drinks, Reservations, Seating, Serves Alcohol, Table Service, Private Dining, Parking Available, Valet Parking, Free off-street parking, Wheelchair Accessible, Wine and Beer, Accepts American Express, Accepts Mastercard, Accepts Visa, Free Wifi, Accepts Credit Cards</v>
      </c>
      <c r="R831" t="s">
        <v>9048</v>
      </c>
      <c r="S831" t="str">
        <f t="shared" si="101"/>
        <v>P001802</v>
      </c>
      <c r="T831">
        <f t="shared" ca="1" si="102"/>
        <v>1813</v>
      </c>
      <c r="U831" s="4">
        <v>362</v>
      </c>
    </row>
    <row r="832" spans="1:21" x14ac:dyDescent="0.45">
      <c r="A832" t="s">
        <v>3174</v>
      </c>
      <c r="B832" t="s">
        <v>41</v>
      </c>
      <c r="C832" s="3" t="str">
        <f t="shared" si="97"/>
        <v>4.5 </v>
      </c>
      <c r="D832" t="s">
        <v>3175</v>
      </c>
      <c r="E832" t="s">
        <v>3176</v>
      </c>
      <c r="F832" t="s">
        <v>13</v>
      </c>
      <c r="G832" t="str">
        <f t="shared" si="98"/>
        <v>$$ - $$$</v>
      </c>
      <c r="H832" t="s">
        <v>3177</v>
      </c>
      <c r="I832" t="s">
        <v>3178</v>
      </c>
      <c r="J832" t="str">
        <f t="shared" si="96"/>
        <v xml:space="preserve">  ContemporaryCentral AsianVegetarian Friendly</v>
      </c>
      <c r="K832" t="str" cm="1">
        <f t="array" ref="K832">ExtractCapitals(J832)</f>
        <v>Contemporary Central  Asian Vegetarian  Friendly</v>
      </c>
      <c r="L832" t="str">
        <f t="shared" si="99"/>
        <v>Contemporary, Central, , Asian, Vegetarian, , Friendly</v>
      </c>
      <c r="M832" t="str">
        <f t="shared" si="103"/>
        <v>Contemporary, Central Asian, Vegetarian Friendly</v>
      </c>
      <c r="P832" t="str">
        <f t="shared" si="100"/>
        <v>Contemporary, Central Asian, Vegetarian Friendly</v>
      </c>
      <c r="Q832" t="str" cm="1">
        <f t="array" ref="Q832">_xlfn.TEXTJOIN(", ", TRUE, IFERROR(_xlfn.FILTERXML("&lt;t&gt;&lt;s&gt;" &amp; SUBSTITUTE(P832, ", ", "&lt;/s&gt;&lt;s&gt;") &amp; "&lt;/s&gt;&lt;/t&gt;", "//s[not(preceding::*=.)]"), ""))</f>
        <v>Contemporary, Central Asian, Vegetarian Friendly</v>
      </c>
      <c r="R832" t="s">
        <v>9048</v>
      </c>
      <c r="S832" t="str">
        <f t="shared" si="101"/>
        <v>P001803</v>
      </c>
      <c r="T832">
        <f t="shared" ca="1" si="102"/>
        <v>247</v>
      </c>
      <c r="U832" s="4">
        <v>3693</v>
      </c>
    </row>
    <row r="833" spans="1:21" x14ac:dyDescent="0.45">
      <c r="A833" t="s">
        <v>3044</v>
      </c>
      <c r="B833" t="s">
        <v>79</v>
      </c>
      <c r="C833" s="3" t="str">
        <f t="shared" si="97"/>
        <v>5.0 </v>
      </c>
      <c r="D833" t="s">
        <v>3045</v>
      </c>
      <c r="E833" t="s">
        <v>3179</v>
      </c>
      <c r="F833" t="s">
        <v>13</v>
      </c>
      <c r="G833" t="str">
        <f t="shared" si="98"/>
        <v>$$ - $$$</v>
      </c>
      <c r="H833" t="s">
        <v>3046</v>
      </c>
      <c r="I833" t="s">
        <v>3047</v>
      </c>
      <c r="J833" t="str">
        <f t="shared" si="96"/>
        <v xml:space="preserve">  FrenchJapaneseCafe</v>
      </c>
      <c r="K833" t="str" cm="1">
        <f t="array" ref="K833">ExtractCapitals(J833)</f>
        <v>French Japanese Cafe</v>
      </c>
      <c r="L833" t="str">
        <f t="shared" si="99"/>
        <v>French, Japanese, Cafe</v>
      </c>
      <c r="M833" t="str">
        <f t="shared" si="103"/>
        <v>French, Japanese, Cafe</v>
      </c>
      <c r="N833" t="s">
        <v>3048</v>
      </c>
      <c r="O833" t="s">
        <v>3049</v>
      </c>
      <c r="P833" t="str">
        <f t="shared" si="100"/>
        <v>French, Japanese, Cafe, French, Japanese, Cafe, International, Malaysian, Breakfast, Lunch, Brunch, Drinks</v>
      </c>
      <c r="Q833" t="str" cm="1">
        <f t="array" ref="Q833">_xlfn.TEXTJOIN(", ", TRUE, IFERROR(_xlfn.FILTERXML("&lt;t&gt;&lt;s&gt;" &amp; SUBSTITUTE(P833, ", ", "&lt;/s&gt;&lt;s&gt;") &amp; "&lt;/s&gt;&lt;/t&gt;", "//s[not(preceding::*=.)]"), ""))</f>
        <v>French, Japanese, Cafe, International, Malaysian, Breakfast, Lunch, Brunch, Drinks</v>
      </c>
      <c r="R833" t="s">
        <v>9048</v>
      </c>
      <c r="S833" t="str">
        <f t="shared" si="101"/>
        <v>P001804</v>
      </c>
      <c r="T833">
        <f t="shared" ca="1" si="102"/>
        <v>4327</v>
      </c>
      <c r="U833" s="4">
        <v>567</v>
      </c>
    </row>
    <row r="834" spans="1:21" x14ac:dyDescent="0.45">
      <c r="A834" t="s">
        <v>3180</v>
      </c>
      <c r="B834" t="s">
        <v>41</v>
      </c>
      <c r="C834" s="3" t="str">
        <f t="shared" si="97"/>
        <v>4.5 </v>
      </c>
      <c r="D834" t="s">
        <v>3181</v>
      </c>
      <c r="E834" t="s">
        <v>3182</v>
      </c>
      <c r="F834" t="s">
        <v>6</v>
      </c>
      <c r="G834" t="str">
        <f t="shared" si="98"/>
        <v>$</v>
      </c>
      <c r="H834" t="s">
        <v>1691</v>
      </c>
      <c r="I834" t="s">
        <v>3183</v>
      </c>
      <c r="J834" t="str">
        <f t="shared" ref="J834:J897" si="104">SUBSTITUTE(SUBSTITUTE(H834, "$", ""), "-", "")</f>
        <v>Quick BitesAmericanFast food</v>
      </c>
      <c r="K834" t="str" cm="1">
        <f t="array" ref="K834">ExtractCapitals(J834)</f>
        <v>Quick  Bites American Fast food</v>
      </c>
      <c r="L834" t="str">
        <f t="shared" si="99"/>
        <v>Quick, , Bites, American, Fast, food</v>
      </c>
      <c r="M834" t="str">
        <f t="shared" si="103"/>
        <v>Quick Bites, American, Fast, food</v>
      </c>
      <c r="N834" t="s">
        <v>3184</v>
      </c>
      <c r="O834" t="s">
        <v>9</v>
      </c>
      <c r="P834" t="str">
        <f t="shared" si="100"/>
        <v>Quick Bites, American, Fast, food, American, Australian, Fast food, Vegetarian Friendly, Vegan Options, Halal</v>
      </c>
      <c r="Q834" t="str" cm="1">
        <f t="array" ref="Q834">_xlfn.TEXTJOIN(", ", TRUE, IFERROR(_xlfn.FILTERXML("&lt;t&gt;&lt;s&gt;" &amp; SUBSTITUTE(P834, ", ", "&lt;/s&gt;&lt;s&gt;") &amp; "&lt;/s&gt;&lt;/t&gt;", "//s[not(preceding::*=.)]"), ""))</f>
        <v>Quick Bites, American, Fast, food, Australian, Fast food, Vegetarian Friendly, Vegan Options, Halal</v>
      </c>
      <c r="R834" t="s">
        <v>9048</v>
      </c>
      <c r="S834" t="str">
        <f t="shared" si="101"/>
        <v>P001805</v>
      </c>
      <c r="T834">
        <f t="shared" ca="1" si="102"/>
        <v>3342</v>
      </c>
      <c r="U834" s="4">
        <v>1207</v>
      </c>
    </row>
    <row r="835" spans="1:21" x14ac:dyDescent="0.45">
      <c r="A835" t="s">
        <v>3185</v>
      </c>
      <c r="B835" t="s">
        <v>41</v>
      </c>
      <c r="C835" s="3" t="str">
        <f t="shared" ref="C835:C898" si="105">SUBSTITUTE(B835, "Â", "")</f>
        <v>4.5 </v>
      </c>
      <c r="D835" t="s">
        <v>3186</v>
      </c>
      <c r="F835" t="s">
        <v>13</v>
      </c>
      <c r="G835" t="str">
        <f t="shared" ref="G835:G898" si="106">IF(OR(ISBLANK(F835), ISERROR(SEARCH("$", F835))), "$$", F835)</f>
        <v>$$ - $$$</v>
      </c>
      <c r="H835" t="s">
        <v>3187</v>
      </c>
      <c r="I835" t="s">
        <v>3188</v>
      </c>
      <c r="J835" t="str">
        <f t="shared" si="104"/>
        <v xml:space="preserve">  SeafoodInternationalGrill</v>
      </c>
      <c r="K835" t="str" cm="1">
        <f t="array" ref="K835">ExtractCapitals(J835)</f>
        <v>Seafood International Grill</v>
      </c>
      <c r="L835" t="str">
        <f t="shared" ref="L835:L898" si="107">SUBSTITUTE(K835, " ", ", ")</f>
        <v>Seafood, International, Grill</v>
      </c>
      <c r="M835" t="str">
        <f t="shared" si="103"/>
        <v>Seafood, International, Grill</v>
      </c>
      <c r="P835" t="str">
        <f t="shared" ref="P835:P898" si="108">M835 &amp; IF(ISNUMBER(SEARCH(N835, M835)), "", ", " &amp; N835) &amp; IF(AND(ISNUMBER(SEARCH(N835, M835 &amp; N835)), ISNUMBER(SEARCH(O835, M835 &amp; N835))), "", ", " &amp; O835)</f>
        <v>Seafood, International, Grill</v>
      </c>
      <c r="Q835" t="str" cm="1">
        <f t="array" ref="Q835">_xlfn.TEXTJOIN(", ", TRUE, IFERROR(_xlfn.FILTERXML("&lt;t&gt;&lt;s&gt;" &amp; SUBSTITUTE(P835, ", ", "&lt;/s&gt;&lt;s&gt;") &amp; "&lt;/s&gt;&lt;/t&gt;", "//s[not(preceding::*=.)]"), ""))</f>
        <v>Seafood, International, Grill</v>
      </c>
      <c r="R835" t="s">
        <v>9048</v>
      </c>
      <c r="S835" t="str">
        <f t="shared" ref="S835:S898" si="109">"P" &amp; TEXT(ROW(S835)-1+972,"000000")</f>
        <v>P001806</v>
      </c>
      <c r="T835">
        <f t="shared" ref="T835:T898" ca="1" si="110">RANDBETWEEN(1, 4500)</f>
        <v>2385</v>
      </c>
      <c r="U835" s="4">
        <v>1193</v>
      </c>
    </row>
    <row r="836" spans="1:21" x14ac:dyDescent="0.45">
      <c r="A836" t="s">
        <v>3189</v>
      </c>
      <c r="B836" t="s">
        <v>41</v>
      </c>
      <c r="C836" s="3" t="str">
        <f t="shared" si="105"/>
        <v>4.5 </v>
      </c>
      <c r="D836" t="s">
        <v>3190</v>
      </c>
      <c r="E836" t="s">
        <v>3191</v>
      </c>
      <c r="F836" t="s">
        <v>13</v>
      </c>
      <c r="G836" t="str">
        <f t="shared" si="106"/>
        <v>$$ - $$$</v>
      </c>
      <c r="H836" t="s">
        <v>3192</v>
      </c>
      <c r="I836" t="s">
        <v>3193</v>
      </c>
      <c r="J836" t="str">
        <f t="shared" si="104"/>
        <v xml:space="preserve">  ChineseBarAsian</v>
      </c>
      <c r="K836" t="str" cm="1">
        <f t="array" ref="K836">ExtractCapitals(J836)</f>
        <v>Chinese Bar Asian</v>
      </c>
      <c r="L836" t="str">
        <f t="shared" si="107"/>
        <v>Chinese, Bar, Asian</v>
      </c>
      <c r="M836" t="str">
        <f t="shared" ref="M836:M899" si="111">SUBSTITUTE(SUBSTITUTE(L836, ", ,", ""), ",,", ",")</f>
        <v>Chinese, Bar, Asian</v>
      </c>
      <c r="N836" t="s">
        <v>3066</v>
      </c>
      <c r="O836" t="s">
        <v>791</v>
      </c>
      <c r="P836" t="str">
        <f t="shared" si="108"/>
        <v>Chinese, Bar, Asian, Vegetarian Friendly, Vegan Options, Gluten Free Options, Lunch, Dinner, Brunch, Drinks</v>
      </c>
      <c r="Q836" t="str" cm="1">
        <f t="array" ref="Q836">_xlfn.TEXTJOIN(", ", TRUE, IFERROR(_xlfn.FILTERXML("&lt;t&gt;&lt;s&gt;" &amp; SUBSTITUTE(P836, ", ", "&lt;/s&gt;&lt;s&gt;") &amp; "&lt;/s&gt;&lt;/t&gt;", "//s[not(preceding::*=.)]"), ""))</f>
        <v>Chinese, Bar, Asian, Vegetarian Friendly, Vegan Options, Gluten Free Options, Lunch, Dinner, Brunch, Drinks</v>
      </c>
      <c r="R836" t="s">
        <v>9048</v>
      </c>
      <c r="S836" t="str">
        <f t="shared" si="109"/>
        <v>P001807</v>
      </c>
      <c r="T836">
        <f t="shared" ca="1" si="110"/>
        <v>1664</v>
      </c>
      <c r="U836" s="4">
        <v>2614</v>
      </c>
    </row>
    <row r="837" spans="1:21" x14ac:dyDescent="0.45">
      <c r="A837" t="s">
        <v>3122</v>
      </c>
      <c r="B837" t="s">
        <v>41</v>
      </c>
      <c r="C837" s="3" t="str">
        <f t="shared" si="105"/>
        <v>4.5 </v>
      </c>
      <c r="D837" t="s">
        <v>3194</v>
      </c>
      <c r="F837" t="s">
        <v>13</v>
      </c>
      <c r="G837" t="str">
        <f t="shared" si="106"/>
        <v>$$ - $$$</v>
      </c>
      <c r="H837" t="s">
        <v>3195</v>
      </c>
      <c r="I837" t="s">
        <v>3196</v>
      </c>
      <c r="J837" t="str">
        <f t="shared" si="104"/>
        <v xml:space="preserve">  IrishBarInternational</v>
      </c>
      <c r="K837" t="str" cm="1">
        <f t="array" ref="K837">ExtractCapitals(J837)</f>
        <v>Irish Bar International</v>
      </c>
      <c r="L837" t="str">
        <f t="shared" si="107"/>
        <v>Irish, Bar, International</v>
      </c>
      <c r="M837" t="str">
        <f t="shared" si="111"/>
        <v>Irish, Bar, International</v>
      </c>
      <c r="N837" t="s">
        <v>3197</v>
      </c>
      <c r="O837" t="s">
        <v>3066</v>
      </c>
      <c r="P837" t="str">
        <f t="shared" si="108"/>
        <v>Irish, Bar, International, Irish, Bar, European, Pub, International, Vegetarian Friendly, Vegan Options, Gluten Free Options</v>
      </c>
      <c r="Q837" t="str" cm="1">
        <f t="array" ref="Q837">_xlfn.TEXTJOIN(", ", TRUE, IFERROR(_xlfn.FILTERXML("&lt;t&gt;&lt;s&gt;" &amp; SUBSTITUTE(P837, ", ", "&lt;/s&gt;&lt;s&gt;") &amp; "&lt;/s&gt;&lt;/t&gt;", "//s[not(preceding::*=.)]"), ""))</f>
        <v>Irish, Bar, International, European, Pub, Vegetarian Friendly, Vegan Options, Gluten Free Options</v>
      </c>
      <c r="R837" t="s">
        <v>9048</v>
      </c>
      <c r="S837" t="str">
        <f t="shared" si="109"/>
        <v>P001808</v>
      </c>
      <c r="T837">
        <f t="shared" ca="1" si="110"/>
        <v>3345</v>
      </c>
      <c r="U837" s="4">
        <v>3724</v>
      </c>
    </row>
    <row r="838" spans="1:21" x14ac:dyDescent="0.45">
      <c r="A838" t="s">
        <v>3198</v>
      </c>
      <c r="B838" t="s">
        <v>41</v>
      </c>
      <c r="C838" s="3" t="str">
        <f t="shared" si="105"/>
        <v>4.5 </v>
      </c>
      <c r="D838" t="s">
        <v>3199</v>
      </c>
      <c r="E838" t="s">
        <v>3200</v>
      </c>
      <c r="F838" t="s">
        <v>13</v>
      </c>
      <c r="G838" t="str">
        <f t="shared" si="106"/>
        <v>$$ - $$$</v>
      </c>
      <c r="H838" t="s">
        <v>3125</v>
      </c>
      <c r="I838" t="s">
        <v>3201</v>
      </c>
      <c r="J838" t="str">
        <f t="shared" si="104"/>
        <v xml:space="preserve">  IrishBarEuropean</v>
      </c>
      <c r="K838" t="str" cm="1">
        <f t="array" ref="K838">ExtractCapitals(J838)</f>
        <v>Irish Bar European</v>
      </c>
      <c r="L838" t="str">
        <f t="shared" si="107"/>
        <v>Irish, Bar, European</v>
      </c>
      <c r="M838" t="str">
        <f t="shared" si="111"/>
        <v>Irish, Bar, European</v>
      </c>
      <c r="N838" t="s">
        <v>3202</v>
      </c>
      <c r="O838" t="s">
        <v>3066</v>
      </c>
      <c r="P838" t="str">
        <f t="shared" si="108"/>
        <v>Irish, Bar, European, Irish, Bar, European, Pub, Vegetarian Friendly, Vegan Options, Gluten Free Options</v>
      </c>
      <c r="Q838" t="str" cm="1">
        <f t="array" ref="Q838">_xlfn.TEXTJOIN(", ", TRUE, IFERROR(_xlfn.FILTERXML("&lt;t&gt;&lt;s&gt;" &amp; SUBSTITUTE(P838, ", ", "&lt;/s&gt;&lt;s&gt;") &amp; "&lt;/s&gt;&lt;/t&gt;", "//s[not(preceding::*=.)]"), ""))</f>
        <v>Irish, Bar, European, Pub, Vegetarian Friendly, Vegan Options, Gluten Free Options</v>
      </c>
      <c r="R838" t="s">
        <v>9048</v>
      </c>
      <c r="S838" t="str">
        <f t="shared" si="109"/>
        <v>P001809</v>
      </c>
      <c r="T838">
        <f t="shared" ca="1" si="110"/>
        <v>2613</v>
      </c>
      <c r="U838" s="4">
        <v>530</v>
      </c>
    </row>
    <row r="839" spans="1:21" x14ac:dyDescent="0.45">
      <c r="A839" t="s">
        <v>3203</v>
      </c>
      <c r="B839" t="s">
        <v>41</v>
      </c>
      <c r="C839" s="3" t="str">
        <f t="shared" si="105"/>
        <v>4.5 </v>
      </c>
      <c r="D839" t="s">
        <v>3204</v>
      </c>
      <c r="E839" t="s">
        <v>3205</v>
      </c>
      <c r="F839" t="s">
        <v>13</v>
      </c>
      <c r="G839" t="str">
        <f t="shared" si="106"/>
        <v>$$ - $$$</v>
      </c>
      <c r="H839" t="s">
        <v>3206</v>
      </c>
      <c r="I839" t="s">
        <v>3207</v>
      </c>
      <c r="J839" t="str">
        <f t="shared" si="104"/>
        <v xml:space="preserve">  EuropeanSpanishGluten Free Options</v>
      </c>
      <c r="K839" t="str" cm="1">
        <f t="array" ref="K839">ExtractCapitals(J839)</f>
        <v>European Spanish Gluten  Free  Options</v>
      </c>
      <c r="L839" t="str">
        <f t="shared" si="107"/>
        <v>European, Spanish, Gluten, , Free, , Options</v>
      </c>
      <c r="M839" t="str">
        <f t="shared" si="111"/>
        <v>European, Spanish, Gluten Free Options</v>
      </c>
      <c r="N839" t="s">
        <v>3133</v>
      </c>
      <c r="O839" t="s">
        <v>791</v>
      </c>
      <c r="P839" t="str">
        <f t="shared" si="108"/>
        <v>European, Spanish, Gluten Free Options, Lunch, Dinner, Brunch, Drinks</v>
      </c>
      <c r="Q839" t="str" cm="1">
        <f t="array" ref="Q839">_xlfn.TEXTJOIN(", ", TRUE, IFERROR(_xlfn.FILTERXML("&lt;t&gt;&lt;s&gt;" &amp; SUBSTITUTE(P839, ", ", "&lt;/s&gt;&lt;s&gt;") &amp; "&lt;/s&gt;&lt;/t&gt;", "//s[not(preceding::*=.)]"), ""))</f>
        <v>European, Spanish, Gluten Free Options, Lunch, Dinner, Brunch, Drinks</v>
      </c>
      <c r="R839" t="s">
        <v>9048</v>
      </c>
      <c r="S839" t="str">
        <f t="shared" si="109"/>
        <v>P001810</v>
      </c>
      <c r="T839">
        <f t="shared" ca="1" si="110"/>
        <v>3229</v>
      </c>
      <c r="U839" s="4">
        <v>1911</v>
      </c>
    </row>
    <row r="840" spans="1:21" x14ac:dyDescent="0.45">
      <c r="A840" t="s">
        <v>3208</v>
      </c>
      <c r="B840" t="s">
        <v>41</v>
      </c>
      <c r="C840" s="3" t="str">
        <f t="shared" si="105"/>
        <v>4.5 </v>
      </c>
      <c r="D840" t="s">
        <v>3209</v>
      </c>
      <c r="E840" t="s">
        <v>3210</v>
      </c>
      <c r="F840" t="s">
        <v>13</v>
      </c>
      <c r="G840" t="str">
        <f t="shared" si="106"/>
        <v>$$ - $$$</v>
      </c>
      <c r="H840" t="s">
        <v>273</v>
      </c>
      <c r="I840" t="s">
        <v>3211</v>
      </c>
      <c r="J840" t="str">
        <f t="shared" si="104"/>
        <v xml:space="preserve">  AsianThaiVegetarian Friendly</v>
      </c>
      <c r="K840" t="str" cm="1">
        <f t="array" ref="K840">ExtractCapitals(J840)</f>
        <v>Asian Thai Vegetarian  Friendly</v>
      </c>
      <c r="L840" t="str">
        <f t="shared" si="107"/>
        <v>Asian, Thai, Vegetarian, , Friendly</v>
      </c>
      <c r="M840" t="str">
        <f t="shared" si="111"/>
        <v>Asian, Thai, Vegetarian Friendly</v>
      </c>
      <c r="N840" t="s">
        <v>1771</v>
      </c>
      <c r="O840" t="s">
        <v>3066</v>
      </c>
      <c r="P840" t="str">
        <f t="shared" si="108"/>
        <v>Asian, Thai, Vegetarian Friendly, Vegetarian Friendly, Vegan Options, Gluten Free Options</v>
      </c>
      <c r="Q840" t="str" cm="1">
        <f t="array" ref="Q840">_xlfn.TEXTJOIN(", ", TRUE, IFERROR(_xlfn.FILTERXML("&lt;t&gt;&lt;s&gt;" &amp; SUBSTITUTE(P840, ", ", "&lt;/s&gt;&lt;s&gt;") &amp; "&lt;/s&gt;&lt;/t&gt;", "//s[not(preceding::*=.)]"), ""))</f>
        <v>Asian, Thai, Vegetarian Friendly, Vegan Options, Gluten Free Options</v>
      </c>
      <c r="R840" t="s">
        <v>9048</v>
      </c>
      <c r="S840" t="str">
        <f t="shared" si="109"/>
        <v>P001811</v>
      </c>
      <c r="T840">
        <f t="shared" ca="1" si="110"/>
        <v>771</v>
      </c>
      <c r="U840" s="4">
        <v>3681</v>
      </c>
    </row>
    <row r="841" spans="1:21" x14ac:dyDescent="0.45">
      <c r="A841" t="s">
        <v>3212</v>
      </c>
      <c r="B841" t="s">
        <v>41</v>
      </c>
      <c r="C841" s="3" t="str">
        <f t="shared" si="105"/>
        <v>4.5 </v>
      </c>
      <c r="D841" t="s">
        <v>3213</v>
      </c>
      <c r="E841" t="s">
        <v>3214</v>
      </c>
      <c r="F841" t="s">
        <v>144</v>
      </c>
      <c r="G841" t="str">
        <f t="shared" si="106"/>
        <v>$$$$</v>
      </c>
      <c r="H841" t="s">
        <v>3215</v>
      </c>
      <c r="I841" t="s">
        <v>3216</v>
      </c>
      <c r="J841" t="str">
        <f t="shared" si="104"/>
        <v>ChineseSeafoodCantonese</v>
      </c>
      <c r="K841" t="str" cm="1">
        <f t="array" ref="K841">ExtractCapitals(J841)</f>
        <v>Chinese Seafood Cantonese</v>
      </c>
      <c r="L841" t="str">
        <f t="shared" si="107"/>
        <v>Chinese, Seafood, Cantonese</v>
      </c>
      <c r="M841" t="str">
        <f t="shared" si="111"/>
        <v>Chinese, Seafood, Cantonese</v>
      </c>
      <c r="N841" t="s">
        <v>2437</v>
      </c>
      <c r="O841" t="s">
        <v>3066</v>
      </c>
      <c r="P841" t="str">
        <f t="shared" si="108"/>
        <v>Chinese, Seafood, Cantonese, Vegetarian Friendly, Vegan Options, Gluten Free Options</v>
      </c>
      <c r="Q841" t="str" cm="1">
        <f t="array" ref="Q841">_xlfn.TEXTJOIN(", ", TRUE, IFERROR(_xlfn.FILTERXML("&lt;t&gt;&lt;s&gt;" &amp; SUBSTITUTE(P841, ", ", "&lt;/s&gt;&lt;s&gt;") &amp; "&lt;/s&gt;&lt;/t&gt;", "//s[not(preceding::*=.)]"), ""))</f>
        <v>Chinese, Seafood, Cantonese, Vegetarian Friendly, Vegan Options, Gluten Free Options</v>
      </c>
      <c r="R841" t="s">
        <v>9048</v>
      </c>
      <c r="S841" t="str">
        <f t="shared" si="109"/>
        <v>P001812</v>
      </c>
      <c r="T841">
        <f t="shared" ca="1" si="110"/>
        <v>1293</v>
      </c>
      <c r="U841" s="4">
        <v>1123</v>
      </c>
    </row>
    <row r="842" spans="1:21" x14ac:dyDescent="0.45">
      <c r="A842" t="s">
        <v>3217</v>
      </c>
      <c r="B842" t="s">
        <v>41</v>
      </c>
      <c r="C842" s="3" t="str">
        <f t="shared" si="105"/>
        <v>4.5 </v>
      </c>
      <c r="D842" t="s">
        <v>3218</v>
      </c>
      <c r="E842" t="s">
        <v>3219</v>
      </c>
      <c r="F842" t="s">
        <v>13</v>
      </c>
      <c r="G842" t="str">
        <f t="shared" si="106"/>
        <v>$$ - $$$</v>
      </c>
      <c r="H842" t="s">
        <v>3220</v>
      </c>
      <c r="I842" t="s">
        <v>3221</v>
      </c>
      <c r="J842" t="str">
        <f t="shared" si="104"/>
        <v xml:space="preserve">  BarInternationalVegetarian Friendly</v>
      </c>
      <c r="K842" t="str" cm="1">
        <f t="array" ref="K842">ExtractCapitals(J842)</f>
        <v>Bar International Vegetarian  Friendly</v>
      </c>
      <c r="L842" t="str">
        <f t="shared" si="107"/>
        <v>Bar, International, Vegetarian, , Friendly</v>
      </c>
      <c r="M842" t="str">
        <f t="shared" si="111"/>
        <v>Bar, International, Vegetarian Friendly</v>
      </c>
      <c r="N842" t="s">
        <v>3222</v>
      </c>
      <c r="O842" t="s">
        <v>16</v>
      </c>
      <c r="P842" t="str">
        <f t="shared" si="108"/>
        <v>Bar, International, Vegetarian Friendly, Vegetarian Friendly, Vegan Options, Halal, Gluten Free Options</v>
      </c>
      <c r="Q842" t="str" cm="1">
        <f t="array" ref="Q842">_xlfn.TEXTJOIN(", ", TRUE, IFERROR(_xlfn.FILTERXML("&lt;t&gt;&lt;s&gt;" &amp; SUBSTITUTE(P842, ", ", "&lt;/s&gt;&lt;s&gt;") &amp; "&lt;/s&gt;&lt;/t&gt;", "//s[not(preceding::*=.)]"), ""))</f>
        <v>Bar, International, Vegetarian Friendly, Vegan Options, Halal, Gluten Free Options</v>
      </c>
      <c r="R842" t="s">
        <v>9048</v>
      </c>
      <c r="S842" t="str">
        <f t="shared" si="109"/>
        <v>P001813</v>
      </c>
      <c r="T842">
        <f t="shared" ca="1" si="110"/>
        <v>3295</v>
      </c>
      <c r="U842" s="4">
        <v>2334</v>
      </c>
    </row>
    <row r="843" spans="1:21" x14ac:dyDescent="0.45">
      <c r="A843" t="s">
        <v>3223</v>
      </c>
      <c r="B843" t="s">
        <v>41</v>
      </c>
      <c r="C843" s="3" t="str">
        <f t="shared" si="105"/>
        <v>4.5 </v>
      </c>
      <c r="D843" t="s">
        <v>3224</v>
      </c>
      <c r="E843" t="s">
        <v>3225</v>
      </c>
      <c r="F843" t="s">
        <v>13</v>
      </c>
      <c r="G843" t="str">
        <f t="shared" si="106"/>
        <v>$$ - $$$</v>
      </c>
      <c r="H843" t="s">
        <v>3226</v>
      </c>
      <c r="I843" t="s">
        <v>3227</v>
      </c>
      <c r="J843" t="str">
        <f t="shared" si="104"/>
        <v xml:space="preserve">  InternationalAsianHealthy</v>
      </c>
      <c r="K843" t="str" cm="1">
        <f t="array" ref="K843">ExtractCapitals(J843)</f>
        <v>International Asian Healthy</v>
      </c>
      <c r="L843" t="str">
        <f t="shared" si="107"/>
        <v>International, Asian, Healthy</v>
      </c>
      <c r="M843" t="str">
        <f t="shared" si="111"/>
        <v>International, Asian, Healthy</v>
      </c>
      <c r="N843" t="s">
        <v>16</v>
      </c>
      <c r="O843" t="s">
        <v>600</v>
      </c>
      <c r="P843" t="str">
        <f t="shared" si="108"/>
        <v>International, Asian, Healthy, Vegetarian Friendly, Vegan Options, Halal, Gluten Free Options, Breakfast, Lunch, Dinner, Brunch</v>
      </c>
      <c r="Q843" t="str" cm="1">
        <f t="array" ref="Q843">_xlfn.TEXTJOIN(", ", TRUE, IFERROR(_xlfn.FILTERXML("&lt;t&gt;&lt;s&gt;" &amp; SUBSTITUTE(P843, ", ", "&lt;/s&gt;&lt;s&gt;") &amp; "&lt;/s&gt;&lt;/t&gt;", "//s[not(preceding::*=.)]"), ""))</f>
        <v>International, Asian, Healthy, Vegetarian Friendly, Vegan Options, Halal, Gluten Free Options, Breakfast, Lunch, Dinner, Brunch</v>
      </c>
      <c r="R843" t="s">
        <v>9048</v>
      </c>
      <c r="S843" t="str">
        <f t="shared" si="109"/>
        <v>P001814</v>
      </c>
      <c r="T843">
        <f t="shared" ca="1" si="110"/>
        <v>2474</v>
      </c>
      <c r="U843" s="4">
        <v>3643</v>
      </c>
    </row>
    <row r="844" spans="1:21" x14ac:dyDescent="0.45">
      <c r="A844" t="s">
        <v>3228</v>
      </c>
      <c r="B844" t="s">
        <v>41</v>
      </c>
      <c r="C844" s="3" t="str">
        <f t="shared" si="105"/>
        <v>4.5 </v>
      </c>
      <c r="D844" t="s">
        <v>3229</v>
      </c>
      <c r="E844" t="s">
        <v>3230</v>
      </c>
      <c r="F844" t="s">
        <v>13</v>
      </c>
      <c r="G844" t="str">
        <f t="shared" si="106"/>
        <v>$$ - $$$</v>
      </c>
      <c r="H844" t="s">
        <v>3231</v>
      </c>
      <c r="I844" t="s">
        <v>3077</v>
      </c>
      <c r="J844" t="str">
        <f t="shared" si="104"/>
        <v xml:space="preserve">  SteakhouseGluten Free Options</v>
      </c>
      <c r="K844" t="str" cm="1">
        <f t="array" ref="K844">ExtractCapitals(J844)</f>
        <v>Steakhouse Gluten  Free  Options</v>
      </c>
      <c r="L844" t="str">
        <f t="shared" si="107"/>
        <v>Steakhouse, Gluten, , Free, , Options</v>
      </c>
      <c r="M844" t="str">
        <f t="shared" si="111"/>
        <v>Steakhouse, Gluten Free Options</v>
      </c>
      <c r="N844" t="s">
        <v>3133</v>
      </c>
      <c r="O844" t="s">
        <v>597</v>
      </c>
      <c r="P844" t="str">
        <f t="shared" si="108"/>
        <v>Steakhouse, Gluten Free Options, Dinner, Drinks</v>
      </c>
      <c r="Q844" t="str" cm="1">
        <f t="array" ref="Q844">_xlfn.TEXTJOIN(", ", TRUE, IFERROR(_xlfn.FILTERXML("&lt;t&gt;&lt;s&gt;" &amp; SUBSTITUTE(P844, ", ", "&lt;/s&gt;&lt;s&gt;") &amp; "&lt;/s&gt;&lt;/t&gt;", "//s[not(preceding::*=.)]"), ""))</f>
        <v>Steakhouse, Gluten Free Options, Dinner, Drinks</v>
      </c>
      <c r="R844" t="s">
        <v>9048</v>
      </c>
      <c r="S844" t="str">
        <f t="shared" si="109"/>
        <v>P001815</v>
      </c>
      <c r="T844">
        <f t="shared" ca="1" si="110"/>
        <v>1293</v>
      </c>
      <c r="U844" s="4">
        <v>1866</v>
      </c>
    </row>
    <row r="845" spans="1:21" x14ac:dyDescent="0.45">
      <c r="A845" t="s">
        <v>3232</v>
      </c>
      <c r="B845" t="s">
        <v>41</v>
      </c>
      <c r="C845" s="3" t="str">
        <f t="shared" si="105"/>
        <v>4.5 </v>
      </c>
      <c r="D845" t="s">
        <v>3224</v>
      </c>
      <c r="E845" t="s">
        <v>3233</v>
      </c>
      <c r="F845" t="s">
        <v>13</v>
      </c>
      <c r="G845" t="str">
        <f t="shared" si="106"/>
        <v>$$ - $$$</v>
      </c>
      <c r="H845" t="s">
        <v>3234</v>
      </c>
      <c r="I845" t="s">
        <v>3235</v>
      </c>
      <c r="J845" t="str">
        <f t="shared" si="104"/>
        <v xml:space="preserve">  BarPizzaWine Bar</v>
      </c>
      <c r="K845" t="str" cm="1">
        <f t="array" ref="K845">ExtractCapitals(J845)</f>
        <v>Bar Pizza Wine  Bar</v>
      </c>
      <c r="L845" t="str">
        <f t="shared" si="107"/>
        <v>Bar, Pizza, Wine, , Bar</v>
      </c>
      <c r="M845" t="str">
        <f t="shared" si="111"/>
        <v>Bar, Pizza, Wine Bar</v>
      </c>
      <c r="N845" t="s">
        <v>3236</v>
      </c>
      <c r="O845" t="s">
        <v>3078</v>
      </c>
      <c r="P845" t="str">
        <f t="shared" si="108"/>
        <v>Bar, Pizza, Wine Bar, Vegetarian Friendly, Gluten Free Options</v>
      </c>
      <c r="Q845" t="str" cm="1">
        <f t="array" ref="Q845">_xlfn.TEXTJOIN(", ", TRUE, IFERROR(_xlfn.FILTERXML("&lt;t&gt;&lt;s&gt;" &amp; SUBSTITUTE(P845, ", ", "&lt;/s&gt;&lt;s&gt;") &amp; "&lt;/s&gt;&lt;/t&gt;", "//s[not(preceding::*=.)]"), ""))</f>
        <v>Bar, Pizza, Wine Bar, Vegetarian Friendly, Gluten Free Options</v>
      </c>
      <c r="R845" t="s">
        <v>9048</v>
      </c>
      <c r="S845" t="str">
        <f t="shared" si="109"/>
        <v>P001816</v>
      </c>
      <c r="T845">
        <f t="shared" ca="1" si="110"/>
        <v>3691</v>
      </c>
      <c r="U845" s="4">
        <v>3639</v>
      </c>
    </row>
    <row r="846" spans="1:21" x14ac:dyDescent="0.45">
      <c r="A846" t="s">
        <v>3237</v>
      </c>
      <c r="B846" t="s">
        <v>41</v>
      </c>
      <c r="C846" s="3" t="str">
        <f t="shared" si="105"/>
        <v>4.5 </v>
      </c>
      <c r="D846" t="s">
        <v>3238</v>
      </c>
      <c r="E846" t="s">
        <v>3239</v>
      </c>
      <c r="F846" t="s">
        <v>13</v>
      </c>
      <c r="G846" t="str">
        <f t="shared" si="106"/>
        <v>$$ - $$$</v>
      </c>
      <c r="H846" t="s">
        <v>3240</v>
      </c>
      <c r="I846" t="s">
        <v>3241</v>
      </c>
      <c r="J846" t="str">
        <f t="shared" si="104"/>
        <v xml:space="preserve">  ItalianBarPizza</v>
      </c>
      <c r="K846" t="str" cm="1">
        <f t="array" ref="K846">ExtractCapitals(J846)</f>
        <v>Italian Bar Pizza</v>
      </c>
      <c r="L846" t="str">
        <f t="shared" si="107"/>
        <v>Italian, Bar, Pizza</v>
      </c>
      <c r="M846" t="str">
        <f t="shared" si="111"/>
        <v>Italian, Bar, Pizza</v>
      </c>
      <c r="P846" t="str">
        <f t="shared" si="108"/>
        <v>Italian, Bar, Pizza</v>
      </c>
      <c r="Q846" t="str" cm="1">
        <f t="array" ref="Q846">_xlfn.TEXTJOIN(", ", TRUE, IFERROR(_xlfn.FILTERXML("&lt;t&gt;&lt;s&gt;" &amp; SUBSTITUTE(P846, ", ", "&lt;/s&gt;&lt;s&gt;") &amp; "&lt;/s&gt;&lt;/t&gt;", "//s[not(preceding::*=.)]"), ""))</f>
        <v>Italian, Bar, Pizza</v>
      </c>
      <c r="R846" t="s">
        <v>9048</v>
      </c>
      <c r="S846" t="str">
        <f t="shared" si="109"/>
        <v>P001817</v>
      </c>
      <c r="T846">
        <f t="shared" ca="1" si="110"/>
        <v>1121</v>
      </c>
      <c r="U846" s="4">
        <v>3207</v>
      </c>
    </row>
    <row r="847" spans="1:21" x14ac:dyDescent="0.45">
      <c r="A847" t="s">
        <v>3242</v>
      </c>
      <c r="B847" t="s">
        <v>41</v>
      </c>
      <c r="C847" s="3" t="str">
        <f t="shared" si="105"/>
        <v>4.5 </v>
      </c>
      <c r="D847" t="s">
        <v>3243</v>
      </c>
      <c r="E847" t="s">
        <v>3244</v>
      </c>
      <c r="F847" t="s">
        <v>13</v>
      </c>
      <c r="G847" t="str">
        <f t="shared" si="106"/>
        <v>$$ - $$$</v>
      </c>
      <c r="H847" t="s">
        <v>3245</v>
      </c>
      <c r="I847" t="s">
        <v>3246</v>
      </c>
      <c r="J847" t="str">
        <f t="shared" si="104"/>
        <v xml:space="preserve">  ItalianPizzaMediterranean</v>
      </c>
      <c r="K847" t="str" cm="1">
        <f t="array" ref="K847">ExtractCapitals(J847)</f>
        <v>Italian Pizza Mediterranean</v>
      </c>
      <c r="L847" t="str">
        <f t="shared" si="107"/>
        <v>Italian, Pizza, Mediterranean</v>
      </c>
      <c r="M847" t="str">
        <f t="shared" si="111"/>
        <v>Italian, Pizza, Mediterranean</v>
      </c>
      <c r="N847" t="s">
        <v>3247</v>
      </c>
      <c r="O847" t="s">
        <v>3066</v>
      </c>
      <c r="P847" t="str">
        <f t="shared" si="108"/>
        <v>Italian, Pizza, Mediterranean, Italian, Pizza, Mediterranean, European, Healthy, Neapolitan, Campania, Southern-Italian, Vegetarian Friendly, Vegan Options, Gluten Free Options</v>
      </c>
      <c r="Q847" t="str" cm="1">
        <f t="array" ref="Q847">_xlfn.TEXTJOIN(", ", TRUE, IFERROR(_xlfn.FILTERXML("&lt;t&gt;&lt;s&gt;" &amp; SUBSTITUTE(P847, ", ", "&lt;/s&gt;&lt;s&gt;") &amp; "&lt;/s&gt;&lt;/t&gt;", "//s[not(preceding::*=.)]"), ""))</f>
        <v>Italian, Pizza, Mediterranean, European, Healthy, Neapolitan, Campania, Southern-Italian, Vegetarian Friendly, Vegan Options, Gluten Free Options</v>
      </c>
      <c r="R847" t="s">
        <v>9048</v>
      </c>
      <c r="S847" t="str">
        <f t="shared" si="109"/>
        <v>P001818</v>
      </c>
      <c r="T847">
        <f t="shared" ca="1" si="110"/>
        <v>3458</v>
      </c>
      <c r="U847" s="4">
        <v>4174</v>
      </c>
    </row>
    <row r="848" spans="1:21" x14ac:dyDescent="0.45">
      <c r="A848" t="s">
        <v>3248</v>
      </c>
      <c r="B848" t="s">
        <v>41</v>
      </c>
      <c r="C848" s="3" t="str">
        <f t="shared" si="105"/>
        <v>4.5 </v>
      </c>
      <c r="D848" t="s">
        <v>3051</v>
      </c>
      <c r="E848" t="s">
        <v>3249</v>
      </c>
      <c r="F848" t="s">
        <v>13</v>
      </c>
      <c r="G848" t="str">
        <f t="shared" si="106"/>
        <v>$$ - $$$</v>
      </c>
      <c r="H848" t="s">
        <v>133</v>
      </c>
      <c r="I848" t="s">
        <v>3250</v>
      </c>
      <c r="J848" t="str">
        <f t="shared" si="104"/>
        <v xml:space="preserve">  ChineseSeafoodAsian</v>
      </c>
      <c r="K848" t="str" cm="1">
        <f t="array" ref="K848">ExtractCapitals(J848)</f>
        <v>Chinese Seafood Asian</v>
      </c>
      <c r="L848" t="str">
        <f t="shared" si="107"/>
        <v>Chinese, Seafood, Asian</v>
      </c>
      <c r="M848" t="str">
        <f t="shared" si="111"/>
        <v>Chinese, Seafood, Asian</v>
      </c>
      <c r="N848" t="s">
        <v>3251</v>
      </c>
      <c r="O848" t="s">
        <v>16</v>
      </c>
      <c r="P848" t="str">
        <f t="shared" si="108"/>
        <v>Chinese, Seafood, Asian, Vegetarian Friendly, Vegan Options, Halal, Gluten Free Options</v>
      </c>
      <c r="Q848" t="str" cm="1">
        <f t="array" ref="Q848">_xlfn.TEXTJOIN(", ", TRUE, IFERROR(_xlfn.FILTERXML("&lt;t&gt;&lt;s&gt;" &amp; SUBSTITUTE(P848, ", ", "&lt;/s&gt;&lt;s&gt;") &amp; "&lt;/s&gt;&lt;/t&gt;", "//s[not(preceding::*=.)]"), ""))</f>
        <v>Chinese, Seafood, Asian, Vegetarian Friendly, Vegan Options, Halal, Gluten Free Options</v>
      </c>
      <c r="R848" t="s">
        <v>9048</v>
      </c>
      <c r="S848" t="str">
        <f t="shared" si="109"/>
        <v>P001819</v>
      </c>
      <c r="T848">
        <f t="shared" ca="1" si="110"/>
        <v>4436</v>
      </c>
      <c r="U848" s="4">
        <v>1682</v>
      </c>
    </row>
    <row r="849" spans="1:21" x14ac:dyDescent="0.45">
      <c r="A849" t="s">
        <v>3252</v>
      </c>
      <c r="B849" t="s">
        <v>41</v>
      </c>
      <c r="C849" s="3" t="str">
        <f t="shared" si="105"/>
        <v>4.5 </v>
      </c>
      <c r="D849" t="s">
        <v>3253</v>
      </c>
      <c r="E849" t="s">
        <v>3254</v>
      </c>
      <c r="F849" t="s">
        <v>13</v>
      </c>
      <c r="G849" t="str">
        <f t="shared" si="106"/>
        <v>$$ - $$$</v>
      </c>
      <c r="H849" t="s">
        <v>3255</v>
      </c>
      <c r="I849" t="s">
        <v>3256</v>
      </c>
      <c r="J849" t="str">
        <f t="shared" si="104"/>
        <v xml:space="preserve">  SeafoodAsianSri Lankan</v>
      </c>
      <c r="K849" t="str" cm="1">
        <f t="array" ref="K849">ExtractCapitals(J849)</f>
        <v>Seafood Asian Sri  Lankan</v>
      </c>
      <c r="L849" t="str">
        <f t="shared" si="107"/>
        <v>Seafood, Asian, Sri, , Lankan</v>
      </c>
      <c r="M849" t="str">
        <f t="shared" si="111"/>
        <v>Seafood, Asian, Sri Lankan</v>
      </c>
      <c r="N849" t="s">
        <v>3257</v>
      </c>
      <c r="O849" t="s">
        <v>16</v>
      </c>
      <c r="P849" t="str">
        <f t="shared" si="108"/>
        <v>Seafood, Asian, Sri Lankan, Vegetarian Friendly, Vegan Options, Halal, Gluten Free Options</v>
      </c>
      <c r="Q849" t="str" cm="1">
        <f t="array" ref="Q849">_xlfn.TEXTJOIN(", ", TRUE, IFERROR(_xlfn.FILTERXML("&lt;t&gt;&lt;s&gt;" &amp; SUBSTITUTE(P849, ", ", "&lt;/s&gt;&lt;s&gt;") &amp; "&lt;/s&gt;&lt;/t&gt;", "//s[not(preceding::*=.)]"), ""))</f>
        <v>Seafood, Asian, Sri Lankan, Vegetarian Friendly, Vegan Options, Halal, Gluten Free Options</v>
      </c>
      <c r="R849" t="s">
        <v>9048</v>
      </c>
      <c r="S849" t="str">
        <f t="shared" si="109"/>
        <v>P001820</v>
      </c>
      <c r="T849">
        <f t="shared" ca="1" si="110"/>
        <v>1514</v>
      </c>
      <c r="U849" s="4">
        <v>3201</v>
      </c>
    </row>
    <row r="850" spans="1:21" x14ac:dyDescent="0.45">
      <c r="A850" t="s">
        <v>3258</v>
      </c>
      <c r="B850" t="s">
        <v>41</v>
      </c>
      <c r="C850" s="3" t="str">
        <f t="shared" si="105"/>
        <v>4.5 </v>
      </c>
      <c r="D850" t="s">
        <v>3259</v>
      </c>
      <c r="E850" t="s">
        <v>3260</v>
      </c>
      <c r="F850" t="s">
        <v>13</v>
      </c>
      <c r="G850" t="str">
        <f t="shared" si="106"/>
        <v>$$ - $$$</v>
      </c>
      <c r="H850" t="s">
        <v>3261</v>
      </c>
      <c r="I850" t="s">
        <v>3262</v>
      </c>
      <c r="J850" t="str">
        <f t="shared" si="104"/>
        <v xml:space="preserve">  CafeHealthyVegetarian Friendly</v>
      </c>
      <c r="K850" t="str" cm="1">
        <f t="array" ref="K850">ExtractCapitals(J850)</f>
        <v>Cafe Healthy Vegetarian  Friendly</v>
      </c>
      <c r="L850" t="str">
        <f t="shared" si="107"/>
        <v>Cafe, Healthy, Vegetarian, , Friendly</v>
      </c>
      <c r="M850" t="str">
        <f t="shared" si="111"/>
        <v>Cafe, Healthy, Vegetarian Friendly</v>
      </c>
      <c r="N850" t="s">
        <v>3263</v>
      </c>
      <c r="O850" t="s">
        <v>3066</v>
      </c>
      <c r="P850" t="str">
        <f t="shared" si="108"/>
        <v>Cafe, Healthy, Vegetarian Friendly, Vegetarian Friendly, Vegan Options, Gluten Free Options</v>
      </c>
      <c r="Q850" t="str" cm="1">
        <f t="array" ref="Q850">_xlfn.TEXTJOIN(", ", TRUE, IFERROR(_xlfn.FILTERXML("&lt;t&gt;&lt;s&gt;" &amp; SUBSTITUTE(P850, ", ", "&lt;/s&gt;&lt;s&gt;") &amp; "&lt;/s&gt;&lt;/t&gt;", "//s[not(preceding::*=.)]"), ""))</f>
        <v>Cafe, Healthy, Vegetarian Friendly, Vegan Options, Gluten Free Options</v>
      </c>
      <c r="R850" t="s">
        <v>9048</v>
      </c>
      <c r="S850" t="str">
        <f t="shared" si="109"/>
        <v>P001821</v>
      </c>
      <c r="T850">
        <f t="shared" ca="1" si="110"/>
        <v>2928</v>
      </c>
      <c r="U850" s="4">
        <v>2086</v>
      </c>
    </row>
    <row r="851" spans="1:21" x14ac:dyDescent="0.45">
      <c r="A851" t="s">
        <v>3264</v>
      </c>
      <c r="B851" t="s">
        <v>41</v>
      </c>
      <c r="C851" s="3" t="str">
        <f t="shared" si="105"/>
        <v>4.5 </v>
      </c>
      <c r="D851" t="s">
        <v>3265</v>
      </c>
      <c r="E851" t="s">
        <v>3266</v>
      </c>
      <c r="F851" t="s">
        <v>13</v>
      </c>
      <c r="G851" t="str">
        <f t="shared" si="106"/>
        <v>$$ - $$$</v>
      </c>
      <c r="H851" t="s">
        <v>3267</v>
      </c>
      <c r="I851" t="s">
        <v>3268</v>
      </c>
      <c r="J851" t="str">
        <f t="shared" si="104"/>
        <v xml:space="preserve">  IndianBarbecueAsian</v>
      </c>
      <c r="K851" t="str" cm="1">
        <f t="array" ref="K851">ExtractCapitals(J851)</f>
        <v>Indian Barbecue Asian</v>
      </c>
      <c r="L851" t="str">
        <f t="shared" si="107"/>
        <v>Indian, Barbecue, Asian</v>
      </c>
      <c r="M851" t="str">
        <f t="shared" si="111"/>
        <v>Indian, Barbecue, Asian</v>
      </c>
      <c r="P851" t="str">
        <f t="shared" si="108"/>
        <v>Indian, Barbecue, Asian</v>
      </c>
      <c r="Q851" t="str" cm="1">
        <f t="array" ref="Q851">_xlfn.TEXTJOIN(", ", TRUE, IFERROR(_xlfn.FILTERXML("&lt;t&gt;&lt;s&gt;" &amp; SUBSTITUTE(P851, ", ", "&lt;/s&gt;&lt;s&gt;") &amp; "&lt;/s&gt;&lt;/t&gt;", "//s[not(preceding::*=.)]"), ""))</f>
        <v>Indian, Barbecue, Asian</v>
      </c>
      <c r="R851" t="s">
        <v>9048</v>
      </c>
      <c r="S851" t="str">
        <f t="shared" si="109"/>
        <v>P001822</v>
      </c>
      <c r="T851">
        <f t="shared" ca="1" si="110"/>
        <v>2534</v>
      </c>
      <c r="U851" s="4">
        <v>772</v>
      </c>
    </row>
    <row r="852" spans="1:21" x14ac:dyDescent="0.45">
      <c r="A852" t="s">
        <v>3269</v>
      </c>
      <c r="B852" t="s">
        <v>41</v>
      </c>
      <c r="C852" s="3" t="str">
        <f t="shared" si="105"/>
        <v>4.5 </v>
      </c>
      <c r="D852" t="s">
        <v>3270</v>
      </c>
      <c r="E852" t="s">
        <v>3271</v>
      </c>
      <c r="F852" t="s">
        <v>13</v>
      </c>
      <c r="G852" t="str">
        <f t="shared" si="106"/>
        <v>$$ - $$$</v>
      </c>
      <c r="H852" t="s">
        <v>3272</v>
      </c>
      <c r="I852" t="s">
        <v>3273</v>
      </c>
      <c r="J852" t="str">
        <f t="shared" si="104"/>
        <v xml:space="preserve">  SeafoodAsianThai</v>
      </c>
      <c r="K852" t="str" cm="1">
        <f t="array" ref="K852">ExtractCapitals(J852)</f>
        <v>Seafood Asian Thai</v>
      </c>
      <c r="L852" t="str">
        <f t="shared" si="107"/>
        <v>Seafood, Asian, Thai</v>
      </c>
      <c r="M852" t="str">
        <f t="shared" si="111"/>
        <v>Seafood, Asian, Thai</v>
      </c>
      <c r="N852" t="s">
        <v>3274</v>
      </c>
      <c r="O852" t="s">
        <v>791</v>
      </c>
      <c r="P852" t="str">
        <f t="shared" si="108"/>
        <v>Seafood, Asian, Thai, Seafood, Asian, Thai, Soups, Lunch, Dinner, Brunch, Drinks</v>
      </c>
      <c r="Q852" t="str" cm="1">
        <f t="array" ref="Q852">_xlfn.TEXTJOIN(", ", TRUE, IFERROR(_xlfn.FILTERXML("&lt;t&gt;&lt;s&gt;" &amp; SUBSTITUTE(P852, ", ", "&lt;/s&gt;&lt;s&gt;") &amp; "&lt;/s&gt;&lt;/t&gt;", "//s[not(preceding::*=.)]"), ""))</f>
        <v>Seafood, Asian, Thai, Soups, Lunch, Dinner, Brunch, Drinks</v>
      </c>
      <c r="R852" t="s">
        <v>9048</v>
      </c>
      <c r="S852" t="str">
        <f t="shared" si="109"/>
        <v>P001823</v>
      </c>
      <c r="T852">
        <f t="shared" ca="1" si="110"/>
        <v>1435</v>
      </c>
      <c r="U852" s="4">
        <v>1582</v>
      </c>
    </row>
    <row r="853" spans="1:21" x14ac:dyDescent="0.45">
      <c r="A853" t="s">
        <v>3275</v>
      </c>
      <c r="B853" t="s">
        <v>41</v>
      </c>
      <c r="C853" s="3" t="str">
        <f t="shared" si="105"/>
        <v>4.5 </v>
      </c>
      <c r="D853" t="s">
        <v>3276</v>
      </c>
      <c r="E853" t="s">
        <v>3277</v>
      </c>
      <c r="F853" t="s">
        <v>13</v>
      </c>
      <c r="G853" t="str">
        <f t="shared" si="106"/>
        <v>$$ - $$$</v>
      </c>
      <c r="H853" t="s">
        <v>3278</v>
      </c>
      <c r="I853" t="s">
        <v>3279</v>
      </c>
      <c r="J853" t="str">
        <f t="shared" si="104"/>
        <v xml:space="preserve">  Fast foodEuropeanDiner</v>
      </c>
      <c r="K853" t="str" cm="1">
        <f t="array" ref="K853">ExtractCapitals(J853)</f>
        <v>Fast food European Diner</v>
      </c>
      <c r="L853" t="str">
        <f t="shared" si="107"/>
        <v>Fast, food, European, Diner</v>
      </c>
      <c r="M853" t="str">
        <f t="shared" si="111"/>
        <v>Fast, food, European, Diner</v>
      </c>
      <c r="N853" t="s">
        <v>56</v>
      </c>
      <c r="O853" t="s">
        <v>600</v>
      </c>
      <c r="P853" t="str">
        <f t="shared" si="108"/>
        <v>Fast, food, European, Diner, Vegetarian Friendly, Vegan Options, Breakfast, Lunch, Dinner, Brunch</v>
      </c>
      <c r="Q853" t="str" cm="1">
        <f t="array" ref="Q853">_xlfn.TEXTJOIN(", ", TRUE, IFERROR(_xlfn.FILTERXML("&lt;t&gt;&lt;s&gt;" &amp; SUBSTITUTE(P853, ", ", "&lt;/s&gt;&lt;s&gt;") &amp; "&lt;/s&gt;&lt;/t&gt;", "//s[not(preceding::*=.)]"), ""))</f>
        <v>Fast, food, European, Diner, Vegetarian Friendly, Vegan Options, Breakfast, Lunch, Dinner, Brunch</v>
      </c>
      <c r="R853" t="s">
        <v>9048</v>
      </c>
      <c r="S853" t="str">
        <f t="shared" si="109"/>
        <v>P001824</v>
      </c>
      <c r="T853">
        <f t="shared" ca="1" si="110"/>
        <v>1258</v>
      </c>
      <c r="U853" s="4">
        <v>911</v>
      </c>
    </row>
    <row r="854" spans="1:21" x14ac:dyDescent="0.45">
      <c r="A854" t="s">
        <v>3280</v>
      </c>
      <c r="B854" t="s">
        <v>79</v>
      </c>
      <c r="C854" s="3" t="str">
        <f t="shared" si="105"/>
        <v>5.0 </v>
      </c>
      <c r="D854" t="s">
        <v>3281</v>
      </c>
      <c r="E854" t="s">
        <v>3282</v>
      </c>
      <c r="F854" t="s">
        <v>13</v>
      </c>
      <c r="G854" t="str">
        <f t="shared" si="106"/>
        <v>$$ - $$$</v>
      </c>
      <c r="H854" t="s">
        <v>3283</v>
      </c>
      <c r="I854" t="s">
        <v>3284</v>
      </c>
      <c r="J854" t="str">
        <f t="shared" si="104"/>
        <v xml:space="preserve">  BarWine BarDining bars</v>
      </c>
      <c r="K854" t="str" cm="1">
        <f t="array" ref="K854">ExtractCapitals(J854)</f>
        <v>Bar Wine  Bar Dining bars</v>
      </c>
      <c r="L854" t="str">
        <f t="shared" si="107"/>
        <v>Bar, Wine, , Bar, Dining, bars</v>
      </c>
      <c r="M854" t="str">
        <f t="shared" si="111"/>
        <v>Bar, Wine Bar, Dining, bars</v>
      </c>
      <c r="N854" t="s">
        <v>1221</v>
      </c>
      <c r="O854" t="s">
        <v>3285</v>
      </c>
      <c r="P854" t="str">
        <f t="shared" si="108"/>
        <v>Bar, Wine Bar, Dining, bars, After-hours, Drinks, Reservations, Seating, Parking Available, Valet Parking, Wheelchair Accessible, Serves Alcohol, Full Bar, Free Wifi, Accepts Credit Cards, Table Service, Wine and Beer, Non-smoking restaurants</v>
      </c>
      <c r="Q854" t="str" cm="1">
        <f t="array" ref="Q854">_xlfn.TEXTJOIN(", ", TRUE, IFERROR(_xlfn.FILTERXML("&lt;t&gt;&lt;s&gt;" &amp; SUBSTITUTE(P854, ", ", "&lt;/s&gt;&lt;s&gt;") &amp; "&lt;/s&gt;&lt;/t&gt;", "//s[not(preceding::*=.)]"), ""))</f>
        <v>Bar, Wine Bar, Dining, bars, After-hours, Drinks, Reservations, Seating, Parking Available, Valet Parking, Wheelchair Accessible, Serves Alcohol, Full Bar, Free Wifi, Accepts Credit Cards, Table Service, Wine and Beer, Non-smoking restaurants</v>
      </c>
      <c r="R854" t="s">
        <v>9048</v>
      </c>
      <c r="S854" t="str">
        <f t="shared" si="109"/>
        <v>P001825</v>
      </c>
      <c r="T854">
        <f t="shared" ca="1" si="110"/>
        <v>4090</v>
      </c>
      <c r="U854" s="4">
        <v>521</v>
      </c>
    </row>
    <row r="855" spans="1:21" x14ac:dyDescent="0.45">
      <c r="A855" t="s">
        <v>3286</v>
      </c>
      <c r="B855" t="s">
        <v>41</v>
      </c>
      <c r="C855" s="3" t="str">
        <f t="shared" si="105"/>
        <v>4.5 </v>
      </c>
      <c r="D855" t="s">
        <v>3287</v>
      </c>
      <c r="E855" t="s">
        <v>3288</v>
      </c>
      <c r="F855" t="s">
        <v>13</v>
      </c>
      <c r="G855" t="str">
        <f t="shared" si="106"/>
        <v>$$ - $$$</v>
      </c>
      <c r="H855" t="s">
        <v>3289</v>
      </c>
      <c r="I855" t="s">
        <v>3290</v>
      </c>
      <c r="J855" t="str">
        <f t="shared" si="104"/>
        <v xml:space="preserve">  ChineseIndianAsian</v>
      </c>
      <c r="K855" t="str" cm="1">
        <f t="array" ref="K855">ExtractCapitals(J855)</f>
        <v>Chinese Indian Asian</v>
      </c>
      <c r="L855" t="str">
        <f t="shared" si="107"/>
        <v>Chinese, Indian, Asian</v>
      </c>
      <c r="M855" t="str">
        <f t="shared" si="111"/>
        <v>Chinese, Indian, Asian</v>
      </c>
      <c r="P855" t="str">
        <f t="shared" si="108"/>
        <v>Chinese, Indian, Asian</v>
      </c>
      <c r="Q855" t="str" cm="1">
        <f t="array" ref="Q855">_xlfn.TEXTJOIN(", ", TRUE, IFERROR(_xlfn.FILTERXML("&lt;t&gt;&lt;s&gt;" &amp; SUBSTITUTE(P855, ", ", "&lt;/s&gt;&lt;s&gt;") &amp; "&lt;/s&gt;&lt;/t&gt;", "//s[not(preceding::*=.)]"), ""))</f>
        <v>Chinese, Indian, Asian</v>
      </c>
      <c r="R855" t="s">
        <v>9048</v>
      </c>
      <c r="S855" t="str">
        <f t="shared" si="109"/>
        <v>P001826</v>
      </c>
      <c r="T855">
        <f t="shared" ca="1" si="110"/>
        <v>340</v>
      </c>
      <c r="U855" s="4">
        <v>3656</v>
      </c>
    </row>
    <row r="856" spans="1:21" x14ac:dyDescent="0.45">
      <c r="A856" t="s">
        <v>3291</v>
      </c>
      <c r="B856" t="s">
        <v>41</v>
      </c>
      <c r="C856" s="3" t="str">
        <f t="shared" si="105"/>
        <v>4.5 </v>
      </c>
      <c r="D856" t="s">
        <v>3292</v>
      </c>
      <c r="E856" t="s">
        <v>3293</v>
      </c>
      <c r="F856" t="s">
        <v>13</v>
      </c>
      <c r="G856" t="str">
        <f t="shared" si="106"/>
        <v>$$ - $$$</v>
      </c>
      <c r="H856" t="s">
        <v>181</v>
      </c>
      <c r="I856" t="s">
        <v>3294</v>
      </c>
      <c r="J856" t="str">
        <f t="shared" si="104"/>
        <v xml:space="preserve">  CafeAsianMalaysian</v>
      </c>
      <c r="K856" t="str" cm="1">
        <f t="array" ref="K856">ExtractCapitals(J856)</f>
        <v>Cafe Asian Malaysian</v>
      </c>
      <c r="L856" t="str">
        <f t="shared" si="107"/>
        <v>Cafe, Asian, Malaysian</v>
      </c>
      <c r="M856" t="str">
        <f t="shared" si="111"/>
        <v>Cafe, Asian, Malaysian</v>
      </c>
      <c r="N856" t="s">
        <v>1201</v>
      </c>
      <c r="O856" t="s">
        <v>9</v>
      </c>
      <c r="P856" t="str">
        <f t="shared" si="108"/>
        <v>Cafe, Asian, Malaysian, Vegetarian Friendly, Vegan Options, Halal</v>
      </c>
      <c r="Q856" t="str" cm="1">
        <f t="array" ref="Q856">_xlfn.TEXTJOIN(", ", TRUE, IFERROR(_xlfn.FILTERXML("&lt;t&gt;&lt;s&gt;" &amp; SUBSTITUTE(P856, ", ", "&lt;/s&gt;&lt;s&gt;") &amp; "&lt;/s&gt;&lt;/t&gt;", "//s[not(preceding::*=.)]"), ""))</f>
        <v>Cafe, Asian, Malaysian, Vegetarian Friendly, Vegan Options, Halal</v>
      </c>
      <c r="R856" t="s">
        <v>9048</v>
      </c>
      <c r="S856" t="str">
        <f t="shared" si="109"/>
        <v>P001827</v>
      </c>
      <c r="T856">
        <f t="shared" ca="1" si="110"/>
        <v>1909</v>
      </c>
      <c r="U856" s="4">
        <v>2876</v>
      </c>
    </row>
    <row r="857" spans="1:21" x14ac:dyDescent="0.45">
      <c r="A857" t="s">
        <v>3295</v>
      </c>
      <c r="B857" t="s">
        <v>79</v>
      </c>
      <c r="C857" s="3" t="str">
        <f t="shared" si="105"/>
        <v>5.0 </v>
      </c>
      <c r="D857" t="s">
        <v>3296</v>
      </c>
      <c r="E857" t="s">
        <v>3297</v>
      </c>
      <c r="F857" t="s">
        <v>13</v>
      </c>
      <c r="G857" t="str">
        <f t="shared" si="106"/>
        <v>$$ - $$$</v>
      </c>
      <c r="H857" t="s">
        <v>3298</v>
      </c>
      <c r="I857" t="s">
        <v>3299</v>
      </c>
      <c r="J857" t="str">
        <f t="shared" si="104"/>
        <v xml:space="preserve">  BarInternationalContemporary</v>
      </c>
      <c r="K857" t="str" cm="1">
        <f t="array" ref="K857">ExtractCapitals(J857)</f>
        <v>Bar International Contemporary</v>
      </c>
      <c r="L857" t="str">
        <f t="shared" si="107"/>
        <v>Bar, International, Contemporary</v>
      </c>
      <c r="M857" t="str">
        <f t="shared" si="111"/>
        <v>Bar, International, Contemporary</v>
      </c>
      <c r="N857" t="s">
        <v>3300</v>
      </c>
      <c r="O857" t="s">
        <v>56</v>
      </c>
      <c r="P857" t="str">
        <f t="shared" si="108"/>
        <v>Bar, International, Contemporary, Bar, International, Contemporary, Fusion, Vegetarian Friendly, Vegan Options</v>
      </c>
      <c r="Q857" t="str" cm="1">
        <f t="array" ref="Q857">_xlfn.TEXTJOIN(", ", TRUE, IFERROR(_xlfn.FILTERXML("&lt;t&gt;&lt;s&gt;" &amp; SUBSTITUTE(P857, ", ", "&lt;/s&gt;&lt;s&gt;") &amp; "&lt;/s&gt;&lt;/t&gt;", "//s[not(preceding::*=.)]"), ""))</f>
        <v>Bar, International, Contemporary, Fusion, Vegetarian Friendly, Vegan Options</v>
      </c>
      <c r="R857" t="s">
        <v>9048</v>
      </c>
      <c r="S857" t="str">
        <f t="shared" si="109"/>
        <v>P001828</v>
      </c>
      <c r="T857">
        <f t="shared" ca="1" si="110"/>
        <v>1589</v>
      </c>
      <c r="U857" s="4">
        <v>2771</v>
      </c>
    </row>
    <row r="858" spans="1:21" x14ac:dyDescent="0.45">
      <c r="A858" t="s">
        <v>3301</v>
      </c>
      <c r="B858" t="s">
        <v>41</v>
      </c>
      <c r="C858" s="3" t="str">
        <f t="shared" si="105"/>
        <v>4.5 </v>
      </c>
      <c r="D858" t="s">
        <v>3302</v>
      </c>
      <c r="E858" t="s">
        <v>3303</v>
      </c>
      <c r="F858" t="s">
        <v>6</v>
      </c>
      <c r="G858" t="str">
        <f t="shared" si="106"/>
        <v>$</v>
      </c>
      <c r="H858" t="s">
        <v>75</v>
      </c>
      <c r="I858" t="s">
        <v>3304</v>
      </c>
      <c r="J858" t="str">
        <f t="shared" si="104"/>
        <v>IndianAsianMalaysian</v>
      </c>
      <c r="K858" t="str" cm="1">
        <f t="array" ref="K858">ExtractCapitals(J858)</f>
        <v>Indian Asian Malaysian</v>
      </c>
      <c r="L858" t="str">
        <f t="shared" si="107"/>
        <v>Indian, Asian, Malaysian</v>
      </c>
      <c r="M858" t="str">
        <f t="shared" si="111"/>
        <v>Indian, Asian, Malaysian</v>
      </c>
      <c r="N858" t="s">
        <v>16</v>
      </c>
      <c r="O858" t="s">
        <v>3149</v>
      </c>
      <c r="P858" t="str">
        <f t="shared" si="108"/>
        <v>Indian, Asian, Malaysian, Vegetarian Friendly, Vegan Options, Halal, Gluten Free Options, Breakfast, Lunch, Dinner, Brunch, After-hours</v>
      </c>
      <c r="Q858" t="str" cm="1">
        <f t="array" ref="Q858">_xlfn.TEXTJOIN(", ", TRUE, IFERROR(_xlfn.FILTERXML("&lt;t&gt;&lt;s&gt;" &amp; SUBSTITUTE(P858, ", ", "&lt;/s&gt;&lt;s&gt;") &amp; "&lt;/s&gt;&lt;/t&gt;", "//s[not(preceding::*=.)]"), ""))</f>
        <v>Indian, Asian, Malaysian, Vegetarian Friendly, Vegan Options, Halal, Gluten Free Options, Breakfast, Lunch, Dinner, Brunch, After-hours</v>
      </c>
      <c r="R858" t="s">
        <v>9048</v>
      </c>
      <c r="S858" t="str">
        <f t="shared" si="109"/>
        <v>P001829</v>
      </c>
      <c r="T858">
        <f t="shared" ca="1" si="110"/>
        <v>3963</v>
      </c>
      <c r="U858" s="4">
        <v>2928</v>
      </c>
    </row>
    <row r="859" spans="1:21" x14ac:dyDescent="0.45">
      <c r="A859" t="s">
        <v>3305</v>
      </c>
      <c r="B859" t="s">
        <v>3</v>
      </c>
      <c r="C859" s="3" t="str">
        <f t="shared" si="105"/>
        <v>4.0 </v>
      </c>
      <c r="D859" t="s">
        <v>3287</v>
      </c>
      <c r="E859" t="s">
        <v>3288</v>
      </c>
      <c r="F859" t="s">
        <v>144</v>
      </c>
      <c r="G859" t="str">
        <f t="shared" si="106"/>
        <v>$$$$</v>
      </c>
      <c r="H859" t="s">
        <v>3306</v>
      </c>
      <c r="I859" t="s">
        <v>3083</v>
      </c>
      <c r="J859" t="str">
        <f t="shared" si="104"/>
        <v>InternationalDining barsVegetarian Friendly</v>
      </c>
      <c r="K859" t="str" cm="1">
        <f t="array" ref="K859">ExtractCapitals(J859)</f>
        <v>International Dining bars Vegetarian  Friendly</v>
      </c>
      <c r="L859" t="str">
        <f t="shared" si="107"/>
        <v>International, Dining, bars, Vegetarian, , Friendly</v>
      </c>
      <c r="M859" t="str">
        <f t="shared" si="111"/>
        <v>International, Dining, bars, Vegetarian Friendly</v>
      </c>
      <c r="N859" t="s">
        <v>3307</v>
      </c>
      <c r="O859" t="s">
        <v>16</v>
      </c>
      <c r="P859" t="str">
        <f t="shared" si="108"/>
        <v>International, Dining, bars, Vegetarian Friendly, International, Dining bars, Vegetarian Friendly, Vegan Options, Halal, Gluten Free Options</v>
      </c>
      <c r="Q859" t="str" cm="1">
        <f t="array" ref="Q859">_xlfn.TEXTJOIN(", ", TRUE, IFERROR(_xlfn.FILTERXML("&lt;t&gt;&lt;s&gt;" &amp; SUBSTITUTE(P859, ", ", "&lt;/s&gt;&lt;s&gt;") &amp; "&lt;/s&gt;&lt;/t&gt;", "//s[not(preceding::*=.)]"), ""))</f>
        <v>International, Dining, bars, Vegetarian Friendly, Dining bars, Vegan Options, Halal, Gluten Free Options</v>
      </c>
      <c r="R859" t="s">
        <v>9048</v>
      </c>
      <c r="S859" t="str">
        <f t="shared" si="109"/>
        <v>P001830</v>
      </c>
      <c r="T859">
        <f t="shared" ca="1" si="110"/>
        <v>210</v>
      </c>
      <c r="U859" s="4">
        <v>2707</v>
      </c>
    </row>
    <row r="860" spans="1:21" x14ac:dyDescent="0.45">
      <c r="A860" t="s">
        <v>3308</v>
      </c>
      <c r="B860" t="s">
        <v>41</v>
      </c>
      <c r="C860" s="3" t="str">
        <f t="shared" si="105"/>
        <v>4.5 </v>
      </c>
      <c r="D860" t="s">
        <v>3309</v>
      </c>
      <c r="E860" t="s">
        <v>3310</v>
      </c>
      <c r="F860" t="s">
        <v>13</v>
      </c>
      <c r="G860" t="str">
        <f t="shared" si="106"/>
        <v>$$ - $$$</v>
      </c>
      <c r="H860" t="s">
        <v>3311</v>
      </c>
      <c r="I860" t="s">
        <v>3312</v>
      </c>
      <c r="J860" t="str">
        <f t="shared" si="104"/>
        <v xml:space="preserve">  Quick BitesCafeEuropean</v>
      </c>
      <c r="K860" t="str" cm="1">
        <f t="array" ref="K860">ExtractCapitals(J860)</f>
        <v>Quick  Bites Cafe European</v>
      </c>
      <c r="L860" t="str">
        <f t="shared" si="107"/>
        <v>Quick, , Bites, Cafe, European</v>
      </c>
      <c r="M860" t="str">
        <f t="shared" si="111"/>
        <v>Quick Bites, Cafe, European</v>
      </c>
      <c r="N860" t="s">
        <v>3313</v>
      </c>
      <c r="O860" t="s">
        <v>3049</v>
      </c>
      <c r="P860" t="str">
        <f t="shared" si="108"/>
        <v>Quick Bites, Cafe, European, Breakfast, Lunch, Brunch, Drinks</v>
      </c>
      <c r="Q860" t="str" cm="1">
        <f t="array" ref="Q860">_xlfn.TEXTJOIN(", ", TRUE, IFERROR(_xlfn.FILTERXML("&lt;t&gt;&lt;s&gt;" &amp; SUBSTITUTE(P860, ", ", "&lt;/s&gt;&lt;s&gt;") &amp; "&lt;/s&gt;&lt;/t&gt;", "//s[not(preceding::*=.)]"), ""))</f>
        <v>Quick Bites, Cafe, European, Breakfast, Lunch, Brunch, Drinks</v>
      </c>
      <c r="R860" t="s">
        <v>9048</v>
      </c>
      <c r="S860" t="str">
        <f t="shared" si="109"/>
        <v>P001831</v>
      </c>
      <c r="T860">
        <f t="shared" ca="1" si="110"/>
        <v>4102</v>
      </c>
      <c r="U860" s="4">
        <v>140</v>
      </c>
    </row>
    <row r="861" spans="1:21" x14ac:dyDescent="0.45">
      <c r="A861" t="s">
        <v>3314</v>
      </c>
      <c r="B861" t="s">
        <v>41</v>
      </c>
      <c r="C861" s="3" t="str">
        <f t="shared" si="105"/>
        <v>4.5 </v>
      </c>
      <c r="D861" t="s">
        <v>3315</v>
      </c>
      <c r="E861" t="s">
        <v>3316</v>
      </c>
      <c r="F861" t="s">
        <v>13</v>
      </c>
      <c r="G861" t="str">
        <f t="shared" si="106"/>
        <v>$$ - $$$</v>
      </c>
      <c r="H861" t="s">
        <v>3317</v>
      </c>
      <c r="I861" t="s">
        <v>3318</v>
      </c>
      <c r="J861" t="str">
        <f t="shared" si="104"/>
        <v xml:space="preserve">  InternationalAsianMiddle Eastern</v>
      </c>
      <c r="K861" t="str" cm="1">
        <f t="array" ref="K861">ExtractCapitals(J861)</f>
        <v>International Asian Middle  Eastern</v>
      </c>
      <c r="L861" t="str">
        <f t="shared" si="107"/>
        <v>International, Asian, Middle, , Eastern</v>
      </c>
      <c r="M861" t="str">
        <f t="shared" si="111"/>
        <v>International, Asian, Middle Eastern</v>
      </c>
      <c r="N861" t="s">
        <v>3319</v>
      </c>
      <c r="O861" t="s">
        <v>16</v>
      </c>
      <c r="P861" t="str">
        <f t="shared" si="108"/>
        <v>International, Asian, Middle Eastern, International, Asian, Middle Eastern, Malaysian, Vegetarian Friendly, Vegan Options, Halal, Gluten Free Options</v>
      </c>
      <c r="Q861" t="str" cm="1">
        <f t="array" ref="Q861">_xlfn.TEXTJOIN(", ", TRUE, IFERROR(_xlfn.FILTERXML("&lt;t&gt;&lt;s&gt;" &amp; SUBSTITUTE(P861, ", ", "&lt;/s&gt;&lt;s&gt;") &amp; "&lt;/s&gt;&lt;/t&gt;", "//s[not(preceding::*=.)]"), ""))</f>
        <v>International, Asian, Middle Eastern, Malaysian, Vegetarian Friendly, Vegan Options, Halal, Gluten Free Options</v>
      </c>
      <c r="R861" t="s">
        <v>9048</v>
      </c>
      <c r="S861" t="str">
        <f t="shared" si="109"/>
        <v>P001832</v>
      </c>
      <c r="T861">
        <f t="shared" ca="1" si="110"/>
        <v>3860</v>
      </c>
      <c r="U861" s="4">
        <v>3556</v>
      </c>
    </row>
    <row r="862" spans="1:21" x14ac:dyDescent="0.45">
      <c r="A862" t="s">
        <v>3320</v>
      </c>
      <c r="B862" t="s">
        <v>41</v>
      </c>
      <c r="C862" s="3" t="str">
        <f t="shared" si="105"/>
        <v>4.5 </v>
      </c>
      <c r="D862" t="s">
        <v>3321</v>
      </c>
      <c r="E862" t="s">
        <v>3322</v>
      </c>
      <c r="F862" t="s">
        <v>13</v>
      </c>
      <c r="G862" t="str">
        <f t="shared" si="106"/>
        <v>$$ - $$$</v>
      </c>
      <c r="H862" t="s">
        <v>3323</v>
      </c>
      <c r="I862" t="s">
        <v>3324</v>
      </c>
      <c r="J862" t="str">
        <f t="shared" si="104"/>
        <v xml:space="preserve">  CafeInternationalVegetarian Friendly</v>
      </c>
      <c r="K862" t="str" cm="1">
        <f t="array" ref="K862">ExtractCapitals(J862)</f>
        <v>Cafe International Vegetarian  Friendly</v>
      </c>
      <c r="L862" t="str">
        <f t="shared" si="107"/>
        <v>Cafe, International, Vegetarian, , Friendly</v>
      </c>
      <c r="M862" t="str">
        <f t="shared" si="111"/>
        <v>Cafe, International, Vegetarian Friendly</v>
      </c>
      <c r="N862" t="s">
        <v>3325</v>
      </c>
      <c r="O862" t="s">
        <v>3066</v>
      </c>
      <c r="P862" t="str">
        <f t="shared" si="108"/>
        <v>Cafe, International, Vegetarian Friendly, Vegetarian Friendly, Vegan Options, Gluten Free Options</v>
      </c>
      <c r="Q862" t="str" cm="1">
        <f t="array" ref="Q862">_xlfn.TEXTJOIN(", ", TRUE, IFERROR(_xlfn.FILTERXML("&lt;t&gt;&lt;s&gt;" &amp; SUBSTITUTE(P862, ", ", "&lt;/s&gt;&lt;s&gt;") &amp; "&lt;/s&gt;&lt;/t&gt;", "//s[not(preceding::*=.)]"), ""))</f>
        <v>Cafe, International, Vegetarian Friendly, Vegan Options, Gluten Free Options</v>
      </c>
      <c r="R862" t="s">
        <v>9048</v>
      </c>
      <c r="S862" t="str">
        <f t="shared" si="109"/>
        <v>P001833</v>
      </c>
      <c r="T862">
        <f t="shared" ca="1" si="110"/>
        <v>2670</v>
      </c>
      <c r="U862" s="4">
        <v>1435</v>
      </c>
    </row>
    <row r="863" spans="1:21" x14ac:dyDescent="0.45">
      <c r="A863" t="s">
        <v>3326</v>
      </c>
      <c r="B863" t="s">
        <v>41</v>
      </c>
      <c r="C863" s="3" t="str">
        <f t="shared" si="105"/>
        <v>4.5 </v>
      </c>
      <c r="D863" t="s">
        <v>3327</v>
      </c>
      <c r="E863" t="s">
        <v>3328</v>
      </c>
      <c r="F863" t="s">
        <v>13</v>
      </c>
      <c r="G863" t="str">
        <f t="shared" si="106"/>
        <v>$$ - $$$</v>
      </c>
      <c r="H863" t="s">
        <v>3329</v>
      </c>
      <c r="I863" t="s">
        <v>3330</v>
      </c>
      <c r="J863" t="str">
        <f t="shared" si="104"/>
        <v xml:space="preserve">  LatinCentral AmericanVegetarian Friendly</v>
      </c>
      <c r="K863" t="str" cm="1">
        <f t="array" ref="K863">ExtractCapitals(J863)</f>
        <v>Latin Central  American Vegetarian  Friendly</v>
      </c>
      <c r="L863" t="str">
        <f t="shared" si="107"/>
        <v>Latin, Central, , American, Vegetarian, , Friendly</v>
      </c>
      <c r="M863" t="str">
        <f t="shared" si="111"/>
        <v>Latin, Central American, Vegetarian Friendly</v>
      </c>
      <c r="P863" t="str">
        <f t="shared" si="108"/>
        <v>Latin, Central American, Vegetarian Friendly</v>
      </c>
      <c r="Q863" t="str" cm="1">
        <f t="array" ref="Q863">_xlfn.TEXTJOIN(", ", TRUE, IFERROR(_xlfn.FILTERXML("&lt;t&gt;&lt;s&gt;" &amp; SUBSTITUTE(P863, ", ", "&lt;/s&gt;&lt;s&gt;") &amp; "&lt;/s&gt;&lt;/t&gt;", "//s[not(preceding::*=.)]"), ""))</f>
        <v>Latin, Central American, Vegetarian Friendly</v>
      </c>
      <c r="R863" t="s">
        <v>9048</v>
      </c>
      <c r="S863" t="str">
        <f t="shared" si="109"/>
        <v>P001834</v>
      </c>
      <c r="T863">
        <f t="shared" ca="1" si="110"/>
        <v>2361</v>
      </c>
      <c r="U863" s="4">
        <v>572</v>
      </c>
    </row>
    <row r="864" spans="1:21" x14ac:dyDescent="0.45">
      <c r="A864" t="s">
        <v>3331</v>
      </c>
      <c r="B864" t="s">
        <v>41</v>
      </c>
      <c r="C864" s="3" t="str">
        <f t="shared" si="105"/>
        <v>4.5 </v>
      </c>
      <c r="D864" t="s">
        <v>3332</v>
      </c>
      <c r="E864" t="s">
        <v>3333</v>
      </c>
      <c r="F864" t="s">
        <v>144</v>
      </c>
      <c r="G864" t="str">
        <f t="shared" si="106"/>
        <v>$$$$</v>
      </c>
      <c r="H864" t="s">
        <v>3334</v>
      </c>
      <c r="I864" t="s">
        <v>3335</v>
      </c>
      <c r="J864" t="str">
        <f t="shared" si="104"/>
        <v>InternationalSushiMalaysian</v>
      </c>
      <c r="K864" t="str" cm="1">
        <f t="array" ref="K864">ExtractCapitals(J864)</f>
        <v>International Sushi Malaysian</v>
      </c>
      <c r="L864" t="str">
        <f t="shared" si="107"/>
        <v>International, Sushi, Malaysian</v>
      </c>
      <c r="M864" t="str">
        <f t="shared" si="111"/>
        <v>International, Sushi, Malaysian</v>
      </c>
      <c r="N864" t="s">
        <v>16</v>
      </c>
      <c r="O864" t="s">
        <v>3149</v>
      </c>
      <c r="P864" t="str">
        <f t="shared" si="108"/>
        <v>International, Sushi, Malaysian, Vegetarian Friendly, Vegan Options, Halal, Gluten Free Options, Breakfast, Lunch, Dinner, Brunch, After-hours</v>
      </c>
      <c r="Q864" t="str" cm="1">
        <f t="array" ref="Q864">_xlfn.TEXTJOIN(", ", TRUE, IFERROR(_xlfn.FILTERXML("&lt;t&gt;&lt;s&gt;" &amp; SUBSTITUTE(P864, ", ", "&lt;/s&gt;&lt;s&gt;") &amp; "&lt;/s&gt;&lt;/t&gt;", "//s[not(preceding::*=.)]"), ""))</f>
        <v>International, Sushi, Malaysian, Vegetarian Friendly, Vegan Options, Halal, Gluten Free Options, Breakfast, Lunch, Dinner, Brunch, After-hours</v>
      </c>
      <c r="R864" t="s">
        <v>9048</v>
      </c>
      <c r="S864" t="str">
        <f t="shared" si="109"/>
        <v>P001835</v>
      </c>
      <c r="T864">
        <f t="shared" ca="1" si="110"/>
        <v>1014</v>
      </c>
      <c r="U864" s="4">
        <v>2186</v>
      </c>
    </row>
    <row r="865" spans="1:21" x14ac:dyDescent="0.45">
      <c r="A865" t="s">
        <v>3336</v>
      </c>
      <c r="B865" t="s">
        <v>79</v>
      </c>
      <c r="C865" s="3" t="str">
        <f t="shared" si="105"/>
        <v>5.0 </v>
      </c>
      <c r="D865" t="s">
        <v>3337</v>
      </c>
      <c r="E865" t="s">
        <v>3338</v>
      </c>
      <c r="F865" t="s">
        <v>13</v>
      </c>
      <c r="G865" t="str">
        <f t="shared" si="106"/>
        <v>$$ - $$$</v>
      </c>
      <c r="H865" t="s">
        <v>3339</v>
      </c>
      <c r="I865" t="s">
        <v>3340</v>
      </c>
      <c r="J865" t="str">
        <f t="shared" si="104"/>
        <v xml:space="preserve">  BarMediterraneanSpanish</v>
      </c>
      <c r="K865" t="str" cm="1">
        <f t="array" ref="K865">ExtractCapitals(J865)</f>
        <v>Bar Mediterranean Spanish</v>
      </c>
      <c r="L865" t="str">
        <f t="shared" si="107"/>
        <v>Bar, Mediterranean, Spanish</v>
      </c>
      <c r="M865" t="str">
        <f t="shared" si="111"/>
        <v>Bar, Mediterranean, Spanish</v>
      </c>
      <c r="P865" t="str">
        <f t="shared" si="108"/>
        <v>Bar, Mediterranean, Spanish</v>
      </c>
      <c r="Q865" t="str" cm="1">
        <f t="array" ref="Q865">_xlfn.TEXTJOIN(", ", TRUE, IFERROR(_xlfn.FILTERXML("&lt;t&gt;&lt;s&gt;" &amp; SUBSTITUTE(P865, ", ", "&lt;/s&gt;&lt;s&gt;") &amp; "&lt;/s&gt;&lt;/t&gt;", "//s[not(preceding::*=.)]"), ""))</f>
        <v>Bar, Mediterranean, Spanish</v>
      </c>
      <c r="R865" t="s">
        <v>9048</v>
      </c>
      <c r="S865" t="str">
        <f t="shared" si="109"/>
        <v>P001836</v>
      </c>
      <c r="T865">
        <f t="shared" ca="1" si="110"/>
        <v>762</v>
      </c>
      <c r="U865" s="4">
        <v>1736</v>
      </c>
    </row>
    <row r="866" spans="1:21" x14ac:dyDescent="0.45">
      <c r="A866" t="s">
        <v>3341</v>
      </c>
      <c r="B866" t="s">
        <v>79</v>
      </c>
      <c r="C866" s="3" t="str">
        <f t="shared" si="105"/>
        <v>5.0 </v>
      </c>
      <c r="D866" t="s">
        <v>3342</v>
      </c>
      <c r="E866" t="s">
        <v>3343</v>
      </c>
      <c r="F866" t="s">
        <v>13</v>
      </c>
      <c r="G866" t="str">
        <f t="shared" si="106"/>
        <v>$$ - $$$</v>
      </c>
      <c r="H866" t="s">
        <v>380</v>
      </c>
      <c r="I866" t="s">
        <v>3344</v>
      </c>
      <c r="J866" t="str">
        <f t="shared" si="104"/>
        <v xml:space="preserve">  JapaneseSushiAsian</v>
      </c>
      <c r="K866" t="str" cm="1">
        <f t="array" ref="K866">ExtractCapitals(J866)</f>
        <v>Japanese Sushi Asian</v>
      </c>
      <c r="L866" t="str">
        <f t="shared" si="107"/>
        <v>Japanese, Sushi, Asian</v>
      </c>
      <c r="M866" t="str">
        <f t="shared" si="111"/>
        <v>Japanese, Sushi, Asian</v>
      </c>
      <c r="N866" t="s">
        <v>3345</v>
      </c>
      <c r="O866" t="s">
        <v>3346</v>
      </c>
      <c r="P866" t="str">
        <f t="shared" si="108"/>
        <v>Japanese, Sushi, Asian, Japanese, Sushi, Asian, Grill, Vegan Options, Gluten Free Options, Vegetarian Friendly</v>
      </c>
      <c r="Q866" t="str" cm="1">
        <f t="array" ref="Q866">_xlfn.TEXTJOIN(", ", TRUE, IFERROR(_xlfn.FILTERXML("&lt;t&gt;&lt;s&gt;" &amp; SUBSTITUTE(P866, ", ", "&lt;/s&gt;&lt;s&gt;") &amp; "&lt;/s&gt;&lt;/t&gt;", "//s[not(preceding::*=.)]"), ""))</f>
        <v>Japanese, Sushi, Asian, Grill, Vegan Options, Gluten Free Options, Vegetarian Friendly</v>
      </c>
      <c r="R866" t="s">
        <v>9048</v>
      </c>
      <c r="S866" t="str">
        <f t="shared" si="109"/>
        <v>P001837</v>
      </c>
      <c r="T866">
        <f t="shared" ca="1" si="110"/>
        <v>4296</v>
      </c>
      <c r="U866" s="4">
        <v>585</v>
      </c>
    </row>
    <row r="867" spans="1:21" x14ac:dyDescent="0.45">
      <c r="A867" t="s">
        <v>3347</v>
      </c>
      <c r="B867" t="s">
        <v>41</v>
      </c>
      <c r="C867" s="3" t="str">
        <f t="shared" si="105"/>
        <v>4.5 </v>
      </c>
      <c r="D867" t="s">
        <v>3348</v>
      </c>
      <c r="E867" t="s">
        <v>3349</v>
      </c>
      <c r="F867" t="s">
        <v>144</v>
      </c>
      <c r="G867" t="str">
        <f t="shared" si="106"/>
        <v>$$$$</v>
      </c>
      <c r="H867" t="s">
        <v>1011</v>
      </c>
      <c r="I867" t="s">
        <v>3350</v>
      </c>
      <c r="J867" t="str">
        <f t="shared" si="104"/>
        <v>ChineseAsianCantonese</v>
      </c>
      <c r="K867" t="str" cm="1">
        <f t="array" ref="K867">ExtractCapitals(J867)</f>
        <v>Chinese Asian Cantonese</v>
      </c>
      <c r="L867" t="str">
        <f t="shared" si="107"/>
        <v>Chinese, Asian, Cantonese</v>
      </c>
      <c r="M867" t="str">
        <f t="shared" si="111"/>
        <v>Chinese, Asian, Cantonese</v>
      </c>
      <c r="P867" t="str">
        <f t="shared" si="108"/>
        <v>Chinese, Asian, Cantonese</v>
      </c>
      <c r="Q867" t="str" cm="1">
        <f t="array" ref="Q867">_xlfn.TEXTJOIN(", ", TRUE, IFERROR(_xlfn.FILTERXML("&lt;t&gt;&lt;s&gt;" &amp; SUBSTITUTE(P867, ", ", "&lt;/s&gt;&lt;s&gt;") &amp; "&lt;/s&gt;&lt;/t&gt;", "//s[not(preceding::*=.)]"), ""))</f>
        <v>Chinese, Asian, Cantonese</v>
      </c>
      <c r="R867" t="s">
        <v>9048</v>
      </c>
      <c r="S867" t="str">
        <f t="shared" si="109"/>
        <v>P001838</v>
      </c>
      <c r="T867">
        <f t="shared" ca="1" si="110"/>
        <v>3586</v>
      </c>
      <c r="U867" s="4">
        <v>1464</v>
      </c>
    </row>
    <row r="868" spans="1:21" x14ac:dyDescent="0.45">
      <c r="A868" t="s">
        <v>3351</v>
      </c>
      <c r="B868" t="s">
        <v>41</v>
      </c>
      <c r="C868" s="3" t="str">
        <f t="shared" si="105"/>
        <v>4.5 </v>
      </c>
      <c r="D868" t="s">
        <v>3352</v>
      </c>
      <c r="E868" t="s">
        <v>3353</v>
      </c>
      <c r="F868" t="s">
        <v>13</v>
      </c>
      <c r="G868" t="str">
        <f t="shared" si="106"/>
        <v>$$ - $$$</v>
      </c>
      <c r="H868" t="s">
        <v>3354</v>
      </c>
      <c r="I868" t="s">
        <v>3355</v>
      </c>
      <c r="J868" t="str">
        <f t="shared" si="104"/>
        <v xml:space="preserve">  VietnameseVegetarian FriendlyVegan Options</v>
      </c>
      <c r="K868" t="str" cm="1">
        <f t="array" ref="K868">ExtractCapitals(J868)</f>
        <v>Vietnamese Vegetarian  Friendly Vegan  Options</v>
      </c>
      <c r="L868" t="str">
        <f t="shared" si="107"/>
        <v>Vietnamese, Vegetarian, , Friendly, Vegan, , Options</v>
      </c>
      <c r="M868" t="str">
        <f t="shared" si="111"/>
        <v>Vietnamese, Vegetarian Friendly, Vegan Options</v>
      </c>
      <c r="P868" t="str">
        <f t="shared" si="108"/>
        <v>Vietnamese, Vegetarian Friendly, Vegan Options</v>
      </c>
      <c r="Q868" t="str" cm="1">
        <f t="array" ref="Q868">_xlfn.TEXTJOIN(", ", TRUE, IFERROR(_xlfn.FILTERXML("&lt;t&gt;&lt;s&gt;" &amp; SUBSTITUTE(P868, ", ", "&lt;/s&gt;&lt;s&gt;") &amp; "&lt;/s&gt;&lt;/t&gt;", "//s[not(preceding::*=.)]"), ""))</f>
        <v>Vietnamese, Vegetarian Friendly, Vegan Options</v>
      </c>
      <c r="R868" t="s">
        <v>9048</v>
      </c>
      <c r="S868" t="str">
        <f t="shared" si="109"/>
        <v>P001839</v>
      </c>
      <c r="T868">
        <f t="shared" ca="1" si="110"/>
        <v>4304</v>
      </c>
      <c r="U868" s="4">
        <v>2185</v>
      </c>
    </row>
    <row r="869" spans="1:21" x14ac:dyDescent="0.45">
      <c r="A869" t="s">
        <v>3356</v>
      </c>
      <c r="B869" t="s">
        <v>41</v>
      </c>
      <c r="C869" s="3" t="str">
        <f t="shared" si="105"/>
        <v>4.5 </v>
      </c>
      <c r="D869" t="s">
        <v>3357</v>
      </c>
      <c r="E869" t="s">
        <v>3358</v>
      </c>
      <c r="F869" t="s">
        <v>144</v>
      </c>
      <c r="G869" t="str">
        <f t="shared" si="106"/>
        <v>$$$$</v>
      </c>
      <c r="H869" t="s">
        <v>3359</v>
      </c>
      <c r="I869" t="s">
        <v>3360</v>
      </c>
      <c r="J869" t="str">
        <f t="shared" si="104"/>
        <v>AsianThaiVegetarian Friendly</v>
      </c>
      <c r="K869" t="str" cm="1">
        <f t="array" ref="K869">ExtractCapitals(J869)</f>
        <v>Asian Thai Vegetarian  Friendly</v>
      </c>
      <c r="L869" t="str">
        <f t="shared" si="107"/>
        <v>Asian, Thai, Vegetarian, , Friendly</v>
      </c>
      <c r="M869" t="str">
        <f t="shared" si="111"/>
        <v>Asian, Thai, Vegetarian Friendly</v>
      </c>
      <c r="N869" t="s">
        <v>1771</v>
      </c>
      <c r="O869" t="s">
        <v>3066</v>
      </c>
      <c r="P869" t="str">
        <f t="shared" si="108"/>
        <v>Asian, Thai, Vegetarian Friendly, Vegetarian Friendly, Vegan Options, Gluten Free Options</v>
      </c>
      <c r="Q869" t="str" cm="1">
        <f t="array" ref="Q869">_xlfn.TEXTJOIN(", ", TRUE, IFERROR(_xlfn.FILTERXML("&lt;t&gt;&lt;s&gt;" &amp; SUBSTITUTE(P869, ", ", "&lt;/s&gt;&lt;s&gt;") &amp; "&lt;/s&gt;&lt;/t&gt;", "//s[not(preceding::*=.)]"), ""))</f>
        <v>Asian, Thai, Vegetarian Friendly, Vegan Options, Gluten Free Options</v>
      </c>
      <c r="R869" t="s">
        <v>9048</v>
      </c>
      <c r="S869" t="str">
        <f t="shared" si="109"/>
        <v>P001840</v>
      </c>
      <c r="T869">
        <f t="shared" ca="1" si="110"/>
        <v>2388</v>
      </c>
      <c r="U869" s="4">
        <v>4307</v>
      </c>
    </row>
    <row r="870" spans="1:21" x14ac:dyDescent="0.45">
      <c r="A870" t="s">
        <v>3361</v>
      </c>
      <c r="B870" t="s">
        <v>41</v>
      </c>
      <c r="C870" s="3" t="str">
        <f t="shared" si="105"/>
        <v>4.5 </v>
      </c>
      <c r="D870" t="s">
        <v>3362</v>
      </c>
      <c r="E870" t="s">
        <v>1587</v>
      </c>
      <c r="F870" t="s">
        <v>13</v>
      </c>
      <c r="G870" t="str">
        <f t="shared" si="106"/>
        <v>$$ - $$$</v>
      </c>
      <c r="H870" t="s">
        <v>1588</v>
      </c>
      <c r="I870" t="s">
        <v>3363</v>
      </c>
      <c r="J870" t="str">
        <f t="shared" si="104"/>
        <v xml:space="preserve">  ChineseAsianTaiwanese</v>
      </c>
      <c r="K870" t="str" cm="1">
        <f t="array" ref="K870">ExtractCapitals(J870)</f>
        <v>Chinese Asian Taiwanese</v>
      </c>
      <c r="L870" t="str">
        <f t="shared" si="107"/>
        <v>Chinese, Asian, Taiwanese</v>
      </c>
      <c r="M870" t="str">
        <f t="shared" si="111"/>
        <v>Chinese, Asian, Taiwanese</v>
      </c>
      <c r="N870" t="s">
        <v>56</v>
      </c>
      <c r="O870" t="s">
        <v>183</v>
      </c>
      <c r="P870" t="str">
        <f t="shared" si="108"/>
        <v>Chinese, Asian, Taiwanese, Vegetarian Friendly, Vegan Options, Lunch, Dinner, Brunch</v>
      </c>
      <c r="Q870" t="str" cm="1">
        <f t="array" ref="Q870">_xlfn.TEXTJOIN(", ", TRUE, IFERROR(_xlfn.FILTERXML("&lt;t&gt;&lt;s&gt;" &amp; SUBSTITUTE(P870, ", ", "&lt;/s&gt;&lt;s&gt;") &amp; "&lt;/s&gt;&lt;/t&gt;", "//s[not(preceding::*=.)]"), ""))</f>
        <v>Chinese, Asian, Taiwanese, Vegetarian Friendly, Vegan Options, Lunch, Dinner, Brunch</v>
      </c>
      <c r="R870" t="s">
        <v>9048</v>
      </c>
      <c r="S870" t="str">
        <f t="shared" si="109"/>
        <v>P001841</v>
      </c>
      <c r="T870">
        <f t="shared" ca="1" si="110"/>
        <v>583</v>
      </c>
      <c r="U870" s="4">
        <v>2790</v>
      </c>
    </row>
    <row r="871" spans="1:21" x14ac:dyDescent="0.45">
      <c r="A871" t="s">
        <v>3364</v>
      </c>
      <c r="B871" t="s">
        <v>41</v>
      </c>
      <c r="C871" s="3" t="str">
        <f t="shared" si="105"/>
        <v>4.5 </v>
      </c>
      <c r="D871" t="s">
        <v>3365</v>
      </c>
      <c r="E871" t="s">
        <v>3366</v>
      </c>
      <c r="F871" t="s">
        <v>13</v>
      </c>
      <c r="G871" t="str">
        <f t="shared" si="106"/>
        <v>$$ - $$$</v>
      </c>
      <c r="H871" t="s">
        <v>3367</v>
      </c>
      <c r="I871" t="s">
        <v>3368</v>
      </c>
      <c r="J871" t="str">
        <f t="shared" si="104"/>
        <v xml:space="preserve">  BarMediterraneanEuropean</v>
      </c>
      <c r="K871" t="str" cm="1">
        <f t="array" ref="K871">ExtractCapitals(J871)</f>
        <v>Bar Mediterranean European</v>
      </c>
      <c r="L871" t="str">
        <f t="shared" si="107"/>
        <v>Bar, Mediterranean, European</v>
      </c>
      <c r="M871" t="str">
        <f t="shared" si="111"/>
        <v>Bar, Mediterranean, European</v>
      </c>
      <c r="P871" t="str">
        <f t="shared" si="108"/>
        <v>Bar, Mediterranean, European</v>
      </c>
      <c r="Q871" t="str" cm="1">
        <f t="array" ref="Q871">_xlfn.TEXTJOIN(", ", TRUE, IFERROR(_xlfn.FILTERXML("&lt;t&gt;&lt;s&gt;" &amp; SUBSTITUTE(P871, ", ", "&lt;/s&gt;&lt;s&gt;") &amp; "&lt;/s&gt;&lt;/t&gt;", "//s[not(preceding::*=.)]"), ""))</f>
        <v>Bar, Mediterranean, European</v>
      </c>
      <c r="R871" t="s">
        <v>9048</v>
      </c>
      <c r="S871" t="str">
        <f t="shared" si="109"/>
        <v>P001842</v>
      </c>
      <c r="T871">
        <f t="shared" ca="1" si="110"/>
        <v>1934</v>
      </c>
      <c r="U871" s="4">
        <v>2692</v>
      </c>
    </row>
    <row r="872" spans="1:21" x14ac:dyDescent="0.45">
      <c r="A872" t="s">
        <v>3369</v>
      </c>
      <c r="B872" t="s">
        <v>41</v>
      </c>
      <c r="C872" s="3" t="str">
        <f t="shared" si="105"/>
        <v>4.5 </v>
      </c>
      <c r="D872" t="s">
        <v>3370</v>
      </c>
      <c r="E872" t="s">
        <v>3371</v>
      </c>
      <c r="F872" t="s">
        <v>13</v>
      </c>
      <c r="G872" t="str">
        <f t="shared" si="106"/>
        <v>$$ - $$$</v>
      </c>
      <c r="H872" t="s">
        <v>3372</v>
      </c>
      <c r="I872" t="s">
        <v>3373</v>
      </c>
      <c r="J872" t="str">
        <f t="shared" si="104"/>
        <v xml:space="preserve">  Quick BitesAmericanEuropean</v>
      </c>
      <c r="K872" t="str" cm="1">
        <f t="array" ref="K872">ExtractCapitals(J872)</f>
        <v>Quick  Bites American European</v>
      </c>
      <c r="L872" t="str">
        <f t="shared" si="107"/>
        <v>Quick, , Bites, American, European</v>
      </c>
      <c r="M872" t="str">
        <f t="shared" si="111"/>
        <v>Quick Bites, American, European</v>
      </c>
      <c r="N872" t="s">
        <v>3374</v>
      </c>
      <c r="O872" t="s">
        <v>3066</v>
      </c>
      <c r="P872" t="str">
        <f t="shared" si="108"/>
        <v>Quick Bites, American, European, American, European, Australian, Vegetarian Friendly, Vegan Options, Gluten Free Options</v>
      </c>
      <c r="Q872" t="str" cm="1">
        <f t="array" ref="Q872">_xlfn.TEXTJOIN(", ", TRUE, IFERROR(_xlfn.FILTERXML("&lt;t&gt;&lt;s&gt;" &amp; SUBSTITUTE(P872, ", ", "&lt;/s&gt;&lt;s&gt;") &amp; "&lt;/s&gt;&lt;/t&gt;", "//s[not(preceding::*=.)]"), ""))</f>
        <v>Quick Bites, American, European, Australian, Vegetarian Friendly, Vegan Options, Gluten Free Options</v>
      </c>
      <c r="R872" t="s">
        <v>9048</v>
      </c>
      <c r="S872" t="str">
        <f t="shared" si="109"/>
        <v>P001843</v>
      </c>
      <c r="T872">
        <f t="shared" ca="1" si="110"/>
        <v>2308</v>
      </c>
      <c r="U872" s="4">
        <v>3404</v>
      </c>
    </row>
    <row r="873" spans="1:21" x14ac:dyDescent="0.45">
      <c r="A873" t="s">
        <v>3375</v>
      </c>
      <c r="B873" t="s">
        <v>41</v>
      </c>
      <c r="C873" s="3" t="str">
        <f t="shared" si="105"/>
        <v>4.5 </v>
      </c>
      <c r="D873" t="s">
        <v>3376</v>
      </c>
      <c r="E873" t="s">
        <v>3377</v>
      </c>
      <c r="F873" t="s">
        <v>13</v>
      </c>
      <c r="G873" t="str">
        <f t="shared" si="106"/>
        <v>$$ - $$$</v>
      </c>
      <c r="H873" t="s">
        <v>3378</v>
      </c>
      <c r="I873" t="s">
        <v>3379</v>
      </c>
      <c r="J873" t="str">
        <f t="shared" si="104"/>
        <v xml:space="preserve">  ItalianNeapolitanCampania</v>
      </c>
      <c r="K873" t="str" cm="1">
        <f t="array" ref="K873">ExtractCapitals(J873)</f>
        <v>Italian Neapolitan Campania</v>
      </c>
      <c r="L873" t="str">
        <f t="shared" si="107"/>
        <v>Italian, Neapolitan, Campania</v>
      </c>
      <c r="M873" t="str">
        <f t="shared" si="111"/>
        <v>Italian, Neapolitan, Campania</v>
      </c>
      <c r="N873" t="s">
        <v>3380</v>
      </c>
      <c r="O873" t="s">
        <v>56</v>
      </c>
      <c r="P873" t="str">
        <f t="shared" si="108"/>
        <v>Italian, Neapolitan, Campania, Italian, Neapolitan, Campania, Romana, Lazio, Central-Italian, Southern-Italian, Vegetarian Friendly, Vegan Options</v>
      </c>
      <c r="Q873" t="str" cm="1">
        <f t="array" ref="Q873">_xlfn.TEXTJOIN(", ", TRUE, IFERROR(_xlfn.FILTERXML("&lt;t&gt;&lt;s&gt;" &amp; SUBSTITUTE(P873, ", ", "&lt;/s&gt;&lt;s&gt;") &amp; "&lt;/s&gt;&lt;/t&gt;", "//s[not(preceding::*=.)]"), ""))</f>
        <v>Italian, Neapolitan, Campania, Romana, Lazio, Central-Italian, Southern-Italian, Vegetarian Friendly, Vegan Options</v>
      </c>
      <c r="R873" t="s">
        <v>9048</v>
      </c>
      <c r="S873" t="str">
        <f t="shared" si="109"/>
        <v>P001844</v>
      </c>
      <c r="T873">
        <f t="shared" ca="1" si="110"/>
        <v>253</v>
      </c>
      <c r="U873" s="4">
        <v>239</v>
      </c>
    </row>
    <row r="874" spans="1:21" x14ac:dyDescent="0.45">
      <c r="A874" t="s">
        <v>3381</v>
      </c>
      <c r="B874" t="s">
        <v>41</v>
      </c>
      <c r="C874" s="3" t="str">
        <f t="shared" si="105"/>
        <v>4.5 </v>
      </c>
      <c r="D874" t="s">
        <v>3382</v>
      </c>
      <c r="E874" t="s">
        <v>3383</v>
      </c>
      <c r="F874" t="s">
        <v>13</v>
      </c>
      <c r="G874" t="str">
        <f t="shared" si="106"/>
        <v>$$ - $$$</v>
      </c>
      <c r="H874" t="s">
        <v>390</v>
      </c>
      <c r="I874" t="s">
        <v>3384</v>
      </c>
      <c r="J874" t="str">
        <f t="shared" si="104"/>
        <v xml:space="preserve">  BarPub</v>
      </c>
      <c r="K874" t="str" cm="1">
        <f t="array" ref="K874">ExtractCapitals(J874)</f>
        <v>Bar Pub</v>
      </c>
      <c r="L874" t="str">
        <f t="shared" si="107"/>
        <v>Bar, Pub</v>
      </c>
      <c r="M874" t="str">
        <f t="shared" si="111"/>
        <v>Bar, Pub</v>
      </c>
      <c r="N874" t="s">
        <v>697</v>
      </c>
      <c r="O874" t="s">
        <v>423</v>
      </c>
      <c r="P874" t="str">
        <f t="shared" si="108"/>
        <v>Bar, Pub, Dinner, After-hours, Drinks</v>
      </c>
      <c r="Q874" t="str" cm="1">
        <f t="array" ref="Q874">_xlfn.TEXTJOIN(", ", TRUE, IFERROR(_xlfn.FILTERXML("&lt;t&gt;&lt;s&gt;" &amp; SUBSTITUTE(P874, ", ", "&lt;/s&gt;&lt;s&gt;") &amp; "&lt;/s&gt;&lt;/t&gt;", "//s[not(preceding::*=.)]"), ""))</f>
        <v>Bar, Pub, Dinner, After-hours, Drinks</v>
      </c>
      <c r="R874" t="s">
        <v>9048</v>
      </c>
      <c r="S874" t="str">
        <f t="shared" si="109"/>
        <v>P001845</v>
      </c>
      <c r="T874">
        <f t="shared" ca="1" si="110"/>
        <v>2546</v>
      </c>
      <c r="U874" s="4">
        <v>1526</v>
      </c>
    </row>
    <row r="875" spans="1:21" x14ac:dyDescent="0.45">
      <c r="A875" t="s">
        <v>3385</v>
      </c>
      <c r="B875" t="s">
        <v>41</v>
      </c>
      <c r="C875" s="3" t="str">
        <f t="shared" si="105"/>
        <v>4.5 </v>
      </c>
      <c r="D875" t="s">
        <v>3386</v>
      </c>
      <c r="E875" t="s">
        <v>3387</v>
      </c>
      <c r="F875" t="s">
        <v>13</v>
      </c>
      <c r="G875" t="str">
        <f t="shared" si="106"/>
        <v>$$ - $$$</v>
      </c>
      <c r="H875" t="s">
        <v>3388</v>
      </c>
      <c r="I875" t="s">
        <v>3389</v>
      </c>
      <c r="J875" t="str">
        <f t="shared" si="104"/>
        <v xml:space="preserve">  SteakhouseEuropeanGrill</v>
      </c>
      <c r="K875" t="str" cm="1">
        <f t="array" ref="K875">ExtractCapitals(J875)</f>
        <v>Steakhouse European Grill</v>
      </c>
      <c r="L875" t="str">
        <f t="shared" si="107"/>
        <v>Steakhouse, European, Grill</v>
      </c>
      <c r="M875" t="str">
        <f t="shared" si="111"/>
        <v>Steakhouse, European, Grill</v>
      </c>
      <c r="N875" t="s">
        <v>3390</v>
      </c>
      <c r="O875" t="s">
        <v>16</v>
      </c>
      <c r="P875" t="str">
        <f t="shared" si="108"/>
        <v>Steakhouse, European, Grill, Vegetarian Friendly, Vegan Options, Halal, Gluten Free Options</v>
      </c>
      <c r="Q875" t="str" cm="1">
        <f t="array" ref="Q875">_xlfn.TEXTJOIN(", ", TRUE, IFERROR(_xlfn.FILTERXML("&lt;t&gt;&lt;s&gt;" &amp; SUBSTITUTE(P875, ", ", "&lt;/s&gt;&lt;s&gt;") &amp; "&lt;/s&gt;&lt;/t&gt;", "//s[not(preceding::*=.)]"), ""))</f>
        <v>Steakhouse, European, Grill, Vegetarian Friendly, Vegan Options, Halal, Gluten Free Options</v>
      </c>
      <c r="R875" t="s">
        <v>9048</v>
      </c>
      <c r="S875" t="str">
        <f t="shared" si="109"/>
        <v>P001846</v>
      </c>
      <c r="T875">
        <f t="shared" ca="1" si="110"/>
        <v>3679</v>
      </c>
      <c r="U875" s="4">
        <v>2676</v>
      </c>
    </row>
    <row r="876" spans="1:21" x14ac:dyDescent="0.45">
      <c r="A876" t="s">
        <v>3391</v>
      </c>
      <c r="B876" t="s">
        <v>79</v>
      </c>
      <c r="C876" s="3" t="str">
        <f t="shared" si="105"/>
        <v>5.0 </v>
      </c>
      <c r="D876" t="s">
        <v>3392</v>
      </c>
      <c r="E876" t="s">
        <v>3393</v>
      </c>
      <c r="F876" t="s">
        <v>13</v>
      </c>
      <c r="G876" t="str">
        <f t="shared" si="106"/>
        <v>$$ - $$$</v>
      </c>
      <c r="H876" t="s">
        <v>3394</v>
      </c>
      <c r="I876" t="s">
        <v>3395</v>
      </c>
      <c r="J876" t="str">
        <f t="shared" si="104"/>
        <v xml:space="preserve">  CafeInternationalAsian</v>
      </c>
      <c r="K876" t="str" cm="1">
        <f t="array" ref="K876">ExtractCapitals(J876)</f>
        <v>Cafe International Asian</v>
      </c>
      <c r="L876" t="str">
        <f t="shared" si="107"/>
        <v>Cafe, International, Asian</v>
      </c>
      <c r="M876" t="str">
        <f t="shared" si="111"/>
        <v>Cafe, International, Asian</v>
      </c>
      <c r="P876" t="str">
        <f t="shared" si="108"/>
        <v>Cafe, International, Asian</v>
      </c>
      <c r="Q876" t="str" cm="1">
        <f t="array" ref="Q876">_xlfn.TEXTJOIN(", ", TRUE, IFERROR(_xlfn.FILTERXML("&lt;t&gt;&lt;s&gt;" &amp; SUBSTITUTE(P876, ", ", "&lt;/s&gt;&lt;s&gt;") &amp; "&lt;/s&gt;&lt;/t&gt;", "//s[not(preceding::*=.)]"), ""))</f>
        <v>Cafe, International, Asian</v>
      </c>
      <c r="R876" t="s">
        <v>9048</v>
      </c>
      <c r="S876" t="str">
        <f t="shared" si="109"/>
        <v>P001847</v>
      </c>
      <c r="T876">
        <f t="shared" ca="1" si="110"/>
        <v>1026</v>
      </c>
      <c r="U876" s="4">
        <v>2543</v>
      </c>
    </row>
    <row r="877" spans="1:21" x14ac:dyDescent="0.45">
      <c r="A877" t="s">
        <v>3396</v>
      </c>
      <c r="B877" t="s">
        <v>41</v>
      </c>
      <c r="C877" s="3" t="str">
        <f t="shared" si="105"/>
        <v>4.5 </v>
      </c>
      <c r="D877" t="s">
        <v>3397</v>
      </c>
      <c r="E877" t="s">
        <v>3398</v>
      </c>
      <c r="F877" t="s">
        <v>13</v>
      </c>
      <c r="G877" t="str">
        <f t="shared" si="106"/>
        <v>$$ - $$$</v>
      </c>
      <c r="H877" t="s">
        <v>3399</v>
      </c>
      <c r="I877" t="s">
        <v>3400</v>
      </c>
      <c r="J877" t="str">
        <f t="shared" si="104"/>
        <v xml:space="preserve">  Quick BitesCafeVegetarian Friendly</v>
      </c>
      <c r="K877" t="str" cm="1">
        <f t="array" ref="K877">ExtractCapitals(J877)</f>
        <v>Quick  Bites Cafe Vegetarian  Friendly</v>
      </c>
      <c r="L877" t="str">
        <f t="shared" si="107"/>
        <v>Quick, , Bites, Cafe, Vegetarian, , Friendly</v>
      </c>
      <c r="M877" t="str">
        <f t="shared" si="111"/>
        <v>Quick Bites, Cafe, Vegetarian Friendly</v>
      </c>
      <c r="N877" t="s">
        <v>208</v>
      </c>
      <c r="O877" t="s">
        <v>3066</v>
      </c>
      <c r="P877" t="str">
        <f t="shared" si="108"/>
        <v>Quick Bites, Cafe, Vegetarian Friendly, Vegetarian Friendly, Vegan Options, Gluten Free Options</v>
      </c>
      <c r="Q877" t="str" cm="1">
        <f t="array" ref="Q877">_xlfn.TEXTJOIN(", ", TRUE, IFERROR(_xlfn.FILTERXML("&lt;t&gt;&lt;s&gt;" &amp; SUBSTITUTE(P877, ", ", "&lt;/s&gt;&lt;s&gt;") &amp; "&lt;/s&gt;&lt;/t&gt;", "//s[not(preceding::*=.)]"), ""))</f>
        <v>Quick Bites, Cafe, Vegetarian Friendly, Vegan Options, Gluten Free Options</v>
      </c>
      <c r="R877" t="s">
        <v>9048</v>
      </c>
      <c r="S877" t="str">
        <f t="shared" si="109"/>
        <v>P001848</v>
      </c>
      <c r="T877">
        <f t="shared" ca="1" si="110"/>
        <v>1192</v>
      </c>
      <c r="U877" s="4">
        <v>2823</v>
      </c>
    </row>
    <row r="878" spans="1:21" x14ac:dyDescent="0.45">
      <c r="A878" t="s">
        <v>3401</v>
      </c>
      <c r="B878" t="s">
        <v>41</v>
      </c>
      <c r="C878" s="3" t="str">
        <f t="shared" si="105"/>
        <v>4.5 </v>
      </c>
      <c r="D878" t="s">
        <v>3402</v>
      </c>
      <c r="E878" t="s">
        <v>3403</v>
      </c>
      <c r="F878" t="s">
        <v>144</v>
      </c>
      <c r="G878" t="str">
        <f t="shared" si="106"/>
        <v>$$$$</v>
      </c>
      <c r="H878" t="s">
        <v>3106</v>
      </c>
      <c r="I878" t="s">
        <v>3404</v>
      </c>
      <c r="J878" t="str">
        <f t="shared" si="104"/>
        <v>IndianAsianVegetarian Friendly</v>
      </c>
      <c r="K878" t="str" cm="1">
        <f t="array" ref="K878">ExtractCapitals(J878)</f>
        <v>Indian Asian Vegetarian  Friendly</v>
      </c>
      <c r="L878" t="str">
        <f t="shared" si="107"/>
        <v>Indian, Asian, Vegetarian, , Friendly</v>
      </c>
      <c r="M878" t="str">
        <f t="shared" si="111"/>
        <v>Indian, Asian, Vegetarian Friendly</v>
      </c>
      <c r="P878" t="str">
        <f t="shared" si="108"/>
        <v>Indian, Asian, Vegetarian Friendly</v>
      </c>
      <c r="Q878" t="str" cm="1">
        <f t="array" ref="Q878">_xlfn.TEXTJOIN(", ", TRUE, IFERROR(_xlfn.FILTERXML("&lt;t&gt;&lt;s&gt;" &amp; SUBSTITUTE(P878, ", ", "&lt;/s&gt;&lt;s&gt;") &amp; "&lt;/s&gt;&lt;/t&gt;", "//s[not(preceding::*=.)]"), ""))</f>
        <v>Indian, Asian, Vegetarian Friendly</v>
      </c>
      <c r="R878" t="s">
        <v>9048</v>
      </c>
      <c r="S878" t="str">
        <f t="shared" si="109"/>
        <v>P001849</v>
      </c>
      <c r="T878">
        <f t="shared" ca="1" si="110"/>
        <v>3383</v>
      </c>
      <c r="U878" s="4">
        <v>1790</v>
      </c>
    </row>
    <row r="879" spans="1:21" x14ac:dyDescent="0.45">
      <c r="A879" t="s">
        <v>3405</v>
      </c>
      <c r="B879" t="s">
        <v>41</v>
      </c>
      <c r="C879" s="3" t="str">
        <f t="shared" si="105"/>
        <v>4.5 </v>
      </c>
      <c r="D879" t="s">
        <v>3406</v>
      </c>
      <c r="E879" t="s">
        <v>3407</v>
      </c>
      <c r="F879" t="s">
        <v>13</v>
      </c>
      <c r="G879" t="str">
        <f t="shared" si="106"/>
        <v>$$ - $$$</v>
      </c>
      <c r="H879" t="s">
        <v>3408</v>
      </c>
      <c r="I879" t="s">
        <v>3409</v>
      </c>
      <c r="J879" t="str">
        <f t="shared" si="104"/>
        <v xml:space="preserve">  InternationalHealthyArabic</v>
      </c>
      <c r="K879" t="str" cm="1">
        <f t="array" ref="K879">ExtractCapitals(J879)</f>
        <v>International Healthy Arabic</v>
      </c>
      <c r="L879" t="str">
        <f t="shared" si="107"/>
        <v>International, Healthy, Arabic</v>
      </c>
      <c r="M879" t="str">
        <f t="shared" si="111"/>
        <v>International, Healthy, Arabic</v>
      </c>
      <c r="N879" t="s">
        <v>3410</v>
      </c>
      <c r="O879" t="s">
        <v>1624</v>
      </c>
      <c r="P879" t="str">
        <f t="shared" si="108"/>
        <v>International, Healthy, Arabic, Healthy, International, Arabic, Halal, Vegetarian Friendly, Vegan Options</v>
      </c>
      <c r="Q879" t="str" cm="1">
        <f t="array" ref="Q879">_xlfn.TEXTJOIN(", ", TRUE, IFERROR(_xlfn.FILTERXML("&lt;t&gt;&lt;s&gt;" &amp; SUBSTITUTE(P879, ", ", "&lt;/s&gt;&lt;s&gt;") &amp; "&lt;/s&gt;&lt;/t&gt;", "//s[not(preceding::*=.)]"), ""))</f>
        <v>International, Healthy, Arabic, Halal, Vegetarian Friendly, Vegan Options</v>
      </c>
      <c r="R879" t="s">
        <v>9048</v>
      </c>
      <c r="S879" t="str">
        <f t="shared" si="109"/>
        <v>P001850</v>
      </c>
      <c r="T879">
        <f t="shared" ca="1" si="110"/>
        <v>1476</v>
      </c>
      <c r="U879" s="4">
        <v>442</v>
      </c>
    </row>
    <row r="880" spans="1:21" x14ac:dyDescent="0.45">
      <c r="A880" t="s">
        <v>3411</v>
      </c>
      <c r="B880" t="s">
        <v>41</v>
      </c>
      <c r="C880" s="3" t="str">
        <f t="shared" si="105"/>
        <v>4.5 </v>
      </c>
      <c r="D880" t="s">
        <v>3412</v>
      </c>
      <c r="E880" t="s">
        <v>3413</v>
      </c>
      <c r="F880" t="s">
        <v>6</v>
      </c>
      <c r="G880" t="str">
        <f t="shared" si="106"/>
        <v>$</v>
      </c>
      <c r="H880" t="s">
        <v>212</v>
      </c>
      <c r="I880" t="s">
        <v>3414</v>
      </c>
      <c r="J880" t="str">
        <f t="shared" si="104"/>
        <v>IndianAsianVegetarian Friendly</v>
      </c>
      <c r="K880" t="str" cm="1">
        <f t="array" ref="K880">ExtractCapitals(J880)</f>
        <v>Indian Asian Vegetarian  Friendly</v>
      </c>
      <c r="L880" t="str">
        <f t="shared" si="107"/>
        <v>Indian, Asian, Vegetarian, , Friendly</v>
      </c>
      <c r="M880" t="str">
        <f t="shared" si="111"/>
        <v>Indian, Asian, Vegetarian Friendly</v>
      </c>
      <c r="N880" t="s">
        <v>3108</v>
      </c>
      <c r="O880" t="s">
        <v>3066</v>
      </c>
      <c r="P880" t="str">
        <f t="shared" si="108"/>
        <v>Indian, Asian, Vegetarian Friendly, Vegetarian Friendly, Vegan Options, Gluten Free Options</v>
      </c>
      <c r="Q880" t="str" cm="1">
        <f t="array" ref="Q880">_xlfn.TEXTJOIN(", ", TRUE, IFERROR(_xlfn.FILTERXML("&lt;t&gt;&lt;s&gt;" &amp; SUBSTITUTE(P880, ", ", "&lt;/s&gt;&lt;s&gt;") &amp; "&lt;/s&gt;&lt;/t&gt;", "//s[not(preceding::*=.)]"), ""))</f>
        <v>Indian, Asian, Vegetarian Friendly, Vegan Options, Gluten Free Options</v>
      </c>
      <c r="R880" t="s">
        <v>9048</v>
      </c>
      <c r="S880" t="str">
        <f t="shared" si="109"/>
        <v>P001851</v>
      </c>
      <c r="T880">
        <f t="shared" ca="1" si="110"/>
        <v>65</v>
      </c>
      <c r="U880" s="4">
        <v>611</v>
      </c>
    </row>
    <row r="881" spans="1:21" x14ac:dyDescent="0.45">
      <c r="A881" t="s">
        <v>3415</v>
      </c>
      <c r="B881" t="s">
        <v>79</v>
      </c>
      <c r="C881" s="3" t="str">
        <f t="shared" si="105"/>
        <v>5.0 </v>
      </c>
      <c r="D881" t="s">
        <v>3416</v>
      </c>
      <c r="E881" t="s">
        <v>3417</v>
      </c>
      <c r="F881" t="s">
        <v>13</v>
      </c>
      <c r="G881" t="str">
        <f t="shared" si="106"/>
        <v>$$ - $$$</v>
      </c>
      <c r="H881" t="s">
        <v>3418</v>
      </c>
      <c r="I881" t="s">
        <v>3071</v>
      </c>
      <c r="J881" t="str">
        <f t="shared" si="104"/>
        <v xml:space="preserve">  BarInternationalWine Bar</v>
      </c>
      <c r="K881" t="str" cm="1">
        <f t="array" ref="K881">ExtractCapitals(J881)</f>
        <v>Bar International Wine  Bar</v>
      </c>
      <c r="L881" t="str">
        <f t="shared" si="107"/>
        <v>Bar, International, Wine, , Bar</v>
      </c>
      <c r="M881" t="str">
        <f t="shared" si="111"/>
        <v>Bar, International, Wine Bar</v>
      </c>
      <c r="N881" t="s">
        <v>3419</v>
      </c>
      <c r="O881" t="s">
        <v>1221</v>
      </c>
      <c r="P881" t="str">
        <f t="shared" si="108"/>
        <v>Bar, International, Wine Bar, Bar, International, Wine Bar, Dining bars, After-hours, Drinks</v>
      </c>
      <c r="Q881" t="str" cm="1">
        <f t="array" ref="Q881">_xlfn.TEXTJOIN(", ", TRUE, IFERROR(_xlfn.FILTERXML("&lt;t&gt;&lt;s&gt;" &amp; SUBSTITUTE(P881, ", ", "&lt;/s&gt;&lt;s&gt;") &amp; "&lt;/s&gt;&lt;/t&gt;", "//s[not(preceding::*=.)]"), ""))</f>
        <v>Bar, International, Wine Bar, Dining bars, After-hours, Drinks</v>
      </c>
      <c r="R881" t="s">
        <v>9048</v>
      </c>
      <c r="S881" t="str">
        <f t="shared" si="109"/>
        <v>P001852</v>
      </c>
      <c r="T881">
        <f t="shared" ca="1" si="110"/>
        <v>4212</v>
      </c>
      <c r="U881" s="4">
        <v>1684</v>
      </c>
    </row>
    <row r="882" spans="1:21" x14ac:dyDescent="0.45">
      <c r="A882" t="s">
        <v>3420</v>
      </c>
      <c r="B882" t="s">
        <v>41</v>
      </c>
      <c r="C882" s="3" t="str">
        <f t="shared" si="105"/>
        <v>4.5 </v>
      </c>
      <c r="D882" t="s">
        <v>3421</v>
      </c>
      <c r="E882" t="s">
        <v>3322</v>
      </c>
      <c r="F882" t="s">
        <v>13</v>
      </c>
      <c r="G882" t="str">
        <f t="shared" si="106"/>
        <v>$$ - $$$</v>
      </c>
      <c r="H882" t="s">
        <v>3422</v>
      </c>
      <c r="I882" t="s">
        <v>3423</v>
      </c>
      <c r="J882" t="str">
        <f t="shared" si="104"/>
        <v xml:space="preserve">  CafeInternationalEuropean</v>
      </c>
      <c r="K882" t="str" cm="1">
        <f t="array" ref="K882">ExtractCapitals(J882)</f>
        <v>Cafe International European</v>
      </c>
      <c r="L882" t="str">
        <f t="shared" si="107"/>
        <v>Cafe, International, European</v>
      </c>
      <c r="M882" t="str">
        <f t="shared" si="111"/>
        <v>Cafe, International, European</v>
      </c>
      <c r="N882" t="s">
        <v>3424</v>
      </c>
      <c r="O882" t="s">
        <v>3066</v>
      </c>
      <c r="P882" t="str">
        <f t="shared" si="108"/>
        <v>Cafe, International, European, European, New Zealand, Cafe, International, Vegetarian Friendly, Vegan Options, Gluten Free Options</v>
      </c>
      <c r="Q882" t="str" cm="1">
        <f t="array" ref="Q882">_xlfn.TEXTJOIN(", ", TRUE, IFERROR(_xlfn.FILTERXML("&lt;t&gt;&lt;s&gt;" &amp; SUBSTITUTE(P882, ", ", "&lt;/s&gt;&lt;s&gt;") &amp; "&lt;/s&gt;&lt;/t&gt;", "//s[not(preceding::*=.)]"), ""))</f>
        <v>Cafe, International, European, New Zealand, Vegetarian Friendly, Vegan Options, Gluten Free Options</v>
      </c>
      <c r="R882" t="s">
        <v>9048</v>
      </c>
      <c r="S882" t="str">
        <f t="shared" si="109"/>
        <v>P001853</v>
      </c>
      <c r="T882">
        <f t="shared" ca="1" si="110"/>
        <v>1310</v>
      </c>
      <c r="U882" s="4">
        <v>12</v>
      </c>
    </row>
    <row r="883" spans="1:21" x14ac:dyDescent="0.45">
      <c r="A883" t="s">
        <v>3425</v>
      </c>
      <c r="B883" t="s">
        <v>41</v>
      </c>
      <c r="C883" s="3" t="str">
        <f t="shared" si="105"/>
        <v>4.5 </v>
      </c>
      <c r="D883" t="s">
        <v>3426</v>
      </c>
      <c r="E883" t="s">
        <v>3427</v>
      </c>
      <c r="F883" t="s">
        <v>6</v>
      </c>
      <c r="G883" t="str">
        <f t="shared" si="106"/>
        <v>$</v>
      </c>
      <c r="H883" t="s">
        <v>3428</v>
      </c>
      <c r="I883" t="s">
        <v>3429</v>
      </c>
      <c r="J883" t="str">
        <f t="shared" si="104"/>
        <v>CantoneseMalaysianVegetarian Friendly</v>
      </c>
      <c r="K883" t="str" cm="1">
        <f t="array" ref="K883">ExtractCapitals(J883)</f>
        <v>Cantonese Malaysian Vegetarian  Friendly</v>
      </c>
      <c r="L883" t="str">
        <f t="shared" si="107"/>
        <v>Cantonese, Malaysian, Vegetarian, , Friendly</v>
      </c>
      <c r="M883" t="str">
        <f t="shared" si="111"/>
        <v>Cantonese, Malaysian, Vegetarian Friendly</v>
      </c>
      <c r="N883" t="s">
        <v>3430</v>
      </c>
      <c r="O883" t="s">
        <v>3066</v>
      </c>
      <c r="P883" t="str">
        <f t="shared" si="108"/>
        <v>Cantonese, Malaysian, Vegetarian Friendly, Vegetarian Friendly, Vegan Options, Gluten Free Options</v>
      </c>
      <c r="Q883" t="str" cm="1">
        <f t="array" ref="Q883">_xlfn.TEXTJOIN(", ", TRUE, IFERROR(_xlfn.FILTERXML("&lt;t&gt;&lt;s&gt;" &amp; SUBSTITUTE(P883, ", ", "&lt;/s&gt;&lt;s&gt;") &amp; "&lt;/s&gt;&lt;/t&gt;", "//s[not(preceding::*=.)]"), ""))</f>
        <v>Cantonese, Malaysian, Vegetarian Friendly, Vegan Options, Gluten Free Options</v>
      </c>
      <c r="R883" t="s">
        <v>9048</v>
      </c>
      <c r="S883" t="str">
        <f t="shared" si="109"/>
        <v>P001854</v>
      </c>
      <c r="T883">
        <f t="shared" ca="1" si="110"/>
        <v>4493</v>
      </c>
      <c r="U883" s="4">
        <v>176</v>
      </c>
    </row>
    <row r="884" spans="1:21" x14ac:dyDescent="0.45">
      <c r="A884" t="s">
        <v>3431</v>
      </c>
      <c r="B884" t="s">
        <v>41</v>
      </c>
      <c r="C884" s="3" t="str">
        <f t="shared" si="105"/>
        <v>4.5 </v>
      </c>
      <c r="D884" t="s">
        <v>3432</v>
      </c>
      <c r="E884" t="s">
        <v>3433</v>
      </c>
      <c r="F884" t="s">
        <v>13</v>
      </c>
      <c r="G884" t="str">
        <f t="shared" si="106"/>
        <v>$$ - $$$</v>
      </c>
      <c r="H884" t="s">
        <v>225</v>
      </c>
      <c r="J884" t="str">
        <f t="shared" si="104"/>
        <v xml:space="preserve">  American</v>
      </c>
      <c r="K884" t="str" cm="1">
        <f t="array" ref="K884">ExtractCapitals(J884)</f>
        <v>American</v>
      </c>
      <c r="L884" t="str">
        <f t="shared" si="107"/>
        <v>American</v>
      </c>
      <c r="M884" t="str">
        <f t="shared" si="111"/>
        <v>American</v>
      </c>
      <c r="N884" t="s">
        <v>376</v>
      </c>
      <c r="O884" t="s">
        <v>3434</v>
      </c>
      <c r="P884" t="str">
        <f t="shared" si="108"/>
        <v>American, Dinner, After-hours, Takeout, Seating, Accepts Credit Cards</v>
      </c>
      <c r="Q884" t="str" cm="1">
        <f t="array" ref="Q884">_xlfn.TEXTJOIN(", ", TRUE, IFERROR(_xlfn.FILTERXML("&lt;t&gt;&lt;s&gt;" &amp; SUBSTITUTE(P884, ", ", "&lt;/s&gt;&lt;s&gt;") &amp; "&lt;/s&gt;&lt;/t&gt;", "//s[not(preceding::*=.)]"), ""))</f>
        <v>American, Dinner, After-hours, Takeout, Seating, Accepts Credit Cards</v>
      </c>
      <c r="R884" t="s">
        <v>9048</v>
      </c>
      <c r="S884" t="str">
        <f t="shared" si="109"/>
        <v>P001855</v>
      </c>
      <c r="T884">
        <f t="shared" ca="1" si="110"/>
        <v>3096</v>
      </c>
      <c r="U884" s="4">
        <v>3450</v>
      </c>
    </row>
    <row r="885" spans="1:21" x14ac:dyDescent="0.45">
      <c r="A885" t="s">
        <v>3435</v>
      </c>
      <c r="B885" t="s">
        <v>41</v>
      </c>
      <c r="C885" s="3" t="str">
        <f t="shared" si="105"/>
        <v>4.5 </v>
      </c>
      <c r="D885" t="s">
        <v>3436</v>
      </c>
      <c r="E885" t="s">
        <v>3437</v>
      </c>
      <c r="F885" t="s">
        <v>13</v>
      </c>
      <c r="G885" t="str">
        <f t="shared" si="106"/>
        <v>$$ - $$$</v>
      </c>
      <c r="H885" t="s">
        <v>3245</v>
      </c>
      <c r="I885" t="s">
        <v>3438</v>
      </c>
      <c r="J885" t="str">
        <f t="shared" si="104"/>
        <v xml:space="preserve">  ItalianPizzaMediterranean</v>
      </c>
      <c r="K885" t="str" cm="1">
        <f t="array" ref="K885">ExtractCapitals(J885)</f>
        <v>Italian Pizza Mediterranean</v>
      </c>
      <c r="L885" t="str">
        <f t="shared" si="107"/>
        <v>Italian, Pizza, Mediterranean</v>
      </c>
      <c r="M885" t="str">
        <f t="shared" si="111"/>
        <v>Italian, Pizza, Mediterranean</v>
      </c>
      <c r="N885" t="s">
        <v>3439</v>
      </c>
      <c r="O885" t="s">
        <v>56</v>
      </c>
      <c r="P885" t="str">
        <f t="shared" si="108"/>
        <v>Italian, Pizza, Mediterranean, Italian, Pizza, Mediterranean, European, Dining bars, Vegetarian Friendly, Vegan Options</v>
      </c>
      <c r="Q885" t="str" cm="1">
        <f t="array" ref="Q885">_xlfn.TEXTJOIN(", ", TRUE, IFERROR(_xlfn.FILTERXML("&lt;t&gt;&lt;s&gt;" &amp; SUBSTITUTE(P885, ", ", "&lt;/s&gt;&lt;s&gt;") &amp; "&lt;/s&gt;&lt;/t&gt;", "//s[not(preceding::*=.)]"), ""))</f>
        <v>Italian, Pizza, Mediterranean, European, Dining bars, Vegetarian Friendly, Vegan Options</v>
      </c>
      <c r="R885" t="s">
        <v>9048</v>
      </c>
      <c r="S885" t="str">
        <f t="shared" si="109"/>
        <v>P001856</v>
      </c>
      <c r="T885">
        <f t="shared" ca="1" si="110"/>
        <v>933</v>
      </c>
      <c r="U885" s="4">
        <v>417</v>
      </c>
    </row>
    <row r="886" spans="1:21" x14ac:dyDescent="0.45">
      <c r="A886" t="s">
        <v>3440</v>
      </c>
      <c r="B886" t="s">
        <v>41</v>
      </c>
      <c r="C886" s="3" t="str">
        <f t="shared" si="105"/>
        <v>4.5 </v>
      </c>
      <c r="D886" t="s">
        <v>3441</v>
      </c>
      <c r="E886" t="s">
        <v>3442</v>
      </c>
      <c r="F886" t="s">
        <v>13</v>
      </c>
      <c r="G886" t="str">
        <f t="shared" si="106"/>
        <v>$$ - $$$</v>
      </c>
      <c r="H886" t="s">
        <v>489</v>
      </c>
      <c r="I886" t="s">
        <v>3443</v>
      </c>
      <c r="J886" t="str">
        <f t="shared" si="104"/>
        <v xml:space="preserve">  IndianAsianVegetarian Friendly</v>
      </c>
      <c r="K886" t="str" cm="1">
        <f t="array" ref="K886">ExtractCapitals(J886)</f>
        <v>Indian Asian Vegetarian  Friendly</v>
      </c>
      <c r="L886" t="str">
        <f t="shared" si="107"/>
        <v>Indian, Asian, Vegetarian, , Friendly</v>
      </c>
      <c r="M886" t="str">
        <f t="shared" si="111"/>
        <v>Indian, Asian, Vegetarian Friendly</v>
      </c>
      <c r="N886" t="s">
        <v>3108</v>
      </c>
      <c r="O886" t="s">
        <v>16</v>
      </c>
      <c r="P886" t="str">
        <f t="shared" si="108"/>
        <v>Indian, Asian, Vegetarian Friendly, Vegetarian Friendly, Vegan Options, Halal, Gluten Free Options</v>
      </c>
      <c r="Q886" t="str" cm="1">
        <f t="array" ref="Q886">_xlfn.TEXTJOIN(", ", TRUE, IFERROR(_xlfn.FILTERXML("&lt;t&gt;&lt;s&gt;" &amp; SUBSTITUTE(P886, ", ", "&lt;/s&gt;&lt;s&gt;") &amp; "&lt;/s&gt;&lt;/t&gt;", "//s[not(preceding::*=.)]"), ""))</f>
        <v>Indian, Asian, Vegetarian Friendly, Vegan Options, Halal, Gluten Free Options</v>
      </c>
      <c r="R886" t="s">
        <v>9048</v>
      </c>
      <c r="S886" t="str">
        <f t="shared" si="109"/>
        <v>P001857</v>
      </c>
      <c r="T886">
        <f t="shared" ca="1" si="110"/>
        <v>1567</v>
      </c>
      <c r="U886" s="4">
        <v>4430</v>
      </c>
    </row>
    <row r="887" spans="1:21" x14ac:dyDescent="0.45">
      <c r="A887" t="s">
        <v>3444</v>
      </c>
      <c r="B887" t="s">
        <v>41</v>
      </c>
      <c r="C887" s="3" t="str">
        <f t="shared" si="105"/>
        <v>4.5 </v>
      </c>
      <c r="D887" t="s">
        <v>3445</v>
      </c>
      <c r="F887" t="s">
        <v>144</v>
      </c>
      <c r="G887" t="str">
        <f t="shared" si="106"/>
        <v>$$$$</v>
      </c>
      <c r="H887" t="s">
        <v>3446</v>
      </c>
      <c r="I887" t="s">
        <v>3447</v>
      </c>
      <c r="J887" t="str">
        <f t="shared" si="104"/>
        <v>ItalianPizzaMediterranean</v>
      </c>
      <c r="K887" t="str" cm="1">
        <f t="array" ref="K887">ExtractCapitals(J887)</f>
        <v>Italian Pizza Mediterranean</v>
      </c>
      <c r="L887" t="str">
        <f t="shared" si="107"/>
        <v>Italian, Pizza, Mediterranean</v>
      </c>
      <c r="M887" t="str">
        <f t="shared" si="111"/>
        <v>Italian, Pizza, Mediterranean</v>
      </c>
      <c r="N887" t="s">
        <v>56</v>
      </c>
      <c r="O887" t="s">
        <v>23</v>
      </c>
      <c r="P887" t="str">
        <f t="shared" si="108"/>
        <v>Italian, Pizza, Mediterranean, Vegetarian Friendly, Vegan Options, Lunch, Dinner, After-hours</v>
      </c>
      <c r="Q887" t="str" cm="1">
        <f t="array" ref="Q887">_xlfn.TEXTJOIN(", ", TRUE, IFERROR(_xlfn.FILTERXML("&lt;t&gt;&lt;s&gt;" &amp; SUBSTITUTE(P887, ", ", "&lt;/s&gt;&lt;s&gt;") &amp; "&lt;/s&gt;&lt;/t&gt;", "//s[not(preceding::*=.)]"), ""))</f>
        <v>Italian, Pizza, Mediterranean, Vegetarian Friendly, Vegan Options, Lunch, Dinner, After-hours</v>
      </c>
      <c r="R887" t="s">
        <v>9048</v>
      </c>
      <c r="S887" t="str">
        <f t="shared" si="109"/>
        <v>P001858</v>
      </c>
      <c r="T887">
        <f t="shared" ca="1" si="110"/>
        <v>4449</v>
      </c>
      <c r="U887" s="4">
        <v>3812</v>
      </c>
    </row>
    <row r="888" spans="1:21" x14ac:dyDescent="0.45">
      <c r="A888" t="s">
        <v>3448</v>
      </c>
      <c r="B888" t="s">
        <v>79</v>
      </c>
      <c r="C888" s="3" t="str">
        <f t="shared" si="105"/>
        <v>5.0 </v>
      </c>
      <c r="D888" t="s">
        <v>3449</v>
      </c>
      <c r="E888" t="s">
        <v>3450</v>
      </c>
      <c r="F888" t="s">
        <v>144</v>
      </c>
      <c r="G888" t="str">
        <f t="shared" si="106"/>
        <v>$$$$</v>
      </c>
      <c r="H888" t="s">
        <v>3451</v>
      </c>
      <c r="I888" t="s">
        <v>3452</v>
      </c>
      <c r="J888" t="str">
        <f t="shared" si="104"/>
        <v>JapaneseSeafoodSushi</v>
      </c>
      <c r="K888" t="str" cm="1">
        <f t="array" ref="K888">ExtractCapitals(J888)</f>
        <v>Japanese Seafood Sushi</v>
      </c>
      <c r="L888" t="str">
        <f t="shared" si="107"/>
        <v>Japanese, Seafood, Sushi</v>
      </c>
      <c r="M888" t="str">
        <f t="shared" si="111"/>
        <v>Japanese, Seafood, Sushi</v>
      </c>
      <c r="P888" t="str">
        <f t="shared" si="108"/>
        <v>Japanese, Seafood, Sushi</v>
      </c>
      <c r="Q888" t="str" cm="1">
        <f t="array" ref="Q888">_xlfn.TEXTJOIN(", ", TRUE, IFERROR(_xlfn.FILTERXML("&lt;t&gt;&lt;s&gt;" &amp; SUBSTITUTE(P888, ", ", "&lt;/s&gt;&lt;s&gt;") &amp; "&lt;/s&gt;&lt;/t&gt;", "//s[not(preceding::*=.)]"), ""))</f>
        <v>Japanese, Seafood, Sushi</v>
      </c>
      <c r="R888" t="s">
        <v>9048</v>
      </c>
      <c r="S888" t="str">
        <f t="shared" si="109"/>
        <v>P001859</v>
      </c>
      <c r="T888">
        <f t="shared" ca="1" si="110"/>
        <v>1396</v>
      </c>
      <c r="U888" s="4">
        <v>1108</v>
      </c>
    </row>
    <row r="889" spans="1:21" x14ac:dyDescent="0.45">
      <c r="A889" t="s">
        <v>3453</v>
      </c>
      <c r="B889" t="s">
        <v>3</v>
      </c>
      <c r="C889" s="3" t="str">
        <f t="shared" si="105"/>
        <v>4.0 </v>
      </c>
      <c r="D889" t="s">
        <v>3454</v>
      </c>
      <c r="E889" t="s">
        <v>3455</v>
      </c>
      <c r="F889" t="s">
        <v>13</v>
      </c>
      <c r="G889" t="str">
        <f t="shared" si="106"/>
        <v>$$ - $$$</v>
      </c>
      <c r="H889" t="s">
        <v>3323</v>
      </c>
      <c r="I889" t="s">
        <v>3456</v>
      </c>
      <c r="J889" t="str">
        <f t="shared" si="104"/>
        <v xml:space="preserve">  CafeInternationalVegetarian Friendly</v>
      </c>
      <c r="K889" t="str" cm="1">
        <f t="array" ref="K889">ExtractCapitals(J889)</f>
        <v>Cafe International Vegetarian  Friendly</v>
      </c>
      <c r="L889" t="str">
        <f t="shared" si="107"/>
        <v>Cafe, International, Vegetarian, , Friendly</v>
      </c>
      <c r="M889" t="str">
        <f t="shared" si="111"/>
        <v>Cafe, International, Vegetarian Friendly</v>
      </c>
      <c r="N889" t="s">
        <v>3325</v>
      </c>
      <c r="O889" t="s">
        <v>3066</v>
      </c>
      <c r="P889" t="str">
        <f t="shared" si="108"/>
        <v>Cafe, International, Vegetarian Friendly, Vegetarian Friendly, Vegan Options, Gluten Free Options</v>
      </c>
      <c r="Q889" t="str" cm="1">
        <f t="array" ref="Q889">_xlfn.TEXTJOIN(", ", TRUE, IFERROR(_xlfn.FILTERXML("&lt;t&gt;&lt;s&gt;" &amp; SUBSTITUTE(P889, ", ", "&lt;/s&gt;&lt;s&gt;") &amp; "&lt;/s&gt;&lt;/t&gt;", "//s[not(preceding::*=.)]"), ""))</f>
        <v>Cafe, International, Vegetarian Friendly, Vegan Options, Gluten Free Options</v>
      </c>
      <c r="R889" t="s">
        <v>9048</v>
      </c>
      <c r="S889" t="str">
        <f t="shared" si="109"/>
        <v>P001860</v>
      </c>
      <c r="T889">
        <f t="shared" ca="1" si="110"/>
        <v>2320</v>
      </c>
      <c r="U889" s="4">
        <v>3666</v>
      </c>
    </row>
    <row r="890" spans="1:21" x14ac:dyDescent="0.45">
      <c r="A890" t="s">
        <v>3457</v>
      </c>
      <c r="B890" t="s">
        <v>3</v>
      </c>
      <c r="C890" s="3" t="str">
        <f t="shared" si="105"/>
        <v>4.0 </v>
      </c>
      <c r="D890" t="s">
        <v>3458</v>
      </c>
      <c r="E890" t="s">
        <v>3459</v>
      </c>
      <c r="F890" t="s">
        <v>13</v>
      </c>
      <c r="G890" t="str">
        <f t="shared" si="106"/>
        <v>$$ - $$$</v>
      </c>
      <c r="H890" t="s">
        <v>3460</v>
      </c>
      <c r="I890" t="s">
        <v>3461</v>
      </c>
      <c r="J890" t="str">
        <f t="shared" si="104"/>
        <v xml:space="preserve">  JapaneseAsianSoups</v>
      </c>
      <c r="K890" t="str" cm="1">
        <f t="array" ref="K890">ExtractCapitals(J890)</f>
        <v>Japanese Asian Soups</v>
      </c>
      <c r="L890" t="str">
        <f t="shared" si="107"/>
        <v>Japanese, Asian, Soups</v>
      </c>
      <c r="M890" t="str">
        <f t="shared" si="111"/>
        <v>Japanese, Asian, Soups</v>
      </c>
      <c r="N890" t="s">
        <v>3462</v>
      </c>
      <c r="O890" t="s">
        <v>195</v>
      </c>
      <c r="P890" t="str">
        <f t="shared" si="108"/>
        <v>Japanese, Asian, Soups, Lunch, Dinner, Drinks</v>
      </c>
      <c r="Q890" t="str" cm="1">
        <f t="array" ref="Q890">_xlfn.TEXTJOIN(", ", TRUE, IFERROR(_xlfn.FILTERXML("&lt;t&gt;&lt;s&gt;" &amp; SUBSTITUTE(P890, ", ", "&lt;/s&gt;&lt;s&gt;") &amp; "&lt;/s&gt;&lt;/t&gt;", "//s[not(preceding::*=.)]"), ""))</f>
        <v>Japanese, Asian, Soups, Lunch, Dinner, Drinks</v>
      </c>
      <c r="R890" t="s">
        <v>9048</v>
      </c>
      <c r="S890" t="str">
        <f t="shared" si="109"/>
        <v>P001861</v>
      </c>
      <c r="T890">
        <f t="shared" ca="1" si="110"/>
        <v>2336</v>
      </c>
      <c r="U890" s="4">
        <v>1467</v>
      </c>
    </row>
    <row r="891" spans="1:21" x14ac:dyDescent="0.45">
      <c r="A891" t="s">
        <v>3463</v>
      </c>
      <c r="B891" t="s">
        <v>3</v>
      </c>
      <c r="C891" s="3" t="str">
        <f t="shared" si="105"/>
        <v>4.0 </v>
      </c>
      <c r="D891" t="s">
        <v>3464</v>
      </c>
      <c r="E891" t="s">
        <v>3465</v>
      </c>
      <c r="F891" t="s">
        <v>144</v>
      </c>
      <c r="G891" t="str">
        <f t="shared" si="106"/>
        <v>$$$$</v>
      </c>
      <c r="H891" t="s">
        <v>3466</v>
      </c>
      <c r="I891" t="s">
        <v>3467</v>
      </c>
      <c r="J891" t="str">
        <f t="shared" si="104"/>
        <v>ItalianEuropeanContemporary</v>
      </c>
      <c r="K891" t="str" cm="1">
        <f t="array" ref="K891">ExtractCapitals(J891)</f>
        <v>Italian European Contemporary</v>
      </c>
      <c r="L891" t="str">
        <f t="shared" si="107"/>
        <v>Italian, European, Contemporary</v>
      </c>
      <c r="M891" t="str">
        <f t="shared" si="111"/>
        <v>Italian, European, Contemporary</v>
      </c>
      <c r="N891" t="s">
        <v>3468</v>
      </c>
      <c r="O891" t="s">
        <v>34</v>
      </c>
      <c r="P891" t="str">
        <f t="shared" si="108"/>
        <v>Italian, European, Contemporary, Vegetarian Friendly</v>
      </c>
      <c r="Q891" t="str" cm="1">
        <f t="array" ref="Q891">_xlfn.TEXTJOIN(", ", TRUE, IFERROR(_xlfn.FILTERXML("&lt;t&gt;&lt;s&gt;" &amp; SUBSTITUTE(P891, ", ", "&lt;/s&gt;&lt;s&gt;") &amp; "&lt;/s&gt;&lt;/t&gt;", "//s[not(preceding::*=.)]"), ""))</f>
        <v>Italian, European, Contemporary, Vegetarian Friendly</v>
      </c>
      <c r="R891" t="s">
        <v>9048</v>
      </c>
      <c r="S891" t="str">
        <f t="shared" si="109"/>
        <v>P001862</v>
      </c>
      <c r="T891">
        <f t="shared" ca="1" si="110"/>
        <v>2161</v>
      </c>
      <c r="U891" s="4">
        <v>1589</v>
      </c>
    </row>
    <row r="892" spans="1:21" x14ac:dyDescent="0.45">
      <c r="A892" t="s">
        <v>3469</v>
      </c>
      <c r="B892" t="s">
        <v>41</v>
      </c>
      <c r="C892" s="3" t="str">
        <f t="shared" si="105"/>
        <v>4.5 </v>
      </c>
      <c r="D892" t="s">
        <v>3470</v>
      </c>
      <c r="E892" t="s">
        <v>3471</v>
      </c>
      <c r="F892" t="s">
        <v>13</v>
      </c>
      <c r="G892" t="str">
        <f t="shared" si="106"/>
        <v>$$ - $$$</v>
      </c>
      <c r="H892" t="s">
        <v>3472</v>
      </c>
      <c r="I892" t="s">
        <v>3473</v>
      </c>
      <c r="J892" t="str">
        <f t="shared" si="104"/>
        <v xml:space="preserve">  JapaneseFusionVegetarian Friendly</v>
      </c>
      <c r="K892" t="str" cm="1">
        <f t="array" ref="K892">ExtractCapitals(J892)</f>
        <v>Japanese Fusion Vegetarian  Friendly</v>
      </c>
      <c r="L892" t="str">
        <f t="shared" si="107"/>
        <v>Japanese, Fusion, Vegetarian, , Friendly</v>
      </c>
      <c r="M892" t="str">
        <f t="shared" si="111"/>
        <v>Japanese, Fusion, Vegetarian Friendly</v>
      </c>
      <c r="N892" t="s">
        <v>2820</v>
      </c>
      <c r="O892" t="s">
        <v>56</v>
      </c>
      <c r="P892" t="str">
        <f t="shared" si="108"/>
        <v>Japanese, Fusion, Vegetarian Friendly, Vegetarian Friendly, Vegan Options</v>
      </c>
      <c r="Q892" t="str" cm="1">
        <f t="array" ref="Q892">_xlfn.TEXTJOIN(", ", TRUE, IFERROR(_xlfn.FILTERXML("&lt;t&gt;&lt;s&gt;" &amp; SUBSTITUTE(P892, ", ", "&lt;/s&gt;&lt;s&gt;") &amp; "&lt;/s&gt;&lt;/t&gt;", "//s[not(preceding::*=.)]"), ""))</f>
        <v>Japanese, Fusion, Vegetarian Friendly, Vegan Options</v>
      </c>
      <c r="R892" t="s">
        <v>9048</v>
      </c>
      <c r="S892" t="str">
        <f t="shared" si="109"/>
        <v>P001863</v>
      </c>
      <c r="T892">
        <f t="shared" ca="1" si="110"/>
        <v>2203</v>
      </c>
      <c r="U892" s="4">
        <v>1194</v>
      </c>
    </row>
    <row r="893" spans="1:21" x14ac:dyDescent="0.45">
      <c r="A893" t="s">
        <v>3431</v>
      </c>
      <c r="B893" t="s">
        <v>41</v>
      </c>
      <c r="C893" s="3" t="str">
        <f t="shared" si="105"/>
        <v>4.5 </v>
      </c>
      <c r="D893" t="s">
        <v>3474</v>
      </c>
      <c r="E893" t="s">
        <v>3475</v>
      </c>
      <c r="F893" t="s">
        <v>13</v>
      </c>
      <c r="G893" t="str">
        <f t="shared" si="106"/>
        <v>$$ - $$$</v>
      </c>
      <c r="H893" t="s">
        <v>3476</v>
      </c>
      <c r="I893" t="s">
        <v>3477</v>
      </c>
      <c r="J893" t="str">
        <f t="shared" si="104"/>
        <v xml:space="preserve">  Quick BitesAmericanFast food</v>
      </c>
      <c r="K893" t="str" cm="1">
        <f t="array" ref="K893">ExtractCapitals(J893)</f>
        <v>Quick  Bites American Fast food</v>
      </c>
      <c r="L893" t="str">
        <f t="shared" si="107"/>
        <v>Quick, , Bites, American, Fast, food</v>
      </c>
      <c r="M893" t="str">
        <f t="shared" si="111"/>
        <v>Quick Bites, American, Fast, food</v>
      </c>
      <c r="N893" t="s">
        <v>266</v>
      </c>
      <c r="O893" t="s">
        <v>232</v>
      </c>
      <c r="P893" t="str">
        <f t="shared" si="108"/>
        <v>Quick Bites, American, Fast, food, Vegetarian Friendly, Halal, Lunch, Dinner</v>
      </c>
      <c r="Q893" t="str" cm="1">
        <f t="array" ref="Q893">_xlfn.TEXTJOIN(", ", TRUE, IFERROR(_xlfn.FILTERXML("&lt;t&gt;&lt;s&gt;" &amp; SUBSTITUTE(P893, ", ", "&lt;/s&gt;&lt;s&gt;") &amp; "&lt;/s&gt;&lt;/t&gt;", "//s[not(preceding::*=.)]"), ""))</f>
        <v>Quick Bites, American, Fast, food, Vegetarian Friendly, Halal, Lunch, Dinner</v>
      </c>
      <c r="R893" t="s">
        <v>9048</v>
      </c>
      <c r="S893" t="str">
        <f t="shared" si="109"/>
        <v>P001864</v>
      </c>
      <c r="T893">
        <f t="shared" ca="1" si="110"/>
        <v>350</v>
      </c>
      <c r="U893" s="4">
        <v>3438</v>
      </c>
    </row>
    <row r="894" spans="1:21" x14ac:dyDescent="0.45">
      <c r="A894" t="s">
        <v>3478</v>
      </c>
      <c r="B894" t="s">
        <v>41</v>
      </c>
      <c r="C894" s="3" t="str">
        <f t="shared" si="105"/>
        <v>4.5 </v>
      </c>
      <c r="D894" t="s">
        <v>3479</v>
      </c>
      <c r="E894" t="s">
        <v>3480</v>
      </c>
      <c r="F894" t="s">
        <v>13</v>
      </c>
      <c r="G894" t="str">
        <f t="shared" si="106"/>
        <v>$$ - $$$</v>
      </c>
      <c r="H894" t="s">
        <v>1505</v>
      </c>
      <c r="I894" t="s">
        <v>3481</v>
      </c>
      <c r="J894" t="str">
        <f t="shared" si="104"/>
        <v xml:space="preserve">  AmericanPizzaCafe</v>
      </c>
      <c r="K894" t="str" cm="1">
        <f t="array" ref="K894">ExtractCapitals(J894)</f>
        <v>American Pizza Cafe</v>
      </c>
      <c r="L894" t="str">
        <f t="shared" si="107"/>
        <v>American, Pizza, Cafe</v>
      </c>
      <c r="M894" t="str">
        <f t="shared" si="111"/>
        <v>American, Pizza, Cafe</v>
      </c>
      <c r="N894" t="s">
        <v>3482</v>
      </c>
      <c r="O894" t="s">
        <v>9</v>
      </c>
      <c r="P894" t="str">
        <f t="shared" si="108"/>
        <v>American, Pizza, Cafe, Vegetarian Friendly, Vegan Options, Halal</v>
      </c>
      <c r="Q894" t="str" cm="1">
        <f t="array" ref="Q894">_xlfn.TEXTJOIN(", ", TRUE, IFERROR(_xlfn.FILTERXML("&lt;t&gt;&lt;s&gt;" &amp; SUBSTITUTE(P894, ", ", "&lt;/s&gt;&lt;s&gt;") &amp; "&lt;/s&gt;&lt;/t&gt;", "//s[not(preceding::*=.)]"), ""))</f>
        <v>American, Pizza, Cafe, Vegetarian Friendly, Vegan Options, Halal</v>
      </c>
      <c r="R894" t="s">
        <v>9048</v>
      </c>
      <c r="S894" t="str">
        <f t="shared" si="109"/>
        <v>P001865</v>
      </c>
      <c r="T894">
        <f t="shared" ca="1" si="110"/>
        <v>4496</v>
      </c>
      <c r="U894" s="4">
        <v>2546</v>
      </c>
    </row>
    <row r="895" spans="1:21" x14ac:dyDescent="0.45">
      <c r="A895" t="s">
        <v>3483</v>
      </c>
      <c r="B895" t="s">
        <v>3</v>
      </c>
      <c r="C895" s="3" t="str">
        <f t="shared" si="105"/>
        <v>4.0 </v>
      </c>
      <c r="D895" t="s">
        <v>3484</v>
      </c>
      <c r="E895" t="s">
        <v>3485</v>
      </c>
      <c r="F895" t="s">
        <v>144</v>
      </c>
      <c r="G895" t="str">
        <f t="shared" si="106"/>
        <v>$$$$</v>
      </c>
      <c r="H895" t="s">
        <v>3486</v>
      </c>
      <c r="I895" t="s">
        <v>3487</v>
      </c>
      <c r="J895" t="str">
        <f t="shared" si="104"/>
        <v>AsianThaiMalaysian</v>
      </c>
      <c r="K895" t="str" cm="1">
        <f t="array" ref="K895">ExtractCapitals(J895)</f>
        <v>Asian Thai Malaysian</v>
      </c>
      <c r="L895" t="str">
        <f t="shared" si="107"/>
        <v>Asian, Thai, Malaysian</v>
      </c>
      <c r="M895" t="str">
        <f t="shared" si="111"/>
        <v>Asian, Thai, Malaysian</v>
      </c>
      <c r="N895" t="s">
        <v>3488</v>
      </c>
      <c r="O895" t="s">
        <v>16</v>
      </c>
      <c r="P895" t="str">
        <f t="shared" si="108"/>
        <v>Asian, Thai, Malaysian, Cambodian, Asian, Thai, Malaysian, Vegetarian Friendly, Vegan Options, Halal, Gluten Free Options</v>
      </c>
      <c r="Q895" t="str" cm="1">
        <f t="array" ref="Q895">_xlfn.TEXTJOIN(", ", TRUE, IFERROR(_xlfn.FILTERXML("&lt;t&gt;&lt;s&gt;" &amp; SUBSTITUTE(P895, ", ", "&lt;/s&gt;&lt;s&gt;") &amp; "&lt;/s&gt;&lt;/t&gt;", "//s[not(preceding::*=.)]"), ""))</f>
        <v>Asian, Thai, Malaysian, Cambodian, Vegetarian Friendly, Vegan Options, Halal, Gluten Free Options</v>
      </c>
      <c r="R895" t="s">
        <v>9048</v>
      </c>
      <c r="S895" t="str">
        <f t="shared" si="109"/>
        <v>P001866</v>
      </c>
      <c r="T895">
        <f t="shared" ca="1" si="110"/>
        <v>843</v>
      </c>
      <c r="U895" s="4">
        <v>4141</v>
      </c>
    </row>
    <row r="896" spans="1:21" x14ac:dyDescent="0.45">
      <c r="A896" t="s">
        <v>3489</v>
      </c>
      <c r="B896" t="s">
        <v>3</v>
      </c>
      <c r="C896" s="3" t="str">
        <f t="shared" si="105"/>
        <v>4.0 </v>
      </c>
      <c r="D896" t="s">
        <v>3490</v>
      </c>
      <c r="E896" t="s">
        <v>3491</v>
      </c>
      <c r="F896" t="s">
        <v>13</v>
      </c>
      <c r="G896" t="str">
        <f t="shared" si="106"/>
        <v>$$ - $$$</v>
      </c>
      <c r="H896" t="s">
        <v>486</v>
      </c>
      <c r="I896" t="s">
        <v>3492</v>
      </c>
      <c r="J896" t="str">
        <f t="shared" si="104"/>
        <v xml:space="preserve">  AsianMalaysianVegetarian Friendly</v>
      </c>
      <c r="K896" t="str" cm="1">
        <f t="array" ref="K896">ExtractCapitals(J896)</f>
        <v>Asian Malaysian Vegetarian  Friendly</v>
      </c>
      <c r="L896" t="str">
        <f t="shared" si="107"/>
        <v>Asian, Malaysian, Vegetarian, , Friendly</v>
      </c>
      <c r="M896" t="str">
        <f t="shared" si="111"/>
        <v>Asian, Malaysian, Vegetarian Friendly</v>
      </c>
      <c r="N896" t="s">
        <v>16</v>
      </c>
      <c r="O896" t="s">
        <v>376</v>
      </c>
      <c r="P896" t="str">
        <f t="shared" si="108"/>
        <v>Asian, Malaysian, Vegetarian Friendly, Vegetarian Friendly, Vegan Options, Halal, Gluten Free Options, Dinner, After-hours</v>
      </c>
      <c r="Q896" t="str" cm="1">
        <f t="array" ref="Q896">_xlfn.TEXTJOIN(", ", TRUE, IFERROR(_xlfn.FILTERXML("&lt;t&gt;&lt;s&gt;" &amp; SUBSTITUTE(P896, ", ", "&lt;/s&gt;&lt;s&gt;") &amp; "&lt;/s&gt;&lt;/t&gt;", "//s[not(preceding::*=.)]"), ""))</f>
        <v>Asian, Malaysian, Vegetarian Friendly, Vegan Options, Halal, Gluten Free Options, Dinner, After-hours</v>
      </c>
      <c r="R896" t="s">
        <v>9048</v>
      </c>
      <c r="S896" t="str">
        <f t="shared" si="109"/>
        <v>P001867</v>
      </c>
      <c r="T896">
        <f t="shared" ca="1" si="110"/>
        <v>3358</v>
      </c>
      <c r="U896" s="4">
        <v>353</v>
      </c>
    </row>
    <row r="897" spans="1:21" x14ac:dyDescent="0.45">
      <c r="A897" t="s">
        <v>3493</v>
      </c>
      <c r="B897" t="s">
        <v>41</v>
      </c>
      <c r="C897" s="3" t="str">
        <f t="shared" si="105"/>
        <v>4.5 </v>
      </c>
      <c r="D897" t="s">
        <v>3494</v>
      </c>
      <c r="E897" t="s">
        <v>3495</v>
      </c>
      <c r="F897" t="s">
        <v>13</v>
      </c>
      <c r="G897" t="str">
        <f t="shared" si="106"/>
        <v>$$ - $$$</v>
      </c>
      <c r="H897" t="s">
        <v>3496</v>
      </c>
      <c r="I897" t="s">
        <v>3497</v>
      </c>
      <c r="J897" t="str">
        <f t="shared" si="104"/>
        <v xml:space="preserve">  FrenchEuropeanVegetarian Friendly</v>
      </c>
      <c r="K897" t="str" cm="1">
        <f t="array" ref="K897">ExtractCapitals(J897)</f>
        <v>French European Vegetarian  Friendly</v>
      </c>
      <c r="L897" t="str">
        <f t="shared" si="107"/>
        <v>French, European, Vegetarian, , Friendly</v>
      </c>
      <c r="M897" t="str">
        <f t="shared" si="111"/>
        <v>French, European, Vegetarian Friendly</v>
      </c>
      <c r="N897" t="s">
        <v>129</v>
      </c>
      <c r="O897" t="s">
        <v>3066</v>
      </c>
      <c r="P897" t="str">
        <f t="shared" si="108"/>
        <v>French, European, Vegetarian Friendly, Vegetarian Friendly, Vegan Options, Gluten Free Options</v>
      </c>
      <c r="Q897" t="str" cm="1">
        <f t="array" ref="Q897">_xlfn.TEXTJOIN(", ", TRUE, IFERROR(_xlfn.FILTERXML("&lt;t&gt;&lt;s&gt;" &amp; SUBSTITUTE(P897, ", ", "&lt;/s&gt;&lt;s&gt;") &amp; "&lt;/s&gt;&lt;/t&gt;", "//s[not(preceding::*=.)]"), ""))</f>
        <v>French, European, Vegetarian Friendly, Vegan Options, Gluten Free Options</v>
      </c>
      <c r="R897" t="s">
        <v>9048</v>
      </c>
      <c r="S897" t="str">
        <f t="shared" si="109"/>
        <v>P001868</v>
      </c>
      <c r="T897">
        <f t="shared" ca="1" si="110"/>
        <v>3174</v>
      </c>
      <c r="U897" s="4">
        <v>466</v>
      </c>
    </row>
    <row r="898" spans="1:21" x14ac:dyDescent="0.45">
      <c r="A898" t="s">
        <v>3498</v>
      </c>
      <c r="B898" t="s">
        <v>41</v>
      </c>
      <c r="C898" s="3" t="str">
        <f t="shared" si="105"/>
        <v>4.5 </v>
      </c>
      <c r="D898" t="s">
        <v>3499</v>
      </c>
      <c r="E898" t="s">
        <v>3500</v>
      </c>
      <c r="F898" t="s">
        <v>13</v>
      </c>
      <c r="G898" t="str">
        <f t="shared" si="106"/>
        <v>$$ - $$$</v>
      </c>
      <c r="H898" t="s">
        <v>3501</v>
      </c>
      <c r="I898" t="s">
        <v>3502</v>
      </c>
      <c r="J898" t="str">
        <f t="shared" ref="J898:J961" si="112">SUBSTITUTE(SUBSTITUTE(H898, "$", ""), "-", "")</f>
        <v xml:space="preserve">  BarPubVegetarian Friendly</v>
      </c>
      <c r="K898" t="str" cm="1">
        <f t="array" ref="K898">ExtractCapitals(J898)</f>
        <v>Bar Pub Vegetarian  Friendly</v>
      </c>
      <c r="L898" t="str">
        <f t="shared" si="107"/>
        <v>Bar, Pub, Vegetarian, , Friendly</v>
      </c>
      <c r="M898" t="str">
        <f t="shared" si="111"/>
        <v>Bar, Pub, Vegetarian Friendly</v>
      </c>
      <c r="N898" t="s">
        <v>34</v>
      </c>
      <c r="O898" t="s">
        <v>610</v>
      </c>
      <c r="P898" t="str">
        <f t="shared" si="108"/>
        <v>Bar, Pub, Vegetarian Friendly, Breakfast, Lunch, Dinner</v>
      </c>
      <c r="Q898" t="str" cm="1">
        <f t="array" ref="Q898">_xlfn.TEXTJOIN(", ", TRUE, IFERROR(_xlfn.FILTERXML("&lt;t&gt;&lt;s&gt;" &amp; SUBSTITUTE(P898, ", ", "&lt;/s&gt;&lt;s&gt;") &amp; "&lt;/s&gt;&lt;/t&gt;", "//s[not(preceding::*=.)]"), ""))</f>
        <v>Bar, Pub, Vegetarian Friendly, Breakfast, Lunch, Dinner</v>
      </c>
      <c r="R898" t="s">
        <v>9048</v>
      </c>
      <c r="S898" t="str">
        <f t="shared" si="109"/>
        <v>P001869</v>
      </c>
      <c r="T898">
        <f t="shared" ca="1" si="110"/>
        <v>439</v>
      </c>
      <c r="U898" s="4">
        <v>2305</v>
      </c>
    </row>
    <row r="899" spans="1:21" x14ac:dyDescent="0.45">
      <c r="A899" t="s">
        <v>3503</v>
      </c>
      <c r="B899" t="s">
        <v>3</v>
      </c>
      <c r="C899" s="3" t="str">
        <f t="shared" ref="C899:C962" si="113">SUBSTITUTE(B899, "Â", "")</f>
        <v>4.0 </v>
      </c>
      <c r="D899" t="s">
        <v>3504</v>
      </c>
      <c r="E899" t="s">
        <v>3505</v>
      </c>
      <c r="F899" t="s">
        <v>13</v>
      </c>
      <c r="G899" t="str">
        <f t="shared" ref="G899:G962" si="114">IF(OR(ISBLANK(F899), ISERROR(SEARCH("$", F899))), "$$", F899)</f>
        <v>$$ - $$$</v>
      </c>
      <c r="H899" t="s">
        <v>440</v>
      </c>
      <c r="I899" t="s">
        <v>3506</v>
      </c>
      <c r="J899" t="str">
        <f t="shared" si="112"/>
        <v xml:space="preserve">  AsianMalaysianHalal</v>
      </c>
      <c r="K899" t="str" cm="1">
        <f t="array" ref="K899">ExtractCapitals(J899)</f>
        <v>Asian Malaysian Halal</v>
      </c>
      <c r="L899" t="str">
        <f t="shared" ref="L899:L962" si="115">SUBSTITUTE(K899, " ", ", ")</f>
        <v>Asian, Malaysian, Halal</v>
      </c>
      <c r="M899" t="str">
        <f t="shared" si="111"/>
        <v>Asian, Malaysian, Halal</v>
      </c>
      <c r="N899" t="s">
        <v>77</v>
      </c>
      <c r="O899" t="s">
        <v>99</v>
      </c>
      <c r="P899" t="str">
        <f t="shared" ref="P899:P962" si="116">M899 &amp; IF(ISNUMBER(SEARCH(N899, M899)), "", ", " &amp; N899) &amp; IF(AND(ISNUMBER(SEARCH(N899, M899 &amp; N899)), ISNUMBER(SEARCH(O899, M899 &amp; N899))), "", ", " &amp; O899)</f>
        <v>Asian, Malaysian, Halal, Breakfast, Lunch, Brunch</v>
      </c>
      <c r="Q899" t="str" cm="1">
        <f t="array" ref="Q899">_xlfn.TEXTJOIN(", ", TRUE, IFERROR(_xlfn.FILTERXML("&lt;t&gt;&lt;s&gt;" &amp; SUBSTITUTE(P899, ", ", "&lt;/s&gt;&lt;s&gt;") &amp; "&lt;/s&gt;&lt;/t&gt;", "//s[not(preceding::*=.)]"), ""))</f>
        <v>Asian, Malaysian, Halal, Breakfast, Lunch, Brunch</v>
      </c>
      <c r="R899" t="s">
        <v>9048</v>
      </c>
      <c r="S899" t="str">
        <f t="shared" ref="S899:S962" si="117">"P" &amp; TEXT(ROW(S899)-1+972,"000000")</f>
        <v>P001870</v>
      </c>
      <c r="T899">
        <f t="shared" ref="T899:T962" ca="1" si="118">RANDBETWEEN(1, 4500)</f>
        <v>3511</v>
      </c>
      <c r="U899" s="4">
        <v>3923</v>
      </c>
    </row>
    <row r="900" spans="1:21" x14ac:dyDescent="0.45">
      <c r="A900" t="s">
        <v>3507</v>
      </c>
      <c r="B900" t="s">
        <v>3</v>
      </c>
      <c r="C900" s="3" t="str">
        <f t="shared" si="113"/>
        <v>4.0 </v>
      </c>
      <c r="D900" t="s">
        <v>3508</v>
      </c>
      <c r="E900" t="s">
        <v>3509</v>
      </c>
      <c r="F900" t="s">
        <v>6</v>
      </c>
      <c r="G900" t="str">
        <f t="shared" si="114"/>
        <v>$</v>
      </c>
      <c r="H900" t="s">
        <v>75</v>
      </c>
      <c r="I900" t="s">
        <v>3510</v>
      </c>
      <c r="J900" t="str">
        <f t="shared" si="112"/>
        <v>IndianAsianMalaysian</v>
      </c>
      <c r="K900" t="str" cm="1">
        <f t="array" ref="K900">ExtractCapitals(J900)</f>
        <v>Indian Asian Malaysian</v>
      </c>
      <c r="L900" t="str">
        <f t="shared" si="115"/>
        <v>Indian, Asian, Malaysian</v>
      </c>
      <c r="M900" t="str">
        <f t="shared" ref="M900:M963" si="119">SUBSTITUTE(SUBSTITUTE(L900, ", ,", ""), ",,", ",")</f>
        <v>Indian, Asian, Malaysian</v>
      </c>
      <c r="N900" t="s">
        <v>2005</v>
      </c>
      <c r="O900" t="s">
        <v>3149</v>
      </c>
      <c r="P900" t="str">
        <f t="shared" si="116"/>
        <v>Indian, Asian, Malaysian, Vegetarian Friendly, Halal, Vegan Options, Breakfast, Lunch, Dinner, Brunch, After-hours</v>
      </c>
      <c r="Q900" t="str" cm="1">
        <f t="array" ref="Q900">_xlfn.TEXTJOIN(", ", TRUE, IFERROR(_xlfn.FILTERXML("&lt;t&gt;&lt;s&gt;" &amp; SUBSTITUTE(P900, ", ", "&lt;/s&gt;&lt;s&gt;") &amp; "&lt;/s&gt;&lt;/t&gt;", "//s[not(preceding::*=.)]"), ""))</f>
        <v>Indian, Asian, Malaysian, Vegetarian Friendly, Halal, Vegan Options, Breakfast, Lunch, Dinner, Brunch, After-hours</v>
      </c>
      <c r="R900" t="s">
        <v>9048</v>
      </c>
      <c r="S900" t="str">
        <f t="shared" si="117"/>
        <v>P001871</v>
      </c>
      <c r="T900">
        <f t="shared" ca="1" si="118"/>
        <v>3647</v>
      </c>
      <c r="U900" s="4">
        <v>1849</v>
      </c>
    </row>
    <row r="901" spans="1:21" x14ac:dyDescent="0.45">
      <c r="A901" t="s">
        <v>3511</v>
      </c>
      <c r="B901" t="s">
        <v>41</v>
      </c>
      <c r="C901" s="3" t="str">
        <f t="shared" si="113"/>
        <v>4.5 </v>
      </c>
      <c r="D901" t="s">
        <v>3512</v>
      </c>
      <c r="E901" t="s">
        <v>3475</v>
      </c>
      <c r="F901" t="s">
        <v>13</v>
      </c>
      <c r="G901" t="str">
        <f t="shared" si="114"/>
        <v>$$ - $$$</v>
      </c>
      <c r="H901" t="s">
        <v>3513</v>
      </c>
      <c r="I901" t="s">
        <v>3514</v>
      </c>
      <c r="J901" t="str">
        <f t="shared" si="112"/>
        <v xml:space="preserve">  AmericanFast foodVegetarian Friendly</v>
      </c>
      <c r="K901" t="str" cm="1">
        <f t="array" ref="K901">ExtractCapitals(J901)</f>
        <v>American Fast food Vegetarian  Friendly</v>
      </c>
      <c r="L901" t="str">
        <f t="shared" si="115"/>
        <v>American, Fast, food, Vegetarian, , Friendly</v>
      </c>
      <c r="M901" t="str">
        <f t="shared" si="119"/>
        <v>American, Fast, food, Vegetarian Friendly</v>
      </c>
      <c r="N901" t="s">
        <v>9</v>
      </c>
      <c r="O901" t="s">
        <v>232</v>
      </c>
      <c r="P901" t="str">
        <f t="shared" si="116"/>
        <v>American, Fast, food, Vegetarian Friendly, Vegetarian Friendly, Vegan Options, Halal, Lunch, Dinner</v>
      </c>
      <c r="Q901" t="str" cm="1">
        <f t="array" ref="Q901">_xlfn.TEXTJOIN(", ", TRUE, IFERROR(_xlfn.FILTERXML("&lt;t&gt;&lt;s&gt;" &amp; SUBSTITUTE(P901, ", ", "&lt;/s&gt;&lt;s&gt;") &amp; "&lt;/s&gt;&lt;/t&gt;", "//s[not(preceding::*=.)]"), ""))</f>
        <v>American, Fast, food, Vegetarian Friendly, Vegan Options, Halal, Lunch, Dinner</v>
      </c>
      <c r="R901" t="s">
        <v>9048</v>
      </c>
      <c r="S901" t="str">
        <f t="shared" si="117"/>
        <v>P001872</v>
      </c>
      <c r="T901">
        <f t="shared" ca="1" si="118"/>
        <v>1942</v>
      </c>
      <c r="U901" s="4">
        <v>4349</v>
      </c>
    </row>
    <row r="902" spans="1:21" x14ac:dyDescent="0.45">
      <c r="A902" t="s">
        <v>3515</v>
      </c>
      <c r="B902" t="s">
        <v>41</v>
      </c>
      <c r="C902" s="3" t="str">
        <f t="shared" si="113"/>
        <v>4.5 </v>
      </c>
      <c r="D902" t="s">
        <v>3516</v>
      </c>
      <c r="E902" t="s">
        <v>3517</v>
      </c>
      <c r="F902" t="s">
        <v>13</v>
      </c>
      <c r="G902" t="str">
        <f t="shared" si="114"/>
        <v>$$ - $$$</v>
      </c>
      <c r="H902" t="s">
        <v>3518</v>
      </c>
      <c r="I902" t="s">
        <v>3142</v>
      </c>
      <c r="J902" t="str">
        <f t="shared" si="112"/>
        <v xml:space="preserve">  AmericanBarInternational</v>
      </c>
      <c r="K902" t="str" cm="1">
        <f t="array" ref="K902">ExtractCapitals(J902)</f>
        <v>American Bar International</v>
      </c>
      <c r="L902" t="str">
        <f t="shared" si="115"/>
        <v>American, Bar, International</v>
      </c>
      <c r="M902" t="str">
        <f t="shared" si="119"/>
        <v>American, Bar, International</v>
      </c>
      <c r="P902" t="str">
        <f t="shared" si="116"/>
        <v>American, Bar, International</v>
      </c>
      <c r="Q902" t="str" cm="1">
        <f t="array" ref="Q902">_xlfn.TEXTJOIN(", ", TRUE, IFERROR(_xlfn.FILTERXML("&lt;t&gt;&lt;s&gt;" &amp; SUBSTITUTE(P902, ", ", "&lt;/s&gt;&lt;s&gt;") &amp; "&lt;/s&gt;&lt;/t&gt;", "//s[not(preceding::*=.)]"), ""))</f>
        <v>American, Bar, International</v>
      </c>
      <c r="R902" t="s">
        <v>9048</v>
      </c>
      <c r="S902" t="str">
        <f t="shared" si="117"/>
        <v>P001873</v>
      </c>
      <c r="T902">
        <f t="shared" ca="1" si="118"/>
        <v>329</v>
      </c>
      <c r="U902" s="4">
        <v>2737</v>
      </c>
    </row>
    <row r="903" spans="1:21" x14ac:dyDescent="0.45">
      <c r="A903" t="s">
        <v>3519</v>
      </c>
      <c r="B903" t="s">
        <v>41</v>
      </c>
      <c r="C903" s="3" t="str">
        <f t="shared" si="113"/>
        <v>4.5 </v>
      </c>
      <c r="D903" t="s">
        <v>3337</v>
      </c>
      <c r="E903" t="s">
        <v>3520</v>
      </c>
      <c r="F903" t="s">
        <v>13</v>
      </c>
      <c r="G903" t="str">
        <f t="shared" si="114"/>
        <v>$$ - $$$</v>
      </c>
      <c r="H903" t="s">
        <v>2568</v>
      </c>
      <c r="I903" t="s">
        <v>3521</v>
      </c>
      <c r="J903" t="str">
        <f t="shared" si="112"/>
        <v xml:space="preserve">  JapaneseSeafoodSushi</v>
      </c>
      <c r="K903" t="str" cm="1">
        <f t="array" ref="K903">ExtractCapitals(J903)</f>
        <v>Japanese Seafood Sushi</v>
      </c>
      <c r="L903" t="str">
        <f t="shared" si="115"/>
        <v>Japanese, Seafood, Sushi</v>
      </c>
      <c r="M903" t="str">
        <f t="shared" si="119"/>
        <v>Japanese, Seafood, Sushi</v>
      </c>
      <c r="N903" t="s">
        <v>3522</v>
      </c>
      <c r="O903" t="s">
        <v>3078</v>
      </c>
      <c r="P903" t="str">
        <f t="shared" si="116"/>
        <v>Japanese, Seafood, Sushi, Japanese, Seafood, Sushi, Asian, Vegetarian Friendly, Gluten Free Options</v>
      </c>
      <c r="Q903" t="str" cm="1">
        <f t="array" ref="Q903">_xlfn.TEXTJOIN(", ", TRUE, IFERROR(_xlfn.FILTERXML("&lt;t&gt;&lt;s&gt;" &amp; SUBSTITUTE(P903, ", ", "&lt;/s&gt;&lt;s&gt;") &amp; "&lt;/s&gt;&lt;/t&gt;", "//s[not(preceding::*=.)]"), ""))</f>
        <v>Japanese, Seafood, Sushi, Asian, Vegetarian Friendly, Gluten Free Options</v>
      </c>
      <c r="R903" t="s">
        <v>9048</v>
      </c>
      <c r="S903" t="str">
        <f t="shared" si="117"/>
        <v>P001874</v>
      </c>
      <c r="T903">
        <f t="shared" ca="1" si="118"/>
        <v>2980</v>
      </c>
      <c r="U903" s="4">
        <v>1388</v>
      </c>
    </row>
    <row r="904" spans="1:21" x14ac:dyDescent="0.45">
      <c r="A904" t="s">
        <v>3523</v>
      </c>
      <c r="B904" t="s">
        <v>41</v>
      </c>
      <c r="C904" s="3" t="str">
        <f t="shared" si="113"/>
        <v>4.5 </v>
      </c>
      <c r="D904" t="s">
        <v>3524</v>
      </c>
      <c r="E904" t="s">
        <v>3525</v>
      </c>
      <c r="F904" t="s">
        <v>13</v>
      </c>
      <c r="G904" t="str">
        <f t="shared" si="114"/>
        <v>$$ - $$$</v>
      </c>
      <c r="H904" t="s">
        <v>3526</v>
      </c>
      <c r="I904" t="s">
        <v>3527</v>
      </c>
      <c r="J904" t="str">
        <f t="shared" si="112"/>
        <v xml:space="preserve">  ItalianPizzaSeafood</v>
      </c>
      <c r="K904" t="str" cm="1">
        <f t="array" ref="K904">ExtractCapitals(J904)</f>
        <v>Italian Pizza Seafood</v>
      </c>
      <c r="L904" t="str">
        <f t="shared" si="115"/>
        <v>Italian, Pizza, Seafood</v>
      </c>
      <c r="M904" t="str">
        <f t="shared" si="119"/>
        <v>Italian, Pizza, Seafood</v>
      </c>
      <c r="N904" t="s">
        <v>3528</v>
      </c>
      <c r="O904" t="s">
        <v>3066</v>
      </c>
      <c r="P904" t="str">
        <f t="shared" si="116"/>
        <v>Italian, Pizza, Seafood, Italian, Mediterranean, Pizza, Tuscan, Central-Italian, Seafood, European, Vegetarian Friendly, Vegan Options, Gluten Free Options</v>
      </c>
      <c r="Q904" t="str" cm="1">
        <f t="array" ref="Q904">_xlfn.TEXTJOIN(", ", TRUE, IFERROR(_xlfn.FILTERXML("&lt;t&gt;&lt;s&gt;" &amp; SUBSTITUTE(P904, ", ", "&lt;/s&gt;&lt;s&gt;") &amp; "&lt;/s&gt;&lt;/t&gt;", "//s[not(preceding::*=.)]"), ""))</f>
        <v>Italian, Pizza, Seafood, Mediterranean, Tuscan, Central-Italian, European, Vegetarian Friendly, Vegan Options, Gluten Free Options</v>
      </c>
      <c r="R904" t="s">
        <v>9048</v>
      </c>
      <c r="S904" t="str">
        <f t="shared" si="117"/>
        <v>P001875</v>
      </c>
      <c r="T904">
        <f t="shared" ca="1" si="118"/>
        <v>788</v>
      </c>
      <c r="U904" s="4">
        <v>1081</v>
      </c>
    </row>
    <row r="905" spans="1:21" x14ac:dyDescent="0.45">
      <c r="A905" t="s">
        <v>3529</v>
      </c>
      <c r="B905" t="s">
        <v>41</v>
      </c>
      <c r="C905" s="3" t="str">
        <f t="shared" si="113"/>
        <v>4.5 </v>
      </c>
      <c r="D905" t="s">
        <v>3530</v>
      </c>
      <c r="E905" t="s">
        <v>3531</v>
      </c>
      <c r="F905" t="s">
        <v>13</v>
      </c>
      <c r="G905" t="str">
        <f t="shared" si="114"/>
        <v>$$ - $$$</v>
      </c>
      <c r="H905" t="s">
        <v>1424</v>
      </c>
      <c r="I905" t="s">
        <v>3532</v>
      </c>
      <c r="J905" t="str">
        <f t="shared" si="112"/>
        <v xml:space="preserve">  Dessert</v>
      </c>
      <c r="K905" t="str" cm="1">
        <f t="array" ref="K905">ExtractCapitals(J905)</f>
        <v>Dessert</v>
      </c>
      <c r="L905" t="str">
        <f t="shared" si="115"/>
        <v>Dessert</v>
      </c>
      <c r="M905" t="str">
        <f t="shared" si="119"/>
        <v>Dessert</v>
      </c>
      <c r="N905" t="s">
        <v>3533</v>
      </c>
      <c r="P905" t="str">
        <f t="shared" si="116"/>
        <v>Dessert, Takeout, Outdoor Seating, Seating, Street Parking, Cash Only, Free Wifi</v>
      </c>
      <c r="Q905" t="str" cm="1">
        <f t="array" ref="Q905">_xlfn.TEXTJOIN(", ", TRUE, IFERROR(_xlfn.FILTERXML("&lt;t&gt;&lt;s&gt;" &amp; SUBSTITUTE(P905, ", ", "&lt;/s&gt;&lt;s&gt;") &amp; "&lt;/s&gt;&lt;/t&gt;", "//s[not(preceding::*=.)]"), ""))</f>
        <v>Dessert, Takeout, Outdoor Seating, Seating, Street Parking, Cash Only, Free Wifi</v>
      </c>
      <c r="R905" t="s">
        <v>9048</v>
      </c>
      <c r="S905" t="str">
        <f t="shared" si="117"/>
        <v>P001876</v>
      </c>
      <c r="T905">
        <f t="shared" ca="1" si="118"/>
        <v>2407</v>
      </c>
      <c r="U905" s="4">
        <v>4080</v>
      </c>
    </row>
    <row r="906" spans="1:21" x14ac:dyDescent="0.45">
      <c r="A906" t="s">
        <v>3534</v>
      </c>
      <c r="B906" t="s">
        <v>41</v>
      </c>
      <c r="C906" s="3" t="str">
        <f t="shared" si="113"/>
        <v>4.5 </v>
      </c>
      <c r="D906" t="s">
        <v>3535</v>
      </c>
      <c r="E906" t="s">
        <v>3536</v>
      </c>
      <c r="F906" t="s">
        <v>6</v>
      </c>
      <c r="G906" t="str">
        <f t="shared" si="114"/>
        <v>$</v>
      </c>
      <c r="H906" t="s">
        <v>3537</v>
      </c>
      <c r="I906" t="s">
        <v>3538</v>
      </c>
      <c r="J906" t="str">
        <f t="shared" si="112"/>
        <v>ChineseAsianSoups</v>
      </c>
      <c r="K906" t="str" cm="1">
        <f t="array" ref="K906">ExtractCapitals(J906)</f>
        <v>Chinese Asian Soups</v>
      </c>
      <c r="L906" t="str">
        <f t="shared" si="115"/>
        <v>Chinese, Asian, Soups</v>
      </c>
      <c r="M906" t="str">
        <f t="shared" si="119"/>
        <v>Chinese, Asian, Soups</v>
      </c>
      <c r="N906" t="s">
        <v>183</v>
      </c>
      <c r="O906" t="s">
        <v>3539</v>
      </c>
      <c r="P906" t="str">
        <f t="shared" si="116"/>
        <v>Chinese, Asian, Soups, Lunch, Dinner, Brunch, Takeout, Seating, Table Service</v>
      </c>
      <c r="Q906" t="str" cm="1">
        <f t="array" ref="Q906">_xlfn.TEXTJOIN(", ", TRUE, IFERROR(_xlfn.FILTERXML("&lt;t&gt;&lt;s&gt;" &amp; SUBSTITUTE(P906, ", ", "&lt;/s&gt;&lt;s&gt;") &amp; "&lt;/s&gt;&lt;/t&gt;", "//s[not(preceding::*=.)]"), ""))</f>
        <v>Chinese, Asian, Soups, Lunch, Dinner, Brunch, Takeout, Seating, Table Service</v>
      </c>
      <c r="R906" t="s">
        <v>9048</v>
      </c>
      <c r="S906" t="str">
        <f t="shared" si="117"/>
        <v>P001877</v>
      </c>
      <c r="T906">
        <f t="shared" ca="1" si="118"/>
        <v>3514</v>
      </c>
      <c r="U906" s="4">
        <v>1801</v>
      </c>
    </row>
    <row r="907" spans="1:21" x14ac:dyDescent="0.45">
      <c r="A907" t="s">
        <v>3540</v>
      </c>
      <c r="B907" t="s">
        <v>3</v>
      </c>
      <c r="C907" s="3" t="str">
        <f t="shared" si="113"/>
        <v>4.0 </v>
      </c>
      <c r="D907" t="s">
        <v>3541</v>
      </c>
      <c r="E907" t="s">
        <v>3542</v>
      </c>
      <c r="F907" t="s">
        <v>13</v>
      </c>
      <c r="G907" t="str">
        <f t="shared" si="114"/>
        <v>$$ - $$$</v>
      </c>
      <c r="H907" t="s">
        <v>3543</v>
      </c>
      <c r="I907" t="s">
        <v>3544</v>
      </c>
      <c r="J907" t="str">
        <f t="shared" si="112"/>
        <v xml:space="preserve">  InternationalAsianCantonese</v>
      </c>
      <c r="K907" t="str" cm="1">
        <f t="array" ref="K907">ExtractCapitals(J907)</f>
        <v>International Asian Cantonese</v>
      </c>
      <c r="L907" t="str">
        <f t="shared" si="115"/>
        <v>International, Asian, Cantonese</v>
      </c>
      <c r="M907" t="str">
        <f t="shared" si="119"/>
        <v>International, Asian, Cantonese</v>
      </c>
      <c r="N907" t="s">
        <v>3055</v>
      </c>
      <c r="O907" t="s">
        <v>16</v>
      </c>
      <c r="P907" t="str">
        <f t="shared" si="116"/>
        <v>International, Asian, Cantonese, International, Asian, Malaysian, Vegetarian Friendly, Vegan Options, Halal, Gluten Free Options</v>
      </c>
      <c r="Q907" t="str" cm="1">
        <f t="array" ref="Q907">_xlfn.TEXTJOIN(", ", TRUE, IFERROR(_xlfn.FILTERXML("&lt;t&gt;&lt;s&gt;" &amp; SUBSTITUTE(P907, ", ", "&lt;/s&gt;&lt;s&gt;") &amp; "&lt;/s&gt;&lt;/t&gt;", "//s[not(preceding::*=.)]"), ""))</f>
        <v>International, Asian, Cantonese, Malaysian, Vegetarian Friendly, Vegan Options, Halal, Gluten Free Options</v>
      </c>
      <c r="R907" t="s">
        <v>9048</v>
      </c>
      <c r="S907" t="str">
        <f t="shared" si="117"/>
        <v>P001878</v>
      </c>
      <c r="T907">
        <f t="shared" ca="1" si="118"/>
        <v>3522</v>
      </c>
      <c r="U907" s="4">
        <v>3303</v>
      </c>
    </row>
    <row r="908" spans="1:21" x14ac:dyDescent="0.45">
      <c r="A908" t="s">
        <v>3545</v>
      </c>
      <c r="B908" t="s">
        <v>3</v>
      </c>
      <c r="C908" s="3" t="str">
        <f t="shared" si="113"/>
        <v>4.0 </v>
      </c>
      <c r="D908" t="s">
        <v>3546</v>
      </c>
      <c r="E908" t="s">
        <v>3547</v>
      </c>
      <c r="F908" t="s">
        <v>13</v>
      </c>
      <c r="G908" t="str">
        <f t="shared" si="114"/>
        <v>$$ - $$$</v>
      </c>
      <c r="H908" t="s">
        <v>482</v>
      </c>
      <c r="I908" t="s">
        <v>3548</v>
      </c>
      <c r="J908" t="str">
        <f t="shared" si="112"/>
        <v xml:space="preserve">  IndianAsianMalaysian</v>
      </c>
      <c r="K908" t="str" cm="1">
        <f t="array" ref="K908">ExtractCapitals(J908)</f>
        <v>Indian Asian Malaysian</v>
      </c>
      <c r="L908" t="str">
        <f t="shared" si="115"/>
        <v>Indian, Asian, Malaysian</v>
      </c>
      <c r="M908" t="str">
        <f t="shared" si="119"/>
        <v>Indian, Asian, Malaysian</v>
      </c>
      <c r="N908" t="s">
        <v>9</v>
      </c>
      <c r="O908" t="s">
        <v>183</v>
      </c>
      <c r="P908" t="str">
        <f t="shared" si="116"/>
        <v>Indian, Asian, Malaysian, Vegetarian Friendly, Vegan Options, Halal, Lunch, Dinner, Brunch</v>
      </c>
      <c r="Q908" t="str" cm="1">
        <f t="array" ref="Q908">_xlfn.TEXTJOIN(", ", TRUE, IFERROR(_xlfn.FILTERXML("&lt;t&gt;&lt;s&gt;" &amp; SUBSTITUTE(P908, ", ", "&lt;/s&gt;&lt;s&gt;") &amp; "&lt;/s&gt;&lt;/t&gt;", "//s[not(preceding::*=.)]"), ""))</f>
        <v>Indian, Asian, Malaysian, Vegetarian Friendly, Vegan Options, Halal, Lunch, Dinner, Brunch</v>
      </c>
      <c r="R908" t="s">
        <v>9048</v>
      </c>
      <c r="S908" t="str">
        <f t="shared" si="117"/>
        <v>P001879</v>
      </c>
      <c r="T908">
        <f t="shared" ca="1" si="118"/>
        <v>4485</v>
      </c>
      <c r="U908" s="4">
        <v>2075</v>
      </c>
    </row>
    <row r="909" spans="1:21" x14ac:dyDescent="0.45">
      <c r="A909" t="s">
        <v>3549</v>
      </c>
      <c r="B909" t="s">
        <v>41</v>
      </c>
      <c r="C909" s="3" t="str">
        <f t="shared" si="113"/>
        <v>4.5 </v>
      </c>
      <c r="D909" t="s">
        <v>3550</v>
      </c>
      <c r="E909" t="s">
        <v>3266</v>
      </c>
      <c r="F909" t="s">
        <v>13</v>
      </c>
      <c r="G909" t="str">
        <f t="shared" si="114"/>
        <v>$$ - $$$</v>
      </c>
      <c r="H909" t="s">
        <v>3267</v>
      </c>
      <c r="I909" t="s">
        <v>3551</v>
      </c>
      <c r="J909" t="str">
        <f t="shared" si="112"/>
        <v xml:space="preserve">  IndianBarbecueAsian</v>
      </c>
      <c r="K909" t="str" cm="1">
        <f t="array" ref="K909">ExtractCapitals(J909)</f>
        <v>Indian Barbecue Asian</v>
      </c>
      <c r="L909" t="str">
        <f t="shared" si="115"/>
        <v>Indian, Barbecue, Asian</v>
      </c>
      <c r="M909" t="str">
        <f t="shared" si="119"/>
        <v>Indian, Barbecue, Asian</v>
      </c>
      <c r="N909" t="s">
        <v>266</v>
      </c>
      <c r="O909" t="s">
        <v>232</v>
      </c>
      <c r="P909" t="str">
        <f t="shared" si="116"/>
        <v>Indian, Barbecue, Asian, Vegetarian Friendly, Halal, Lunch, Dinner</v>
      </c>
      <c r="Q909" t="str" cm="1">
        <f t="array" ref="Q909">_xlfn.TEXTJOIN(", ", TRUE, IFERROR(_xlfn.FILTERXML("&lt;t&gt;&lt;s&gt;" &amp; SUBSTITUTE(P909, ", ", "&lt;/s&gt;&lt;s&gt;") &amp; "&lt;/s&gt;&lt;/t&gt;", "//s[not(preceding::*=.)]"), ""))</f>
        <v>Indian, Barbecue, Asian, Vegetarian Friendly, Halal, Lunch, Dinner</v>
      </c>
      <c r="R909" t="s">
        <v>9048</v>
      </c>
      <c r="S909" t="str">
        <f t="shared" si="117"/>
        <v>P001880</v>
      </c>
      <c r="T909">
        <f t="shared" ca="1" si="118"/>
        <v>2917</v>
      </c>
      <c r="U909" s="4">
        <v>577</v>
      </c>
    </row>
    <row r="910" spans="1:21" x14ac:dyDescent="0.45">
      <c r="A910" t="s">
        <v>3552</v>
      </c>
      <c r="B910" t="s">
        <v>79</v>
      </c>
      <c r="C910" s="3" t="str">
        <f t="shared" si="113"/>
        <v>5.0 </v>
      </c>
      <c r="D910" t="s">
        <v>3553</v>
      </c>
      <c r="E910" t="s">
        <v>3554</v>
      </c>
      <c r="F910" t="s">
        <v>13</v>
      </c>
      <c r="G910" t="str">
        <f t="shared" si="114"/>
        <v>$$ - $$$</v>
      </c>
      <c r="H910" t="s">
        <v>1860</v>
      </c>
      <c r="I910" t="s">
        <v>3555</v>
      </c>
      <c r="J910" t="str">
        <f t="shared" si="112"/>
        <v xml:space="preserve">  BakeriesCafe</v>
      </c>
      <c r="K910" t="str" cm="1">
        <f t="array" ref="K910">ExtractCapitals(J910)</f>
        <v>Bakeries Cafe</v>
      </c>
      <c r="L910" t="str">
        <f t="shared" si="115"/>
        <v>Bakeries, Cafe</v>
      </c>
      <c r="M910" t="str">
        <f t="shared" si="119"/>
        <v>Bakeries, Cafe</v>
      </c>
      <c r="N910" t="s">
        <v>3556</v>
      </c>
      <c r="O910" t="s">
        <v>3557</v>
      </c>
      <c r="P910" t="str">
        <f t="shared" si="116"/>
        <v>Bakeries, Cafe, Breakfast, Brunch, Drinks, Table Service, Delivery, Takeout, Outdoor Seating, Seating, Digital Payments, Accepts Credit Cards, Non-smoking restaurants</v>
      </c>
      <c r="Q910" t="str" cm="1">
        <f t="array" ref="Q910">_xlfn.TEXTJOIN(", ", TRUE, IFERROR(_xlfn.FILTERXML("&lt;t&gt;&lt;s&gt;" &amp; SUBSTITUTE(P910, ", ", "&lt;/s&gt;&lt;s&gt;") &amp; "&lt;/s&gt;&lt;/t&gt;", "//s[not(preceding::*=.)]"), ""))</f>
        <v>Bakeries, Cafe, Breakfast, Brunch, Drinks, Table Service, Delivery, Takeout, Outdoor Seating, Seating, Digital Payments, Accepts Credit Cards, Non-smoking restaurants</v>
      </c>
      <c r="R910" t="s">
        <v>9048</v>
      </c>
      <c r="S910" t="str">
        <f t="shared" si="117"/>
        <v>P001881</v>
      </c>
      <c r="T910">
        <f t="shared" ca="1" si="118"/>
        <v>831</v>
      </c>
      <c r="U910" s="4">
        <v>273</v>
      </c>
    </row>
    <row r="911" spans="1:21" x14ac:dyDescent="0.45">
      <c r="A911" t="s">
        <v>3558</v>
      </c>
      <c r="B911" t="s">
        <v>3</v>
      </c>
      <c r="C911" s="3" t="str">
        <f t="shared" si="113"/>
        <v>4.0 </v>
      </c>
      <c r="D911" t="s">
        <v>3559</v>
      </c>
      <c r="E911" t="s">
        <v>3560</v>
      </c>
      <c r="F911" t="s">
        <v>6</v>
      </c>
      <c r="G911" t="str">
        <f t="shared" si="114"/>
        <v>$</v>
      </c>
      <c r="H911" t="s">
        <v>60</v>
      </c>
      <c r="I911" t="s">
        <v>3561</v>
      </c>
      <c r="J911" t="str">
        <f t="shared" si="112"/>
        <v>Quick BitesChineseAsian</v>
      </c>
      <c r="K911" t="str" cm="1">
        <f t="array" ref="K911">ExtractCapitals(J911)</f>
        <v>Quick  Bites Chinese Asian</v>
      </c>
      <c r="L911" t="str">
        <f t="shared" si="115"/>
        <v>Quick, , Bites, Chinese, Asian</v>
      </c>
      <c r="M911" t="str">
        <f t="shared" si="119"/>
        <v>Quick Bites, Chinese, Asian</v>
      </c>
      <c r="N911" t="s">
        <v>34</v>
      </c>
      <c r="O911" t="s">
        <v>227</v>
      </c>
      <c r="P911" t="str">
        <f t="shared" si="116"/>
        <v>Quick Bites, Chinese, Asian, Vegetarian Friendly, Lunch, Dinner, Brunch, After-hours</v>
      </c>
      <c r="Q911" t="str" cm="1">
        <f t="array" ref="Q911">_xlfn.TEXTJOIN(", ", TRUE, IFERROR(_xlfn.FILTERXML("&lt;t&gt;&lt;s&gt;" &amp; SUBSTITUTE(P911, ", ", "&lt;/s&gt;&lt;s&gt;") &amp; "&lt;/s&gt;&lt;/t&gt;", "//s[not(preceding::*=.)]"), ""))</f>
        <v>Quick Bites, Chinese, Asian, Vegetarian Friendly, Lunch, Dinner, Brunch, After-hours</v>
      </c>
      <c r="R911" t="s">
        <v>9048</v>
      </c>
      <c r="S911" t="str">
        <f t="shared" si="117"/>
        <v>P001882</v>
      </c>
      <c r="T911">
        <f t="shared" ca="1" si="118"/>
        <v>3993</v>
      </c>
      <c r="U911" s="4">
        <v>3550</v>
      </c>
    </row>
    <row r="912" spans="1:21" x14ac:dyDescent="0.45">
      <c r="A912" t="s">
        <v>3562</v>
      </c>
      <c r="B912" t="s">
        <v>41</v>
      </c>
      <c r="C912" s="3" t="str">
        <f t="shared" si="113"/>
        <v>4.5 </v>
      </c>
      <c r="D912" t="s">
        <v>3563</v>
      </c>
      <c r="E912" t="s">
        <v>3564</v>
      </c>
      <c r="F912" t="s">
        <v>13</v>
      </c>
      <c r="G912" t="str">
        <f t="shared" si="114"/>
        <v>$$ - $$$</v>
      </c>
      <c r="H912" t="s">
        <v>3565</v>
      </c>
      <c r="I912" t="s">
        <v>3566</v>
      </c>
      <c r="J912" t="str">
        <f t="shared" si="112"/>
        <v xml:space="preserve">  CafeAsianVegetarian Friendly</v>
      </c>
      <c r="K912" t="str" cm="1">
        <f t="array" ref="K912">ExtractCapitals(J912)</f>
        <v>Cafe Asian Vegetarian  Friendly</v>
      </c>
      <c r="L912" t="str">
        <f t="shared" si="115"/>
        <v>Cafe, Asian, Vegetarian, , Friendly</v>
      </c>
      <c r="M912" t="str">
        <f t="shared" si="119"/>
        <v>Cafe, Asian, Vegetarian Friendly</v>
      </c>
      <c r="N912" t="s">
        <v>3567</v>
      </c>
      <c r="O912" t="s">
        <v>56</v>
      </c>
      <c r="P912" t="str">
        <f t="shared" si="116"/>
        <v>Cafe, Asian, Vegetarian Friendly, Vegetarian Friendly, Vegan Options</v>
      </c>
      <c r="Q912" t="str" cm="1">
        <f t="array" ref="Q912">_xlfn.TEXTJOIN(", ", TRUE, IFERROR(_xlfn.FILTERXML("&lt;t&gt;&lt;s&gt;" &amp; SUBSTITUTE(P912, ", ", "&lt;/s&gt;&lt;s&gt;") &amp; "&lt;/s&gt;&lt;/t&gt;", "//s[not(preceding::*=.)]"), ""))</f>
        <v>Cafe, Asian, Vegetarian Friendly, Vegan Options</v>
      </c>
      <c r="R912" t="s">
        <v>9048</v>
      </c>
      <c r="S912" t="str">
        <f t="shared" si="117"/>
        <v>P001883</v>
      </c>
      <c r="T912">
        <f t="shared" ca="1" si="118"/>
        <v>1921</v>
      </c>
      <c r="U912" s="4">
        <v>4441</v>
      </c>
    </row>
    <row r="913" spans="1:21" x14ac:dyDescent="0.45">
      <c r="A913" t="s">
        <v>3568</v>
      </c>
      <c r="B913" t="s">
        <v>41</v>
      </c>
      <c r="C913" s="3" t="str">
        <f t="shared" si="113"/>
        <v>4.5 </v>
      </c>
      <c r="D913" t="s">
        <v>3569</v>
      </c>
      <c r="E913" t="s">
        <v>3570</v>
      </c>
      <c r="F913" t="s">
        <v>13</v>
      </c>
      <c r="G913" t="str">
        <f t="shared" si="114"/>
        <v>$$ - $$$</v>
      </c>
      <c r="H913" t="s">
        <v>3571</v>
      </c>
      <c r="I913" t="s">
        <v>3572</v>
      </c>
      <c r="J913" t="str">
        <f t="shared" si="112"/>
        <v xml:space="preserve">  CafeEuropeanVegetarian Friendly</v>
      </c>
      <c r="K913" t="str" cm="1">
        <f t="array" ref="K913">ExtractCapitals(J913)</f>
        <v>Cafe European Vegetarian  Friendly</v>
      </c>
      <c r="L913" t="str">
        <f t="shared" si="115"/>
        <v>Cafe, European, Vegetarian, , Friendly</v>
      </c>
      <c r="M913" t="str">
        <f t="shared" si="119"/>
        <v>Cafe, European, Vegetarian Friendly</v>
      </c>
      <c r="N913" t="s">
        <v>3313</v>
      </c>
      <c r="O913" t="s">
        <v>56</v>
      </c>
      <c r="P913" t="str">
        <f t="shared" si="116"/>
        <v>Cafe, European, Vegetarian Friendly, Vegetarian Friendly, Vegan Options</v>
      </c>
      <c r="Q913" t="str" cm="1">
        <f t="array" ref="Q913">_xlfn.TEXTJOIN(", ", TRUE, IFERROR(_xlfn.FILTERXML("&lt;t&gt;&lt;s&gt;" &amp; SUBSTITUTE(P913, ", ", "&lt;/s&gt;&lt;s&gt;") &amp; "&lt;/s&gt;&lt;/t&gt;", "//s[not(preceding::*=.)]"), ""))</f>
        <v>Cafe, European, Vegetarian Friendly, Vegan Options</v>
      </c>
      <c r="R913" t="s">
        <v>9048</v>
      </c>
      <c r="S913" t="str">
        <f t="shared" si="117"/>
        <v>P001884</v>
      </c>
      <c r="T913">
        <f t="shared" ca="1" si="118"/>
        <v>2233</v>
      </c>
      <c r="U913" s="4">
        <v>4342</v>
      </c>
    </row>
    <row r="914" spans="1:21" x14ac:dyDescent="0.45">
      <c r="A914" t="s">
        <v>3573</v>
      </c>
      <c r="B914" t="s">
        <v>3</v>
      </c>
      <c r="C914" s="3" t="str">
        <f t="shared" si="113"/>
        <v>4.0 </v>
      </c>
      <c r="D914" t="s">
        <v>3574</v>
      </c>
      <c r="E914" t="s">
        <v>3575</v>
      </c>
      <c r="F914" t="s">
        <v>13</v>
      </c>
      <c r="G914" t="str">
        <f t="shared" si="114"/>
        <v>$$ - $$$</v>
      </c>
      <c r="H914" t="s">
        <v>489</v>
      </c>
      <c r="I914" t="s">
        <v>3576</v>
      </c>
      <c r="J914" t="str">
        <f t="shared" si="112"/>
        <v xml:space="preserve">  IndianAsianVegetarian Friendly</v>
      </c>
      <c r="K914" t="str" cm="1">
        <f t="array" ref="K914">ExtractCapitals(J914)</f>
        <v>Indian Asian Vegetarian  Friendly</v>
      </c>
      <c r="L914" t="str">
        <f t="shared" si="115"/>
        <v>Indian, Asian, Vegetarian, , Friendly</v>
      </c>
      <c r="M914" t="str">
        <f t="shared" si="119"/>
        <v>Indian, Asian, Vegetarian Friendly</v>
      </c>
      <c r="N914" t="s">
        <v>16</v>
      </c>
      <c r="O914" t="s">
        <v>23</v>
      </c>
      <c r="P914" t="str">
        <f t="shared" si="116"/>
        <v>Indian, Asian, Vegetarian Friendly, Vegetarian Friendly, Vegan Options, Halal, Gluten Free Options, Lunch, Dinner, After-hours</v>
      </c>
      <c r="Q914" t="str" cm="1">
        <f t="array" ref="Q914">_xlfn.TEXTJOIN(", ", TRUE, IFERROR(_xlfn.FILTERXML("&lt;t&gt;&lt;s&gt;" &amp; SUBSTITUTE(P914, ", ", "&lt;/s&gt;&lt;s&gt;") &amp; "&lt;/s&gt;&lt;/t&gt;", "//s[not(preceding::*=.)]"), ""))</f>
        <v>Indian, Asian, Vegetarian Friendly, Vegan Options, Halal, Gluten Free Options, Lunch, Dinner, After-hours</v>
      </c>
      <c r="R914" t="s">
        <v>9048</v>
      </c>
      <c r="S914" t="str">
        <f t="shared" si="117"/>
        <v>P001885</v>
      </c>
      <c r="T914">
        <f t="shared" ca="1" si="118"/>
        <v>572</v>
      </c>
      <c r="U914" s="4">
        <v>4114</v>
      </c>
    </row>
    <row r="915" spans="1:21" x14ac:dyDescent="0.45">
      <c r="A915" t="s">
        <v>3577</v>
      </c>
      <c r="B915" t="s">
        <v>41</v>
      </c>
      <c r="C915" s="3" t="str">
        <f t="shared" si="113"/>
        <v>4.5 </v>
      </c>
      <c r="D915" t="s">
        <v>3578</v>
      </c>
      <c r="E915" t="s">
        <v>3579</v>
      </c>
      <c r="F915" t="s">
        <v>6</v>
      </c>
      <c r="G915" t="str">
        <f t="shared" si="114"/>
        <v>$</v>
      </c>
      <c r="H915" t="s">
        <v>75</v>
      </c>
      <c r="I915" t="s">
        <v>3580</v>
      </c>
      <c r="J915" t="str">
        <f t="shared" si="112"/>
        <v>IndianAsianMalaysian</v>
      </c>
      <c r="K915" t="str" cm="1">
        <f t="array" ref="K915">ExtractCapitals(J915)</f>
        <v>Indian Asian Malaysian</v>
      </c>
      <c r="L915" t="str">
        <f t="shared" si="115"/>
        <v>Indian, Asian, Malaysian</v>
      </c>
      <c r="M915" t="str">
        <f t="shared" si="119"/>
        <v>Indian, Asian, Malaysian</v>
      </c>
      <c r="N915" t="s">
        <v>308</v>
      </c>
      <c r="O915" t="s">
        <v>3581</v>
      </c>
      <c r="P915" t="str">
        <f t="shared" si="116"/>
        <v>Indian, Asian, Malaysian, Vegetarian Friendly, Vegan Options, Gluten Free Options, Halal</v>
      </c>
      <c r="Q915" t="str" cm="1">
        <f t="array" ref="Q915">_xlfn.TEXTJOIN(", ", TRUE, IFERROR(_xlfn.FILTERXML("&lt;t&gt;&lt;s&gt;" &amp; SUBSTITUTE(P915, ", ", "&lt;/s&gt;&lt;s&gt;") &amp; "&lt;/s&gt;&lt;/t&gt;", "//s[not(preceding::*=.)]"), ""))</f>
        <v>Indian, Asian, Malaysian, Vegetarian Friendly, Vegan Options, Gluten Free Options, Halal</v>
      </c>
      <c r="R915" t="s">
        <v>9048</v>
      </c>
      <c r="S915" t="str">
        <f t="shared" si="117"/>
        <v>P001886</v>
      </c>
      <c r="T915">
        <f t="shared" ca="1" si="118"/>
        <v>3628</v>
      </c>
      <c r="U915" s="4">
        <v>4488</v>
      </c>
    </row>
    <row r="916" spans="1:21" x14ac:dyDescent="0.45">
      <c r="A916" t="s">
        <v>3582</v>
      </c>
      <c r="B916" t="s">
        <v>41</v>
      </c>
      <c r="C916" s="3" t="str">
        <f t="shared" si="113"/>
        <v>4.5 </v>
      </c>
      <c r="D916" t="s">
        <v>3583</v>
      </c>
      <c r="E916" t="s">
        <v>3584</v>
      </c>
      <c r="F916" t="s">
        <v>13</v>
      </c>
      <c r="G916" t="str">
        <f t="shared" si="114"/>
        <v>$$ - $$$</v>
      </c>
      <c r="H916" t="s">
        <v>3418</v>
      </c>
      <c r="I916" t="s">
        <v>3585</v>
      </c>
      <c r="J916" t="str">
        <f t="shared" si="112"/>
        <v xml:space="preserve">  BarInternationalWine Bar</v>
      </c>
      <c r="K916" t="str" cm="1">
        <f t="array" ref="K916">ExtractCapitals(J916)</f>
        <v>Bar International Wine  Bar</v>
      </c>
      <c r="L916" t="str">
        <f t="shared" si="115"/>
        <v>Bar, International, Wine, , Bar</v>
      </c>
      <c r="M916" t="str">
        <f t="shared" si="119"/>
        <v>Bar, International, Wine Bar</v>
      </c>
      <c r="N916" t="s">
        <v>3586</v>
      </c>
      <c r="O916" t="s">
        <v>423</v>
      </c>
      <c r="P916" t="str">
        <f t="shared" si="116"/>
        <v>Bar, International, Wine Bar, Bar, Wine Bar, International, Dinner, After-hours, Drinks</v>
      </c>
      <c r="Q916" t="str" cm="1">
        <f t="array" ref="Q916">_xlfn.TEXTJOIN(", ", TRUE, IFERROR(_xlfn.FILTERXML("&lt;t&gt;&lt;s&gt;" &amp; SUBSTITUTE(P916, ", ", "&lt;/s&gt;&lt;s&gt;") &amp; "&lt;/s&gt;&lt;/t&gt;", "//s[not(preceding::*=.)]"), ""))</f>
        <v>Bar, International, Wine Bar, Dinner, After-hours, Drinks</v>
      </c>
      <c r="R916" t="s">
        <v>9048</v>
      </c>
      <c r="S916" t="str">
        <f t="shared" si="117"/>
        <v>P001887</v>
      </c>
      <c r="T916">
        <f t="shared" ca="1" si="118"/>
        <v>3494</v>
      </c>
      <c r="U916" s="4">
        <v>1675</v>
      </c>
    </row>
    <row r="917" spans="1:21" x14ac:dyDescent="0.45">
      <c r="A917" t="s">
        <v>3587</v>
      </c>
      <c r="B917" t="s">
        <v>3</v>
      </c>
      <c r="C917" s="3" t="str">
        <f t="shared" si="113"/>
        <v>4.0 </v>
      </c>
      <c r="D917" t="s">
        <v>3588</v>
      </c>
      <c r="F917" t="s">
        <v>6</v>
      </c>
      <c r="G917" t="str">
        <f t="shared" si="114"/>
        <v>$</v>
      </c>
      <c r="H917" t="s">
        <v>1719</v>
      </c>
      <c r="J917" t="str">
        <f t="shared" si="112"/>
        <v>ChineseSeafoodAsian</v>
      </c>
      <c r="K917" t="str" cm="1">
        <f t="array" ref="K917">ExtractCapitals(J917)</f>
        <v>Chinese Seafood Asian</v>
      </c>
      <c r="L917" t="str">
        <f t="shared" si="115"/>
        <v>Chinese, Seafood, Asian</v>
      </c>
      <c r="M917" t="str">
        <f t="shared" si="119"/>
        <v>Chinese, Seafood, Asian</v>
      </c>
      <c r="N917" t="s">
        <v>56</v>
      </c>
      <c r="O917" t="s">
        <v>376</v>
      </c>
      <c r="P917" t="str">
        <f t="shared" si="116"/>
        <v>Chinese, Seafood, Asian, Vegetarian Friendly, Vegan Options, Dinner, After-hours</v>
      </c>
      <c r="Q917" t="str" cm="1">
        <f t="array" ref="Q917">_xlfn.TEXTJOIN(", ", TRUE, IFERROR(_xlfn.FILTERXML("&lt;t&gt;&lt;s&gt;" &amp; SUBSTITUTE(P917, ", ", "&lt;/s&gt;&lt;s&gt;") &amp; "&lt;/s&gt;&lt;/t&gt;", "//s[not(preceding::*=.)]"), ""))</f>
        <v>Chinese, Seafood, Asian, Vegetarian Friendly, Vegan Options, Dinner, After-hours</v>
      </c>
      <c r="R917" t="s">
        <v>9048</v>
      </c>
      <c r="S917" t="str">
        <f t="shared" si="117"/>
        <v>P001888</v>
      </c>
      <c r="T917">
        <f t="shared" ca="1" si="118"/>
        <v>3935</v>
      </c>
      <c r="U917" s="4">
        <v>3649</v>
      </c>
    </row>
    <row r="918" spans="1:21" x14ac:dyDescent="0.45">
      <c r="A918" t="s">
        <v>3589</v>
      </c>
      <c r="B918" t="s">
        <v>3</v>
      </c>
      <c r="C918" s="3" t="str">
        <f t="shared" si="113"/>
        <v>4.0 </v>
      </c>
      <c r="D918" t="s">
        <v>3590</v>
      </c>
      <c r="E918" t="s">
        <v>3591</v>
      </c>
      <c r="F918" t="s">
        <v>6</v>
      </c>
      <c r="G918" t="str">
        <f t="shared" si="114"/>
        <v>$</v>
      </c>
      <c r="H918" t="s">
        <v>75</v>
      </c>
      <c r="I918" t="s">
        <v>3592</v>
      </c>
      <c r="J918" t="str">
        <f t="shared" si="112"/>
        <v>IndianAsianMalaysian</v>
      </c>
      <c r="K918" t="str" cm="1">
        <f t="array" ref="K918">ExtractCapitals(J918)</f>
        <v>Indian Asian Malaysian</v>
      </c>
      <c r="L918" t="str">
        <f t="shared" si="115"/>
        <v>Indian, Asian, Malaysian</v>
      </c>
      <c r="M918" t="str">
        <f t="shared" si="119"/>
        <v>Indian, Asian, Malaysian</v>
      </c>
      <c r="N918" t="s">
        <v>9</v>
      </c>
      <c r="O918" t="s">
        <v>3149</v>
      </c>
      <c r="P918" t="str">
        <f t="shared" si="116"/>
        <v>Indian, Asian, Malaysian, Vegetarian Friendly, Vegan Options, Halal, Breakfast, Lunch, Dinner, Brunch, After-hours</v>
      </c>
      <c r="Q918" t="str" cm="1">
        <f t="array" ref="Q918">_xlfn.TEXTJOIN(", ", TRUE, IFERROR(_xlfn.FILTERXML("&lt;t&gt;&lt;s&gt;" &amp; SUBSTITUTE(P918, ", ", "&lt;/s&gt;&lt;s&gt;") &amp; "&lt;/s&gt;&lt;/t&gt;", "//s[not(preceding::*=.)]"), ""))</f>
        <v>Indian, Asian, Malaysian, Vegetarian Friendly, Vegan Options, Halal, Breakfast, Lunch, Dinner, Brunch, After-hours</v>
      </c>
      <c r="R918" t="s">
        <v>9048</v>
      </c>
      <c r="S918" t="str">
        <f t="shared" si="117"/>
        <v>P001889</v>
      </c>
      <c r="T918">
        <f t="shared" ca="1" si="118"/>
        <v>3877</v>
      </c>
      <c r="U918" s="4">
        <v>842</v>
      </c>
    </row>
    <row r="919" spans="1:21" x14ac:dyDescent="0.45">
      <c r="A919" t="s">
        <v>3593</v>
      </c>
      <c r="B919" t="s">
        <v>3</v>
      </c>
      <c r="C919" s="3" t="str">
        <f t="shared" si="113"/>
        <v>4.0 </v>
      </c>
      <c r="D919" t="s">
        <v>3594</v>
      </c>
      <c r="E919" t="s">
        <v>3595</v>
      </c>
      <c r="F919" t="s">
        <v>13</v>
      </c>
      <c r="G919" t="str">
        <f t="shared" si="114"/>
        <v>$$ - $$$</v>
      </c>
      <c r="H919" t="s">
        <v>2506</v>
      </c>
      <c r="I919" t="s">
        <v>3596</v>
      </c>
      <c r="J919" t="str">
        <f t="shared" si="112"/>
        <v xml:space="preserve">  ChineseAsianNonya/Malaysian</v>
      </c>
      <c r="K919" t="str" cm="1">
        <f t="array" ref="K919">ExtractCapitals(J919)</f>
        <v>Chinese Asian Nonya/ Malaysian</v>
      </c>
      <c r="L919" t="str">
        <f t="shared" si="115"/>
        <v>Chinese, Asian, Nonya/, Malaysian</v>
      </c>
      <c r="M919" t="str">
        <f t="shared" si="119"/>
        <v>Chinese, Asian, Nonya/, Malaysian</v>
      </c>
      <c r="N919" t="s">
        <v>56</v>
      </c>
      <c r="O919" t="s">
        <v>227</v>
      </c>
      <c r="P919" t="str">
        <f t="shared" si="116"/>
        <v>Chinese, Asian, Nonya/, Malaysian, Vegetarian Friendly, Vegan Options, Lunch, Dinner, Brunch, After-hours</v>
      </c>
      <c r="Q919" t="str" cm="1">
        <f t="array" ref="Q919">_xlfn.TEXTJOIN(", ", TRUE, IFERROR(_xlfn.FILTERXML("&lt;t&gt;&lt;s&gt;" &amp; SUBSTITUTE(P919, ", ", "&lt;/s&gt;&lt;s&gt;") &amp; "&lt;/s&gt;&lt;/t&gt;", "//s[not(preceding::*=.)]"), ""))</f>
        <v>Chinese, Asian, Nonya/, Malaysian, Vegetarian Friendly, Vegan Options, Lunch, Dinner, Brunch, After-hours</v>
      </c>
      <c r="R919" t="s">
        <v>9048</v>
      </c>
      <c r="S919" t="str">
        <f t="shared" si="117"/>
        <v>P001890</v>
      </c>
      <c r="T919">
        <f t="shared" ca="1" si="118"/>
        <v>411</v>
      </c>
      <c r="U919" s="4">
        <v>1288</v>
      </c>
    </row>
    <row r="920" spans="1:21" x14ac:dyDescent="0.45">
      <c r="A920" t="s">
        <v>3597</v>
      </c>
      <c r="B920" t="s">
        <v>3</v>
      </c>
      <c r="C920" s="3" t="str">
        <f t="shared" si="113"/>
        <v>4.0 </v>
      </c>
      <c r="D920" t="s">
        <v>3598</v>
      </c>
      <c r="E920" t="s">
        <v>3599</v>
      </c>
      <c r="F920" t="s">
        <v>13</v>
      </c>
      <c r="G920" t="str">
        <f t="shared" si="114"/>
        <v>$$ - $$$</v>
      </c>
      <c r="H920" t="s">
        <v>3600</v>
      </c>
      <c r="I920" t="s">
        <v>3601</v>
      </c>
      <c r="J920" t="str">
        <f t="shared" si="112"/>
        <v xml:space="preserve">  MexicanLatinArgentinian</v>
      </c>
      <c r="K920" t="str" cm="1">
        <f t="array" ref="K920">ExtractCapitals(J920)</f>
        <v>Mexican Latin Argentinian</v>
      </c>
      <c r="L920" t="str">
        <f t="shared" si="115"/>
        <v>Mexican, Latin, Argentinian</v>
      </c>
      <c r="M920" t="str">
        <f t="shared" si="119"/>
        <v>Mexican, Latin, Argentinian</v>
      </c>
      <c r="N920" t="s">
        <v>3602</v>
      </c>
      <c r="O920" t="s">
        <v>34</v>
      </c>
      <c r="P920" t="str">
        <f t="shared" si="116"/>
        <v>Mexican, Latin, Argentinian, Vegetarian Friendly</v>
      </c>
      <c r="Q920" t="str" cm="1">
        <f t="array" ref="Q920">_xlfn.TEXTJOIN(", ", TRUE, IFERROR(_xlfn.FILTERXML("&lt;t&gt;&lt;s&gt;" &amp; SUBSTITUTE(P920, ", ", "&lt;/s&gt;&lt;s&gt;") &amp; "&lt;/s&gt;&lt;/t&gt;", "//s[not(preceding::*=.)]"), ""))</f>
        <v>Mexican, Latin, Argentinian, Vegetarian Friendly</v>
      </c>
      <c r="R920" t="s">
        <v>9048</v>
      </c>
      <c r="S920" t="str">
        <f t="shared" si="117"/>
        <v>P001891</v>
      </c>
      <c r="T920">
        <f t="shared" ca="1" si="118"/>
        <v>3742</v>
      </c>
      <c r="U920" s="4">
        <v>2534</v>
      </c>
    </row>
    <row r="921" spans="1:21" x14ac:dyDescent="0.45">
      <c r="A921" t="s">
        <v>3603</v>
      </c>
      <c r="B921" t="s">
        <v>3</v>
      </c>
      <c r="C921" s="3" t="str">
        <f t="shared" si="113"/>
        <v>4.0 </v>
      </c>
      <c r="D921" t="s">
        <v>3604</v>
      </c>
      <c r="E921" t="s">
        <v>3605</v>
      </c>
      <c r="F921" t="s">
        <v>13</v>
      </c>
      <c r="G921" t="str">
        <f t="shared" si="114"/>
        <v>$$ - $$$</v>
      </c>
      <c r="H921" t="s">
        <v>3311</v>
      </c>
      <c r="I921" t="s">
        <v>3606</v>
      </c>
      <c r="J921" t="str">
        <f t="shared" si="112"/>
        <v xml:space="preserve">  Quick BitesCafeEuropean</v>
      </c>
      <c r="K921" t="str" cm="1">
        <f t="array" ref="K921">ExtractCapitals(J921)</f>
        <v>Quick  Bites Cafe European</v>
      </c>
      <c r="L921" t="str">
        <f t="shared" si="115"/>
        <v>Quick, , Bites, Cafe, European</v>
      </c>
      <c r="M921" t="str">
        <f t="shared" si="119"/>
        <v>Quick Bites, Cafe, European</v>
      </c>
      <c r="N921" t="s">
        <v>3607</v>
      </c>
      <c r="O921" t="s">
        <v>34</v>
      </c>
      <c r="P921" t="str">
        <f t="shared" si="116"/>
        <v>Quick Bites, Cafe, European, European, Fusion, Cafe, Asian, Malaysian, Vegetarian Friendly</v>
      </c>
      <c r="Q921" t="str" cm="1">
        <f t="array" ref="Q921">_xlfn.TEXTJOIN(", ", TRUE, IFERROR(_xlfn.FILTERXML("&lt;t&gt;&lt;s&gt;" &amp; SUBSTITUTE(P921, ", ", "&lt;/s&gt;&lt;s&gt;") &amp; "&lt;/s&gt;&lt;/t&gt;", "//s[not(preceding::*=.)]"), ""))</f>
        <v>Quick Bites, Cafe, European, Fusion, Asian, Malaysian, Vegetarian Friendly</v>
      </c>
      <c r="R921" t="s">
        <v>9048</v>
      </c>
      <c r="S921" t="str">
        <f t="shared" si="117"/>
        <v>P001892</v>
      </c>
      <c r="T921">
        <f t="shared" ca="1" si="118"/>
        <v>2503</v>
      </c>
      <c r="U921" s="4">
        <v>4125</v>
      </c>
    </row>
    <row r="922" spans="1:21" x14ac:dyDescent="0.45">
      <c r="A922" t="s">
        <v>3608</v>
      </c>
      <c r="B922" t="s">
        <v>41</v>
      </c>
      <c r="C922" s="3" t="str">
        <f t="shared" si="113"/>
        <v>4.5 </v>
      </c>
      <c r="D922" t="s">
        <v>3609</v>
      </c>
      <c r="E922" t="s">
        <v>3610</v>
      </c>
      <c r="F922" t="s">
        <v>144</v>
      </c>
      <c r="G922" t="str">
        <f t="shared" si="114"/>
        <v>$$$$</v>
      </c>
      <c r="H922" t="s">
        <v>3611</v>
      </c>
      <c r="I922" t="s">
        <v>3612</v>
      </c>
      <c r="J922" t="str">
        <f t="shared" si="112"/>
        <v>AsianMalaysian</v>
      </c>
      <c r="K922" t="str" cm="1">
        <f t="array" ref="K922">ExtractCapitals(J922)</f>
        <v>Asian Malaysian</v>
      </c>
      <c r="L922" t="str">
        <f t="shared" si="115"/>
        <v>Asian, Malaysian</v>
      </c>
      <c r="M922" t="str">
        <f t="shared" si="119"/>
        <v>Asian, Malaysian</v>
      </c>
      <c r="N922" t="s">
        <v>1162</v>
      </c>
      <c r="O922" t="s">
        <v>39</v>
      </c>
      <c r="P922" t="str">
        <f t="shared" si="116"/>
        <v>Asian, Malaysian, Dinner</v>
      </c>
      <c r="Q922" t="str" cm="1">
        <f t="array" ref="Q922">_xlfn.TEXTJOIN(", ", TRUE, IFERROR(_xlfn.FILTERXML("&lt;t&gt;&lt;s&gt;" &amp; SUBSTITUTE(P922, ", ", "&lt;/s&gt;&lt;s&gt;") &amp; "&lt;/s&gt;&lt;/t&gt;", "//s[not(preceding::*=.)]"), ""))</f>
        <v>Asian, Malaysian, Dinner</v>
      </c>
      <c r="R922" t="s">
        <v>9048</v>
      </c>
      <c r="S922" t="str">
        <f t="shared" si="117"/>
        <v>P001893</v>
      </c>
      <c r="T922">
        <f t="shared" ca="1" si="118"/>
        <v>510</v>
      </c>
      <c r="U922" s="4">
        <v>547</v>
      </c>
    </row>
    <row r="923" spans="1:21" x14ac:dyDescent="0.45">
      <c r="A923" t="s">
        <v>3613</v>
      </c>
      <c r="B923" t="s">
        <v>3</v>
      </c>
      <c r="C923" s="3" t="str">
        <f t="shared" si="113"/>
        <v>4.0 </v>
      </c>
      <c r="D923" t="s">
        <v>3614</v>
      </c>
      <c r="E923" t="s">
        <v>3615</v>
      </c>
      <c r="F923" t="s">
        <v>144</v>
      </c>
      <c r="G923" t="str">
        <f t="shared" si="114"/>
        <v>$$$$</v>
      </c>
      <c r="H923" t="s">
        <v>3616</v>
      </c>
      <c r="I923" t="s">
        <v>3617</v>
      </c>
      <c r="J923" t="str">
        <f t="shared" si="112"/>
        <v>JapaneseJapanese FusionVegetarian Friendly</v>
      </c>
      <c r="K923" t="str" cm="1">
        <f t="array" ref="K923">ExtractCapitals(J923)</f>
        <v>Japanese Japanese  Fusion Vegetarian  Friendly</v>
      </c>
      <c r="L923" t="str">
        <f t="shared" si="115"/>
        <v>Japanese, Japanese, , Fusion, Vegetarian, , Friendly</v>
      </c>
      <c r="M923" t="str">
        <f t="shared" si="119"/>
        <v>Japanese, Japanese Fusion, Vegetarian Friendly</v>
      </c>
      <c r="P923" t="str">
        <f t="shared" si="116"/>
        <v>Japanese, Japanese Fusion, Vegetarian Friendly</v>
      </c>
      <c r="Q923" t="str" cm="1">
        <f t="array" ref="Q923">_xlfn.TEXTJOIN(", ", TRUE, IFERROR(_xlfn.FILTERXML("&lt;t&gt;&lt;s&gt;" &amp; SUBSTITUTE(P923, ", ", "&lt;/s&gt;&lt;s&gt;") &amp; "&lt;/s&gt;&lt;/t&gt;", "//s[not(preceding::*=.)]"), ""))</f>
        <v>Japanese, Japanese Fusion, Vegetarian Friendly</v>
      </c>
      <c r="R923" t="s">
        <v>9048</v>
      </c>
      <c r="S923" t="str">
        <f t="shared" si="117"/>
        <v>P001894</v>
      </c>
      <c r="T923">
        <f t="shared" ca="1" si="118"/>
        <v>1996</v>
      </c>
      <c r="U923" s="4">
        <v>1742</v>
      </c>
    </row>
    <row r="924" spans="1:21" x14ac:dyDescent="0.45">
      <c r="A924" t="s">
        <v>3618</v>
      </c>
      <c r="B924" t="s">
        <v>79</v>
      </c>
      <c r="C924" s="3" t="str">
        <f t="shared" si="113"/>
        <v>5.0 </v>
      </c>
      <c r="D924" t="s">
        <v>3619</v>
      </c>
      <c r="E924" t="s">
        <v>3620</v>
      </c>
      <c r="F924" t="s">
        <v>13</v>
      </c>
      <c r="G924" t="str">
        <f t="shared" si="114"/>
        <v>$$ - $$$</v>
      </c>
      <c r="H924" t="s">
        <v>3621</v>
      </c>
      <c r="I924" t="s">
        <v>3622</v>
      </c>
      <c r="J924" t="str">
        <f t="shared" si="112"/>
        <v xml:space="preserve">  BarCafeBarbecue</v>
      </c>
      <c r="K924" t="str" cm="1">
        <f t="array" ref="K924">ExtractCapitals(J924)</f>
        <v>Bar Cafe Barbecue</v>
      </c>
      <c r="L924" t="str">
        <f t="shared" si="115"/>
        <v>Bar, Cafe, Barbecue</v>
      </c>
      <c r="M924" t="str">
        <f t="shared" si="119"/>
        <v>Bar, Cafe, Barbecue</v>
      </c>
      <c r="P924" t="str">
        <f t="shared" si="116"/>
        <v>Bar, Cafe, Barbecue</v>
      </c>
      <c r="Q924" t="str" cm="1">
        <f t="array" ref="Q924">_xlfn.TEXTJOIN(", ", TRUE, IFERROR(_xlfn.FILTERXML("&lt;t&gt;&lt;s&gt;" &amp; SUBSTITUTE(P924, ", ", "&lt;/s&gt;&lt;s&gt;") &amp; "&lt;/s&gt;&lt;/t&gt;", "//s[not(preceding::*=.)]"), ""))</f>
        <v>Bar, Cafe, Barbecue</v>
      </c>
      <c r="R924" t="s">
        <v>9048</v>
      </c>
      <c r="S924" t="str">
        <f t="shared" si="117"/>
        <v>P001895</v>
      </c>
      <c r="T924">
        <f t="shared" ca="1" si="118"/>
        <v>220</v>
      </c>
      <c r="U924" s="4">
        <v>2348</v>
      </c>
    </row>
    <row r="925" spans="1:21" x14ac:dyDescent="0.45">
      <c r="A925" t="s">
        <v>3623</v>
      </c>
      <c r="B925" t="s">
        <v>41</v>
      </c>
      <c r="C925" s="3" t="str">
        <f t="shared" si="113"/>
        <v>4.5 </v>
      </c>
      <c r="D925" t="s">
        <v>3624</v>
      </c>
      <c r="E925" t="s">
        <v>3625</v>
      </c>
      <c r="F925" t="s">
        <v>144</v>
      </c>
      <c r="G925" t="str">
        <f t="shared" si="114"/>
        <v>$$$$</v>
      </c>
      <c r="H925" t="s">
        <v>3626</v>
      </c>
      <c r="I925" t="s">
        <v>3627</v>
      </c>
      <c r="J925" t="str">
        <f t="shared" si="112"/>
        <v>JapaneseSushiAsian</v>
      </c>
      <c r="K925" t="str" cm="1">
        <f t="array" ref="K925">ExtractCapitals(J925)</f>
        <v>Japanese Sushi Asian</v>
      </c>
      <c r="L925" t="str">
        <f t="shared" si="115"/>
        <v>Japanese, Sushi, Asian</v>
      </c>
      <c r="M925" t="str">
        <f t="shared" si="119"/>
        <v>Japanese, Sushi, Asian</v>
      </c>
      <c r="N925" t="s">
        <v>34</v>
      </c>
      <c r="O925" t="s">
        <v>135</v>
      </c>
      <c r="P925" t="str">
        <f t="shared" si="116"/>
        <v>Japanese, Sushi, Asian, Vegetarian Friendly, Dinner, Lunch</v>
      </c>
      <c r="Q925" t="str" cm="1">
        <f t="array" ref="Q925">_xlfn.TEXTJOIN(", ", TRUE, IFERROR(_xlfn.FILTERXML("&lt;t&gt;&lt;s&gt;" &amp; SUBSTITUTE(P925, ", ", "&lt;/s&gt;&lt;s&gt;") &amp; "&lt;/s&gt;&lt;/t&gt;", "//s[not(preceding::*=.)]"), ""))</f>
        <v>Japanese, Sushi, Asian, Vegetarian Friendly, Dinner, Lunch</v>
      </c>
      <c r="R925" t="s">
        <v>9048</v>
      </c>
      <c r="S925" t="str">
        <f t="shared" si="117"/>
        <v>P001896</v>
      </c>
      <c r="T925">
        <f t="shared" ca="1" si="118"/>
        <v>1403</v>
      </c>
      <c r="U925" s="4">
        <v>228</v>
      </c>
    </row>
    <row r="926" spans="1:21" x14ac:dyDescent="0.45">
      <c r="A926" t="s">
        <v>3628</v>
      </c>
      <c r="B926" t="s">
        <v>3</v>
      </c>
      <c r="C926" s="3" t="str">
        <f t="shared" si="113"/>
        <v>4.0 </v>
      </c>
      <c r="D926" t="s">
        <v>3629</v>
      </c>
      <c r="E926" t="s">
        <v>3630</v>
      </c>
      <c r="F926" t="s">
        <v>144</v>
      </c>
      <c r="G926" t="str">
        <f t="shared" si="114"/>
        <v>$$$$</v>
      </c>
      <c r="H926" t="s">
        <v>3631</v>
      </c>
      <c r="I926" t="s">
        <v>3632</v>
      </c>
      <c r="J926" t="str">
        <f t="shared" si="112"/>
        <v>SteakhouseGrillGluten Free Options</v>
      </c>
      <c r="K926" t="str" cm="1">
        <f t="array" ref="K926">ExtractCapitals(J926)</f>
        <v>Steakhouse Grill Gluten  Free  Options</v>
      </c>
      <c r="L926" t="str">
        <f t="shared" si="115"/>
        <v>Steakhouse, Grill, Gluten, , Free, , Options</v>
      </c>
      <c r="M926" t="str">
        <f t="shared" si="119"/>
        <v>Steakhouse, Grill, Gluten Free Options</v>
      </c>
      <c r="N926" t="s">
        <v>3133</v>
      </c>
      <c r="O926" t="s">
        <v>3633</v>
      </c>
      <c r="P926" t="str">
        <f t="shared" si="116"/>
        <v>Steakhouse, Grill, Gluten Free Options, Dinner, Lunch, Drinks</v>
      </c>
      <c r="Q926" t="str" cm="1">
        <f t="array" ref="Q926">_xlfn.TEXTJOIN(", ", TRUE, IFERROR(_xlfn.FILTERXML("&lt;t&gt;&lt;s&gt;" &amp; SUBSTITUTE(P926, ", ", "&lt;/s&gt;&lt;s&gt;") &amp; "&lt;/s&gt;&lt;/t&gt;", "//s[not(preceding::*=.)]"), ""))</f>
        <v>Steakhouse, Grill, Gluten Free Options, Dinner, Lunch, Drinks</v>
      </c>
      <c r="R926" t="s">
        <v>9048</v>
      </c>
      <c r="S926" t="str">
        <f t="shared" si="117"/>
        <v>P001897</v>
      </c>
      <c r="T926">
        <f t="shared" ca="1" si="118"/>
        <v>2660</v>
      </c>
      <c r="U926" s="4">
        <v>58</v>
      </c>
    </row>
    <row r="927" spans="1:21" x14ac:dyDescent="0.45">
      <c r="A927" t="s">
        <v>3634</v>
      </c>
      <c r="B927" t="s">
        <v>3</v>
      </c>
      <c r="C927" s="3" t="str">
        <f t="shared" si="113"/>
        <v>4.0 </v>
      </c>
      <c r="D927" t="s">
        <v>3635</v>
      </c>
      <c r="E927" t="s">
        <v>3636</v>
      </c>
      <c r="F927" t="s">
        <v>6</v>
      </c>
      <c r="G927" t="str">
        <f t="shared" si="114"/>
        <v>$</v>
      </c>
      <c r="H927" t="s">
        <v>1719</v>
      </c>
      <c r="I927" t="s">
        <v>3637</v>
      </c>
      <c r="J927" t="str">
        <f t="shared" si="112"/>
        <v>ChineseSeafoodAsian</v>
      </c>
      <c r="K927" t="str" cm="1">
        <f t="array" ref="K927">ExtractCapitals(J927)</f>
        <v>Chinese Seafood Asian</v>
      </c>
      <c r="L927" t="str">
        <f t="shared" si="115"/>
        <v>Chinese, Seafood, Asian</v>
      </c>
      <c r="M927" t="str">
        <f t="shared" si="119"/>
        <v>Chinese, Seafood, Asian</v>
      </c>
      <c r="N927" t="s">
        <v>34</v>
      </c>
      <c r="O927" t="s">
        <v>23</v>
      </c>
      <c r="P927" t="str">
        <f t="shared" si="116"/>
        <v>Chinese, Seafood, Asian, Vegetarian Friendly, Lunch, Dinner, After-hours</v>
      </c>
      <c r="Q927" t="str" cm="1">
        <f t="array" ref="Q927">_xlfn.TEXTJOIN(", ", TRUE, IFERROR(_xlfn.FILTERXML("&lt;t&gt;&lt;s&gt;" &amp; SUBSTITUTE(P927, ", ", "&lt;/s&gt;&lt;s&gt;") &amp; "&lt;/s&gt;&lt;/t&gt;", "//s[not(preceding::*=.)]"), ""))</f>
        <v>Chinese, Seafood, Asian, Vegetarian Friendly, Lunch, Dinner, After-hours</v>
      </c>
      <c r="R927" t="s">
        <v>9048</v>
      </c>
      <c r="S927" t="str">
        <f t="shared" si="117"/>
        <v>P001898</v>
      </c>
      <c r="T927">
        <f t="shared" ca="1" si="118"/>
        <v>1531</v>
      </c>
      <c r="U927" s="4">
        <v>1647</v>
      </c>
    </row>
    <row r="928" spans="1:21" x14ac:dyDescent="0.45">
      <c r="A928" t="s">
        <v>3638</v>
      </c>
      <c r="B928" t="s">
        <v>3</v>
      </c>
      <c r="C928" s="3" t="str">
        <f t="shared" si="113"/>
        <v>4.0 </v>
      </c>
      <c r="D928" t="s">
        <v>3639</v>
      </c>
      <c r="E928" t="s">
        <v>3640</v>
      </c>
      <c r="F928" t="s">
        <v>13</v>
      </c>
      <c r="G928" t="str">
        <f t="shared" si="114"/>
        <v>$$ - $$$</v>
      </c>
      <c r="H928" t="s">
        <v>133</v>
      </c>
      <c r="I928" t="s">
        <v>3641</v>
      </c>
      <c r="J928" t="str">
        <f t="shared" si="112"/>
        <v xml:space="preserve">  ChineseSeafoodAsian</v>
      </c>
      <c r="K928" t="str" cm="1">
        <f t="array" ref="K928">ExtractCapitals(J928)</f>
        <v>Chinese Seafood Asian</v>
      </c>
      <c r="L928" t="str">
        <f t="shared" si="115"/>
        <v>Chinese, Seafood, Asian</v>
      </c>
      <c r="M928" t="str">
        <f t="shared" si="119"/>
        <v>Chinese, Seafood, Asian</v>
      </c>
      <c r="N928" t="s">
        <v>1721</v>
      </c>
      <c r="O928" t="s">
        <v>39</v>
      </c>
      <c r="P928" t="str">
        <f t="shared" si="116"/>
        <v>Chinese, Seafood, Asian, Chinese, Seafood, Asian, Malaysian, Dinner</v>
      </c>
      <c r="Q928" t="str" cm="1">
        <f t="array" ref="Q928">_xlfn.TEXTJOIN(", ", TRUE, IFERROR(_xlfn.FILTERXML("&lt;t&gt;&lt;s&gt;" &amp; SUBSTITUTE(P928, ", ", "&lt;/s&gt;&lt;s&gt;") &amp; "&lt;/s&gt;&lt;/t&gt;", "//s[not(preceding::*=.)]"), ""))</f>
        <v>Chinese, Seafood, Asian, Malaysian, Dinner</v>
      </c>
      <c r="R928" t="s">
        <v>9048</v>
      </c>
      <c r="S928" t="str">
        <f t="shared" si="117"/>
        <v>P001899</v>
      </c>
      <c r="T928">
        <f t="shared" ca="1" si="118"/>
        <v>2115</v>
      </c>
      <c r="U928" s="4">
        <v>4026</v>
      </c>
    </row>
    <row r="929" spans="1:21" x14ac:dyDescent="0.45">
      <c r="A929" t="s">
        <v>3642</v>
      </c>
      <c r="B929" t="s">
        <v>3</v>
      </c>
      <c r="C929" s="3" t="str">
        <f t="shared" si="113"/>
        <v>4.0 </v>
      </c>
      <c r="D929" t="s">
        <v>3643</v>
      </c>
      <c r="E929" t="s">
        <v>3644</v>
      </c>
      <c r="F929" t="s">
        <v>13</v>
      </c>
      <c r="G929" t="str">
        <f t="shared" si="114"/>
        <v>$$ - $$$</v>
      </c>
      <c r="H929" t="s">
        <v>3645</v>
      </c>
      <c r="I929" t="s">
        <v>3646</v>
      </c>
      <c r="J929" t="str">
        <f t="shared" si="112"/>
        <v xml:space="preserve">  AsianIndonesianMalaysian</v>
      </c>
      <c r="K929" t="str" cm="1">
        <f t="array" ref="K929">ExtractCapitals(J929)</f>
        <v>Asian Indonesian Malaysian</v>
      </c>
      <c r="L929" t="str">
        <f t="shared" si="115"/>
        <v>Asian, Indonesian, Malaysian</v>
      </c>
      <c r="M929" t="str">
        <f t="shared" si="119"/>
        <v>Asian, Indonesian, Malaysian</v>
      </c>
      <c r="N929" t="s">
        <v>16</v>
      </c>
      <c r="O929" t="s">
        <v>232</v>
      </c>
      <c r="P929" t="str">
        <f t="shared" si="116"/>
        <v>Asian, Indonesian, Malaysian, Vegetarian Friendly, Vegan Options, Halal, Gluten Free Options, Lunch, Dinner</v>
      </c>
      <c r="Q929" t="str" cm="1">
        <f t="array" ref="Q929">_xlfn.TEXTJOIN(", ", TRUE, IFERROR(_xlfn.FILTERXML("&lt;t&gt;&lt;s&gt;" &amp; SUBSTITUTE(P929, ", ", "&lt;/s&gt;&lt;s&gt;") &amp; "&lt;/s&gt;&lt;/t&gt;", "//s[not(preceding::*=.)]"), ""))</f>
        <v>Asian, Indonesian, Malaysian, Vegetarian Friendly, Vegan Options, Halal, Gluten Free Options, Lunch, Dinner</v>
      </c>
      <c r="R929" t="s">
        <v>9048</v>
      </c>
      <c r="S929" t="str">
        <f t="shared" si="117"/>
        <v>P001900</v>
      </c>
      <c r="T929">
        <f t="shared" ca="1" si="118"/>
        <v>556</v>
      </c>
      <c r="U929" s="4">
        <v>786</v>
      </c>
    </row>
    <row r="930" spans="1:21" x14ac:dyDescent="0.45">
      <c r="A930" t="s">
        <v>3647</v>
      </c>
      <c r="B930" t="s">
        <v>41</v>
      </c>
      <c r="C930" s="3" t="str">
        <f t="shared" si="113"/>
        <v>4.5 </v>
      </c>
      <c r="D930" t="s">
        <v>3281</v>
      </c>
      <c r="E930" t="s">
        <v>3648</v>
      </c>
      <c r="F930" t="s">
        <v>144</v>
      </c>
      <c r="G930" t="str">
        <f t="shared" si="114"/>
        <v>$$$$</v>
      </c>
      <c r="H930" t="s">
        <v>3649</v>
      </c>
      <c r="I930" t="s">
        <v>3650</v>
      </c>
      <c r="J930" t="str">
        <f t="shared" si="112"/>
        <v>ChineseAsianHealthy</v>
      </c>
      <c r="K930" t="str" cm="1">
        <f t="array" ref="K930">ExtractCapitals(J930)</f>
        <v>Chinese Asian Healthy</v>
      </c>
      <c r="L930" t="str">
        <f t="shared" si="115"/>
        <v>Chinese, Asian, Healthy</v>
      </c>
      <c r="M930" t="str">
        <f t="shared" si="119"/>
        <v>Chinese, Asian, Healthy</v>
      </c>
      <c r="P930" t="str">
        <f t="shared" si="116"/>
        <v>Chinese, Asian, Healthy</v>
      </c>
      <c r="Q930" t="str" cm="1">
        <f t="array" ref="Q930">_xlfn.TEXTJOIN(", ", TRUE, IFERROR(_xlfn.FILTERXML("&lt;t&gt;&lt;s&gt;" &amp; SUBSTITUTE(P930, ", ", "&lt;/s&gt;&lt;s&gt;") &amp; "&lt;/s&gt;&lt;/t&gt;", "//s[not(preceding::*=.)]"), ""))</f>
        <v>Chinese, Asian, Healthy</v>
      </c>
      <c r="R930" t="s">
        <v>9048</v>
      </c>
      <c r="S930" t="str">
        <f t="shared" si="117"/>
        <v>P001901</v>
      </c>
      <c r="T930">
        <f t="shared" ca="1" si="118"/>
        <v>2571</v>
      </c>
      <c r="U930" s="4">
        <v>742</v>
      </c>
    </row>
    <row r="931" spans="1:21" x14ac:dyDescent="0.45">
      <c r="A931" t="s">
        <v>3651</v>
      </c>
      <c r="B931" t="s">
        <v>79</v>
      </c>
      <c r="C931" s="3" t="str">
        <f t="shared" si="113"/>
        <v>5.0 </v>
      </c>
      <c r="D931" t="s">
        <v>3652</v>
      </c>
      <c r="E931" t="s">
        <v>3653</v>
      </c>
      <c r="F931" t="s">
        <v>13</v>
      </c>
      <c r="G931" t="str">
        <f t="shared" si="114"/>
        <v>$$ - $$$</v>
      </c>
      <c r="H931" t="s">
        <v>3654</v>
      </c>
      <c r="I931" t="s">
        <v>3655</v>
      </c>
      <c r="J931" t="str">
        <f t="shared" si="112"/>
        <v xml:space="preserve">  ChineseBarBarbecue</v>
      </c>
      <c r="K931" t="str" cm="1">
        <f t="array" ref="K931">ExtractCapitals(J931)</f>
        <v>Chinese Bar Barbecue</v>
      </c>
      <c r="L931" t="str">
        <f t="shared" si="115"/>
        <v>Chinese, Bar, Barbecue</v>
      </c>
      <c r="M931" t="str">
        <f t="shared" si="119"/>
        <v>Chinese, Bar, Barbecue</v>
      </c>
      <c r="N931" t="s">
        <v>195</v>
      </c>
      <c r="O931" t="s">
        <v>3656</v>
      </c>
      <c r="P931" t="str">
        <f t="shared" si="116"/>
        <v>Chinese, Bar, Barbecue, Lunch, Dinner, Drinks, Reservations, Table Service, Outdoor Seating, Valet Parking, Television, Highchairs Available, Wine and Beer, Digital Payments, Accepts Credit Cards</v>
      </c>
      <c r="Q931" t="str" cm="1">
        <f t="array" ref="Q931">_xlfn.TEXTJOIN(", ", TRUE, IFERROR(_xlfn.FILTERXML("&lt;t&gt;&lt;s&gt;" &amp; SUBSTITUTE(P931, ", ", "&lt;/s&gt;&lt;s&gt;") &amp; "&lt;/s&gt;&lt;/t&gt;", "//s[not(preceding::*=.)]"), ""))</f>
        <v>Chinese, Bar, Barbecue, Lunch, Dinner, Drinks, Reservations, Table Service, Outdoor Seating, Valet Parking, Television, Highchairs Available, Wine and Beer, Digital Payments, Accepts Credit Cards</v>
      </c>
      <c r="R931" t="s">
        <v>9048</v>
      </c>
      <c r="S931" t="str">
        <f t="shared" si="117"/>
        <v>P001902</v>
      </c>
      <c r="T931">
        <f t="shared" ca="1" si="118"/>
        <v>2874</v>
      </c>
      <c r="U931" s="4">
        <v>4155</v>
      </c>
    </row>
    <row r="932" spans="1:21" x14ac:dyDescent="0.45">
      <c r="A932" t="s">
        <v>3657</v>
      </c>
      <c r="B932" t="s">
        <v>3</v>
      </c>
      <c r="C932" s="3" t="str">
        <f t="shared" si="113"/>
        <v>4.0 </v>
      </c>
      <c r="D932" t="s">
        <v>3658</v>
      </c>
      <c r="E932" t="s">
        <v>3659</v>
      </c>
      <c r="F932" t="s">
        <v>6</v>
      </c>
      <c r="G932" t="str">
        <f t="shared" si="114"/>
        <v>$</v>
      </c>
      <c r="H932" t="s">
        <v>75</v>
      </c>
      <c r="I932" t="s">
        <v>3660</v>
      </c>
      <c r="J932" t="str">
        <f t="shared" si="112"/>
        <v>IndianAsianMalaysian</v>
      </c>
      <c r="K932" t="str" cm="1">
        <f t="array" ref="K932">ExtractCapitals(J932)</f>
        <v>Indian Asian Malaysian</v>
      </c>
      <c r="L932" t="str">
        <f t="shared" si="115"/>
        <v>Indian, Asian, Malaysian</v>
      </c>
      <c r="M932" t="str">
        <f t="shared" si="119"/>
        <v>Indian, Asian, Malaysian</v>
      </c>
      <c r="N932" t="s">
        <v>308</v>
      </c>
      <c r="O932" t="s">
        <v>9</v>
      </c>
      <c r="P932" t="str">
        <f t="shared" si="116"/>
        <v>Indian, Asian, Malaysian, Vegetarian Friendly, Vegan Options, Halal</v>
      </c>
      <c r="Q932" t="str" cm="1">
        <f t="array" ref="Q932">_xlfn.TEXTJOIN(", ", TRUE, IFERROR(_xlfn.FILTERXML("&lt;t&gt;&lt;s&gt;" &amp; SUBSTITUTE(P932, ", ", "&lt;/s&gt;&lt;s&gt;") &amp; "&lt;/s&gt;&lt;/t&gt;", "//s[not(preceding::*=.)]"), ""))</f>
        <v>Indian, Asian, Malaysian, Vegetarian Friendly, Vegan Options, Halal</v>
      </c>
      <c r="R932" t="s">
        <v>9048</v>
      </c>
      <c r="S932" t="str">
        <f t="shared" si="117"/>
        <v>P001903</v>
      </c>
      <c r="T932">
        <f t="shared" ca="1" si="118"/>
        <v>967</v>
      </c>
      <c r="U932" s="4">
        <v>1610</v>
      </c>
    </row>
    <row r="933" spans="1:21" x14ac:dyDescent="0.45">
      <c r="A933" t="s">
        <v>3661</v>
      </c>
      <c r="B933" t="s">
        <v>41</v>
      </c>
      <c r="C933" s="3" t="str">
        <f t="shared" si="113"/>
        <v>4.5 </v>
      </c>
      <c r="D933" t="s">
        <v>3662</v>
      </c>
      <c r="E933" t="s">
        <v>3663</v>
      </c>
      <c r="F933" t="s">
        <v>13</v>
      </c>
      <c r="G933" t="str">
        <f t="shared" si="114"/>
        <v>$$ - $$$</v>
      </c>
      <c r="H933" t="s">
        <v>3070</v>
      </c>
      <c r="I933" t="s">
        <v>3664</v>
      </c>
      <c r="J933" t="str">
        <f t="shared" si="112"/>
        <v xml:space="preserve">  BarWine Bar</v>
      </c>
      <c r="K933" t="str" cm="1">
        <f t="array" ref="K933">ExtractCapitals(J933)</f>
        <v>Bar Wine  Bar</v>
      </c>
      <c r="L933" t="str">
        <f t="shared" si="115"/>
        <v>Bar, Wine, , Bar</v>
      </c>
      <c r="M933" t="str">
        <f t="shared" si="119"/>
        <v>Bar, Wine Bar</v>
      </c>
      <c r="N933" t="s">
        <v>3072</v>
      </c>
      <c r="O933" t="s">
        <v>202</v>
      </c>
      <c r="P933" t="str">
        <f t="shared" si="116"/>
        <v>Bar, Wine Bar, Drinks</v>
      </c>
      <c r="Q933" t="str" cm="1">
        <f t="array" ref="Q933">_xlfn.TEXTJOIN(", ", TRUE, IFERROR(_xlfn.FILTERXML("&lt;t&gt;&lt;s&gt;" &amp; SUBSTITUTE(P933, ", ", "&lt;/s&gt;&lt;s&gt;") &amp; "&lt;/s&gt;&lt;/t&gt;", "//s[not(preceding::*=.)]"), ""))</f>
        <v>Bar, Wine Bar, Drinks</v>
      </c>
      <c r="R933" t="s">
        <v>9048</v>
      </c>
      <c r="S933" t="str">
        <f t="shared" si="117"/>
        <v>P001904</v>
      </c>
      <c r="T933">
        <f t="shared" ca="1" si="118"/>
        <v>3922</v>
      </c>
      <c r="U933" s="4">
        <v>410</v>
      </c>
    </row>
    <row r="934" spans="1:21" x14ac:dyDescent="0.45">
      <c r="A934" t="s">
        <v>3665</v>
      </c>
      <c r="B934" t="s">
        <v>3</v>
      </c>
      <c r="C934" s="3" t="str">
        <f t="shared" si="113"/>
        <v>4.0 </v>
      </c>
      <c r="D934" t="s">
        <v>3666</v>
      </c>
      <c r="E934" t="s">
        <v>3667</v>
      </c>
      <c r="F934" t="s">
        <v>13</v>
      </c>
      <c r="G934" t="str">
        <f t="shared" si="114"/>
        <v>$$ - $$$</v>
      </c>
      <c r="H934" t="s">
        <v>44</v>
      </c>
      <c r="I934" t="s">
        <v>3668</v>
      </c>
      <c r="J934" t="str">
        <f t="shared" si="112"/>
        <v xml:space="preserve">  ChineseAsianCantonese</v>
      </c>
      <c r="K934" t="str" cm="1">
        <f t="array" ref="K934">ExtractCapitals(J934)</f>
        <v>Chinese Asian Cantonese</v>
      </c>
      <c r="L934" t="str">
        <f t="shared" si="115"/>
        <v>Chinese, Asian, Cantonese</v>
      </c>
      <c r="M934" t="str">
        <f t="shared" si="119"/>
        <v>Chinese, Asian, Cantonese</v>
      </c>
      <c r="N934" t="s">
        <v>183</v>
      </c>
      <c r="O934" t="s">
        <v>3669</v>
      </c>
      <c r="P934" t="str">
        <f t="shared" si="116"/>
        <v>Chinese, Asian, Cantonese, Lunch, Dinner, Brunch, Takeout, Reservations, Seating, Wheelchair Accessible, Accepts Credit Cards, Table Service, Parking Available, Wine and Beer, Family style, Non-smoking restaurants</v>
      </c>
      <c r="Q934" t="str" cm="1">
        <f t="array" ref="Q934">_xlfn.TEXTJOIN(", ", TRUE, IFERROR(_xlfn.FILTERXML("&lt;t&gt;&lt;s&gt;" &amp; SUBSTITUTE(P934, ", ", "&lt;/s&gt;&lt;s&gt;") &amp; "&lt;/s&gt;&lt;/t&gt;", "//s[not(preceding::*=.)]"), ""))</f>
        <v>Chinese, Asian, Cantonese, Lunch, Dinner, Brunch, Takeout, Reservations, Seating, Wheelchair Accessible, Accepts Credit Cards, Table Service, Parking Available, Wine and Beer, Family style, Non-smoking restaurants</v>
      </c>
      <c r="R934" t="s">
        <v>9048</v>
      </c>
      <c r="S934" t="str">
        <f t="shared" si="117"/>
        <v>P001905</v>
      </c>
      <c r="T934">
        <f t="shared" ca="1" si="118"/>
        <v>2199</v>
      </c>
      <c r="U934" s="4">
        <v>4160</v>
      </c>
    </row>
    <row r="935" spans="1:21" x14ac:dyDescent="0.45">
      <c r="A935" t="s">
        <v>3670</v>
      </c>
      <c r="B935" t="s">
        <v>3</v>
      </c>
      <c r="C935" s="3" t="str">
        <f t="shared" si="113"/>
        <v>4.0 </v>
      </c>
      <c r="D935" t="s">
        <v>3671</v>
      </c>
      <c r="E935" t="s">
        <v>3322</v>
      </c>
      <c r="F935" t="s">
        <v>13</v>
      </c>
      <c r="G935" t="str">
        <f t="shared" si="114"/>
        <v>$$ - $$$</v>
      </c>
      <c r="H935" t="s">
        <v>3672</v>
      </c>
      <c r="I935" t="s">
        <v>3673</v>
      </c>
      <c r="J935" t="str">
        <f t="shared" si="112"/>
        <v xml:space="preserve">  CafeInternationalNew Zealand</v>
      </c>
      <c r="K935" t="str" cm="1">
        <f t="array" ref="K935">ExtractCapitals(J935)</f>
        <v>Cafe International New  Zealand</v>
      </c>
      <c r="L935" t="str">
        <f t="shared" si="115"/>
        <v>Cafe, International, New, , Zealand</v>
      </c>
      <c r="M935" t="str">
        <f t="shared" si="119"/>
        <v>Cafe, International, New Zealand</v>
      </c>
      <c r="N935" t="s">
        <v>3674</v>
      </c>
      <c r="O935" t="s">
        <v>3066</v>
      </c>
      <c r="P935" t="str">
        <f t="shared" si="116"/>
        <v>Cafe, International, New Zealand, New Zealand, Cafe, International, Vegetarian Friendly, Vegan Options, Gluten Free Options</v>
      </c>
      <c r="Q935" t="str" cm="1">
        <f t="array" ref="Q935">_xlfn.TEXTJOIN(", ", TRUE, IFERROR(_xlfn.FILTERXML("&lt;t&gt;&lt;s&gt;" &amp; SUBSTITUTE(P935, ", ", "&lt;/s&gt;&lt;s&gt;") &amp; "&lt;/s&gt;&lt;/t&gt;", "//s[not(preceding::*=.)]"), ""))</f>
        <v>Cafe, International, New Zealand, Vegetarian Friendly, Vegan Options, Gluten Free Options</v>
      </c>
      <c r="R935" t="s">
        <v>9048</v>
      </c>
      <c r="S935" t="str">
        <f t="shared" si="117"/>
        <v>P001906</v>
      </c>
      <c r="T935">
        <f t="shared" ca="1" si="118"/>
        <v>638</v>
      </c>
      <c r="U935" s="4">
        <v>3630</v>
      </c>
    </row>
    <row r="936" spans="1:21" x14ac:dyDescent="0.45">
      <c r="A936" t="s">
        <v>3675</v>
      </c>
      <c r="B936" t="s">
        <v>41</v>
      </c>
      <c r="C936" s="3" t="str">
        <f t="shared" si="113"/>
        <v>4.5 </v>
      </c>
      <c r="D936" t="s">
        <v>3676</v>
      </c>
      <c r="E936" t="s">
        <v>3677</v>
      </c>
      <c r="F936" t="s">
        <v>13</v>
      </c>
      <c r="G936" t="str">
        <f t="shared" si="114"/>
        <v>$$ - $$$</v>
      </c>
      <c r="H936" t="s">
        <v>151</v>
      </c>
      <c r="I936" t="s">
        <v>3678</v>
      </c>
      <c r="J936" t="str">
        <f t="shared" si="112"/>
        <v xml:space="preserve">  DessertCafeFusion</v>
      </c>
      <c r="K936" t="str" cm="1">
        <f t="array" ref="K936">ExtractCapitals(J936)</f>
        <v>Dessert Cafe Fusion</v>
      </c>
      <c r="L936" t="str">
        <f t="shared" si="115"/>
        <v>Dessert, Cafe, Fusion</v>
      </c>
      <c r="M936" t="str">
        <f t="shared" si="119"/>
        <v>Dessert, Cafe, Fusion</v>
      </c>
      <c r="N936" t="s">
        <v>153</v>
      </c>
      <c r="O936" t="s">
        <v>34</v>
      </c>
      <c r="P936" t="str">
        <f t="shared" si="116"/>
        <v>Dessert, Cafe, Fusion, Vegetarian Friendly</v>
      </c>
      <c r="Q936" t="str" cm="1">
        <f t="array" ref="Q936">_xlfn.TEXTJOIN(", ", TRUE, IFERROR(_xlfn.FILTERXML("&lt;t&gt;&lt;s&gt;" &amp; SUBSTITUTE(P936, ", ", "&lt;/s&gt;&lt;s&gt;") &amp; "&lt;/s&gt;&lt;/t&gt;", "//s[not(preceding::*=.)]"), ""))</f>
        <v>Dessert, Cafe, Fusion, Vegetarian Friendly</v>
      </c>
      <c r="R936" t="s">
        <v>9048</v>
      </c>
      <c r="S936" t="str">
        <f t="shared" si="117"/>
        <v>P001907</v>
      </c>
      <c r="T936">
        <f t="shared" ca="1" si="118"/>
        <v>960</v>
      </c>
      <c r="U936" s="4">
        <v>4238</v>
      </c>
    </row>
    <row r="937" spans="1:21" x14ac:dyDescent="0.45">
      <c r="A937" t="s">
        <v>3679</v>
      </c>
      <c r="B937" t="s">
        <v>41</v>
      </c>
      <c r="C937" s="3" t="str">
        <f t="shared" si="113"/>
        <v>4.5 </v>
      </c>
      <c r="D937" t="s">
        <v>3680</v>
      </c>
      <c r="E937" t="s">
        <v>3681</v>
      </c>
      <c r="F937" t="s">
        <v>6</v>
      </c>
      <c r="G937" t="str">
        <f t="shared" si="114"/>
        <v>$</v>
      </c>
      <c r="H937" t="s">
        <v>3682</v>
      </c>
      <c r="I937" t="s">
        <v>3683</v>
      </c>
      <c r="J937" t="str">
        <f t="shared" si="112"/>
        <v>MediterraneanMiddle EasternArabic</v>
      </c>
      <c r="K937" t="str" cm="1">
        <f t="array" ref="K937">ExtractCapitals(J937)</f>
        <v>Mediterranean Middle  Eastern Arabic</v>
      </c>
      <c r="L937" t="str">
        <f t="shared" si="115"/>
        <v>Mediterranean, Middle, , Eastern, Arabic</v>
      </c>
      <c r="M937" t="str">
        <f t="shared" si="119"/>
        <v>Mediterranean, Middle Eastern, Arabic</v>
      </c>
      <c r="N937" t="s">
        <v>2267</v>
      </c>
      <c r="O937" t="s">
        <v>16</v>
      </c>
      <c r="P937" t="str">
        <f t="shared" si="116"/>
        <v>Mediterranean, Middle Eastern, Arabic, Vegetarian Friendly, Vegan Options, Halal, Gluten Free Options</v>
      </c>
      <c r="Q937" t="str" cm="1">
        <f t="array" ref="Q937">_xlfn.TEXTJOIN(", ", TRUE, IFERROR(_xlfn.FILTERXML("&lt;t&gt;&lt;s&gt;" &amp; SUBSTITUTE(P937, ", ", "&lt;/s&gt;&lt;s&gt;") &amp; "&lt;/s&gt;&lt;/t&gt;", "//s[not(preceding::*=.)]"), ""))</f>
        <v>Mediterranean, Middle Eastern, Arabic, Vegetarian Friendly, Vegan Options, Halal, Gluten Free Options</v>
      </c>
      <c r="R937" t="s">
        <v>9048</v>
      </c>
      <c r="S937" t="str">
        <f t="shared" si="117"/>
        <v>P001908</v>
      </c>
      <c r="T937">
        <f t="shared" ca="1" si="118"/>
        <v>587</v>
      </c>
      <c r="U937" s="4">
        <v>2490</v>
      </c>
    </row>
    <row r="938" spans="1:21" x14ac:dyDescent="0.45">
      <c r="A938" t="s">
        <v>3684</v>
      </c>
      <c r="B938" t="s">
        <v>41</v>
      </c>
      <c r="C938" s="3" t="str">
        <f t="shared" si="113"/>
        <v>4.5 </v>
      </c>
      <c r="D938" t="s">
        <v>3685</v>
      </c>
      <c r="E938" t="s">
        <v>3686</v>
      </c>
      <c r="F938" t="s">
        <v>144</v>
      </c>
      <c r="G938" t="str">
        <f t="shared" si="114"/>
        <v>$$$$</v>
      </c>
      <c r="H938" t="s">
        <v>3687</v>
      </c>
      <c r="I938" t="s">
        <v>3688</v>
      </c>
      <c r="J938" t="str">
        <f t="shared" si="112"/>
        <v>ContemporaryVegetarian FriendlyVegan Options</v>
      </c>
      <c r="K938" t="str" cm="1">
        <f t="array" ref="K938">ExtractCapitals(J938)</f>
        <v>Contemporary Vegetarian  Friendly Vegan  Options</v>
      </c>
      <c r="L938" t="str">
        <f t="shared" si="115"/>
        <v>Contemporary, Vegetarian, , Friendly, Vegan, , Options</v>
      </c>
      <c r="M938" t="str">
        <f t="shared" si="119"/>
        <v>Contemporary, Vegetarian Friendly, Vegan Options</v>
      </c>
      <c r="N938" t="s">
        <v>56</v>
      </c>
      <c r="O938" t="s">
        <v>610</v>
      </c>
      <c r="P938" t="str">
        <f t="shared" si="116"/>
        <v>Contemporary, Vegetarian Friendly, Vegan Options, Breakfast, Lunch, Dinner</v>
      </c>
      <c r="Q938" t="str" cm="1">
        <f t="array" ref="Q938">_xlfn.TEXTJOIN(", ", TRUE, IFERROR(_xlfn.FILTERXML("&lt;t&gt;&lt;s&gt;" &amp; SUBSTITUTE(P938, ", ", "&lt;/s&gt;&lt;s&gt;") &amp; "&lt;/s&gt;&lt;/t&gt;", "//s[not(preceding::*=.)]"), ""))</f>
        <v>Contemporary, Vegetarian Friendly, Vegan Options, Breakfast, Lunch, Dinner</v>
      </c>
      <c r="R938" t="s">
        <v>9048</v>
      </c>
      <c r="S938" t="str">
        <f t="shared" si="117"/>
        <v>P001909</v>
      </c>
      <c r="T938">
        <f t="shared" ca="1" si="118"/>
        <v>4371</v>
      </c>
      <c r="U938" s="4">
        <v>2610</v>
      </c>
    </row>
    <row r="939" spans="1:21" x14ac:dyDescent="0.45">
      <c r="A939" t="s">
        <v>3689</v>
      </c>
      <c r="B939" t="s">
        <v>3</v>
      </c>
      <c r="C939" s="3" t="str">
        <f t="shared" si="113"/>
        <v>4.0 </v>
      </c>
      <c r="D939" t="s">
        <v>3690</v>
      </c>
      <c r="E939" t="s">
        <v>3691</v>
      </c>
      <c r="F939" t="s">
        <v>6</v>
      </c>
      <c r="G939" t="str">
        <f t="shared" si="114"/>
        <v>$</v>
      </c>
      <c r="H939" t="s">
        <v>7</v>
      </c>
      <c r="I939" t="s">
        <v>3692</v>
      </c>
      <c r="J939" t="str">
        <f t="shared" si="112"/>
        <v>ChineseAsianMalaysian</v>
      </c>
      <c r="K939" t="str" cm="1">
        <f t="array" ref="K939">ExtractCapitals(J939)</f>
        <v>Chinese Asian Malaysian</v>
      </c>
      <c r="L939" t="str">
        <f t="shared" si="115"/>
        <v>Chinese, Asian, Malaysian</v>
      </c>
      <c r="M939" t="str">
        <f t="shared" si="119"/>
        <v>Chinese, Asian, Malaysian</v>
      </c>
      <c r="N939" t="s">
        <v>46</v>
      </c>
      <c r="O939" t="s">
        <v>99</v>
      </c>
      <c r="P939" t="str">
        <f t="shared" si="116"/>
        <v>Chinese, Asian, Malaysian, Breakfast, Lunch, Brunch</v>
      </c>
      <c r="Q939" t="str" cm="1">
        <f t="array" ref="Q939">_xlfn.TEXTJOIN(", ", TRUE, IFERROR(_xlfn.FILTERXML("&lt;t&gt;&lt;s&gt;" &amp; SUBSTITUTE(P939, ", ", "&lt;/s&gt;&lt;s&gt;") &amp; "&lt;/s&gt;&lt;/t&gt;", "//s[not(preceding::*=.)]"), ""))</f>
        <v>Chinese, Asian, Malaysian, Breakfast, Lunch, Brunch</v>
      </c>
      <c r="R939" t="s">
        <v>9048</v>
      </c>
      <c r="S939" t="str">
        <f t="shared" si="117"/>
        <v>P001910</v>
      </c>
      <c r="T939">
        <f t="shared" ca="1" si="118"/>
        <v>2450</v>
      </c>
      <c r="U939" s="4">
        <v>3954</v>
      </c>
    </row>
    <row r="940" spans="1:21" x14ac:dyDescent="0.45">
      <c r="A940" t="s">
        <v>3693</v>
      </c>
      <c r="B940" t="s">
        <v>41</v>
      </c>
      <c r="C940" s="3" t="str">
        <f t="shared" si="113"/>
        <v>4.5 </v>
      </c>
      <c r="D940" t="s">
        <v>3694</v>
      </c>
      <c r="E940" t="s">
        <v>3695</v>
      </c>
      <c r="F940" t="s">
        <v>144</v>
      </c>
      <c r="G940" t="str">
        <f t="shared" si="114"/>
        <v>$$$$</v>
      </c>
      <c r="H940" t="s">
        <v>3696</v>
      </c>
      <c r="I940" t="s">
        <v>3697</v>
      </c>
      <c r="J940" t="str">
        <f t="shared" si="112"/>
        <v>Cafe</v>
      </c>
      <c r="K940" t="str" cm="1">
        <f t="array" ref="K940">ExtractCapitals(J940)</f>
        <v>Cafe</v>
      </c>
      <c r="L940" t="str">
        <f t="shared" si="115"/>
        <v>Cafe</v>
      </c>
      <c r="M940" t="str">
        <f t="shared" si="119"/>
        <v>Cafe</v>
      </c>
      <c r="N940" t="s">
        <v>208</v>
      </c>
      <c r="O940" t="s">
        <v>3698</v>
      </c>
      <c r="P940" t="str">
        <f t="shared" si="116"/>
        <v>Cafe, Reservations, Seating, Serves Alcohol, Table Service, Parking Available, Wheelchair Accessible</v>
      </c>
      <c r="Q940" t="str" cm="1">
        <f t="array" ref="Q940">_xlfn.TEXTJOIN(", ", TRUE, IFERROR(_xlfn.FILTERXML("&lt;t&gt;&lt;s&gt;" &amp; SUBSTITUTE(P940, ", ", "&lt;/s&gt;&lt;s&gt;") &amp; "&lt;/s&gt;&lt;/t&gt;", "//s[not(preceding::*=.)]"), ""))</f>
        <v>Cafe, Reservations, Seating, Serves Alcohol, Table Service, Parking Available, Wheelchair Accessible</v>
      </c>
      <c r="R940" t="s">
        <v>9048</v>
      </c>
      <c r="S940" t="str">
        <f t="shared" si="117"/>
        <v>P001911</v>
      </c>
      <c r="T940">
        <f t="shared" ca="1" si="118"/>
        <v>4066</v>
      </c>
      <c r="U940" s="4">
        <v>2621</v>
      </c>
    </row>
    <row r="941" spans="1:21" x14ac:dyDescent="0.45">
      <c r="A941" t="s">
        <v>3699</v>
      </c>
      <c r="B941" t="s">
        <v>3</v>
      </c>
      <c r="C941" s="3" t="str">
        <f t="shared" si="113"/>
        <v>4.0 </v>
      </c>
      <c r="D941" t="s">
        <v>3700</v>
      </c>
      <c r="E941" t="s">
        <v>3701</v>
      </c>
      <c r="F941" t="s">
        <v>13</v>
      </c>
      <c r="G941" t="str">
        <f t="shared" si="114"/>
        <v>$$ - $$$</v>
      </c>
      <c r="H941" t="s">
        <v>273</v>
      </c>
      <c r="I941" t="s">
        <v>3702</v>
      </c>
      <c r="J941" t="str">
        <f t="shared" si="112"/>
        <v xml:space="preserve">  AsianThaiVegetarian Friendly</v>
      </c>
      <c r="K941" t="str" cm="1">
        <f t="array" ref="K941">ExtractCapitals(J941)</f>
        <v>Asian Thai Vegetarian  Friendly</v>
      </c>
      <c r="L941" t="str">
        <f t="shared" si="115"/>
        <v>Asian, Thai, Vegetarian, , Friendly</v>
      </c>
      <c r="M941" t="str">
        <f t="shared" si="119"/>
        <v>Asian, Thai, Vegetarian Friendly</v>
      </c>
      <c r="N941" t="s">
        <v>56</v>
      </c>
      <c r="O941" t="s">
        <v>23</v>
      </c>
      <c r="P941" t="str">
        <f t="shared" si="116"/>
        <v>Asian, Thai, Vegetarian Friendly, Vegetarian Friendly, Vegan Options, Lunch, Dinner, After-hours</v>
      </c>
      <c r="Q941" t="str" cm="1">
        <f t="array" ref="Q941">_xlfn.TEXTJOIN(", ", TRUE, IFERROR(_xlfn.FILTERXML("&lt;t&gt;&lt;s&gt;" &amp; SUBSTITUTE(P941, ", ", "&lt;/s&gt;&lt;s&gt;") &amp; "&lt;/s&gt;&lt;/t&gt;", "//s[not(preceding::*=.)]"), ""))</f>
        <v>Asian, Thai, Vegetarian Friendly, Vegan Options, Lunch, Dinner, After-hours</v>
      </c>
      <c r="R941" t="s">
        <v>9048</v>
      </c>
      <c r="S941" t="str">
        <f t="shared" si="117"/>
        <v>P001912</v>
      </c>
      <c r="T941">
        <f t="shared" ca="1" si="118"/>
        <v>2360</v>
      </c>
      <c r="U941" s="4">
        <v>4294</v>
      </c>
    </row>
    <row r="942" spans="1:21" x14ac:dyDescent="0.45">
      <c r="A942" t="s">
        <v>3703</v>
      </c>
      <c r="B942" t="s">
        <v>41</v>
      </c>
      <c r="C942" s="3" t="str">
        <f t="shared" si="113"/>
        <v>4.5 </v>
      </c>
      <c r="D942" t="s">
        <v>3704</v>
      </c>
      <c r="E942" t="s">
        <v>3705</v>
      </c>
      <c r="F942" t="s">
        <v>144</v>
      </c>
      <c r="G942" t="str">
        <f t="shared" si="114"/>
        <v>$$$$</v>
      </c>
      <c r="H942" t="s">
        <v>3706</v>
      </c>
      <c r="I942" t="s">
        <v>3707</v>
      </c>
      <c r="J942" t="str">
        <f t="shared" si="112"/>
        <v>FrenchEuropeanContemporary</v>
      </c>
      <c r="K942" t="str" cm="1">
        <f t="array" ref="K942">ExtractCapitals(J942)</f>
        <v>French European Contemporary</v>
      </c>
      <c r="L942" t="str">
        <f t="shared" si="115"/>
        <v>French, European, Contemporary</v>
      </c>
      <c r="M942" t="str">
        <f t="shared" si="119"/>
        <v>French, European, Contemporary</v>
      </c>
      <c r="N942" t="s">
        <v>3708</v>
      </c>
      <c r="O942" t="s">
        <v>34</v>
      </c>
      <c r="P942" t="str">
        <f t="shared" si="116"/>
        <v>French, European, Contemporary, Vegetarian Friendly</v>
      </c>
      <c r="Q942" t="str" cm="1">
        <f t="array" ref="Q942">_xlfn.TEXTJOIN(", ", TRUE, IFERROR(_xlfn.FILTERXML("&lt;t&gt;&lt;s&gt;" &amp; SUBSTITUTE(P942, ", ", "&lt;/s&gt;&lt;s&gt;") &amp; "&lt;/s&gt;&lt;/t&gt;", "//s[not(preceding::*=.)]"), ""))</f>
        <v>French, European, Contemporary, Vegetarian Friendly</v>
      </c>
      <c r="R942" t="s">
        <v>9048</v>
      </c>
      <c r="S942" t="str">
        <f t="shared" si="117"/>
        <v>P001913</v>
      </c>
      <c r="T942">
        <f t="shared" ca="1" si="118"/>
        <v>2794</v>
      </c>
      <c r="U942" s="4">
        <v>92</v>
      </c>
    </row>
    <row r="943" spans="1:21" x14ac:dyDescent="0.45">
      <c r="A943" t="s">
        <v>3709</v>
      </c>
      <c r="B943" t="s">
        <v>41</v>
      </c>
      <c r="C943" s="3" t="str">
        <f t="shared" si="113"/>
        <v>4.5 </v>
      </c>
      <c r="D943" t="s">
        <v>3139</v>
      </c>
      <c r="E943" t="s">
        <v>3710</v>
      </c>
      <c r="F943" t="s">
        <v>13</v>
      </c>
      <c r="G943" t="str">
        <f t="shared" si="114"/>
        <v>$$ - $$$</v>
      </c>
      <c r="H943" t="s">
        <v>3711</v>
      </c>
      <c r="I943" t="s">
        <v>3712</v>
      </c>
      <c r="J943" t="str">
        <f t="shared" si="112"/>
        <v xml:space="preserve">  Vegetarian FriendlyVegan OptionsHalal</v>
      </c>
      <c r="K943" t="str" cm="1">
        <f t="array" ref="K943">ExtractCapitals(J943)</f>
        <v>Vegetarian  Friendly Vegan  Options Halal</v>
      </c>
      <c r="L943" t="str">
        <f t="shared" si="115"/>
        <v>Vegetarian, , Friendly, Vegan, , Options, Halal</v>
      </c>
      <c r="M943" t="str">
        <f t="shared" si="119"/>
        <v>Vegetarian Friendly, Vegan Options, Halal</v>
      </c>
      <c r="N943" t="s">
        <v>3713</v>
      </c>
      <c r="O943" t="s">
        <v>3714</v>
      </c>
      <c r="P943" t="str">
        <f t="shared" si="116"/>
        <v>Vegetarian Friendly, Vegan Options, Halal, Lunch, Brunch, Breakfast, Dinner, Reservations, Outdoor Seating, Seating, Parking Available, Valet Parking, Wheelchair Accessible, Serves Alcohol, Full Bar, Free Wifi, Table Service, Validated Parking</v>
      </c>
      <c r="Q943" t="str" cm="1">
        <f t="array" ref="Q943">_xlfn.TEXTJOIN(", ", TRUE, IFERROR(_xlfn.FILTERXML("&lt;t&gt;&lt;s&gt;" &amp; SUBSTITUTE(P943, ", ", "&lt;/s&gt;&lt;s&gt;") &amp; "&lt;/s&gt;&lt;/t&gt;", "//s[not(preceding::*=.)]"), ""))</f>
        <v>Vegetarian Friendly, Vegan Options, Halal, Lunch, Brunch, Breakfast, Dinner, Reservations, Outdoor Seating, Seating, Parking Available, Valet Parking, Wheelchair Accessible, Serves Alcohol, Full Bar, Free Wifi, Table Service, Validated Parking</v>
      </c>
      <c r="R943" t="s">
        <v>9048</v>
      </c>
      <c r="S943" t="str">
        <f t="shared" si="117"/>
        <v>P001914</v>
      </c>
      <c r="T943">
        <f t="shared" ca="1" si="118"/>
        <v>1834</v>
      </c>
      <c r="U943" s="4">
        <v>1920</v>
      </c>
    </row>
    <row r="944" spans="1:21" x14ac:dyDescent="0.45">
      <c r="A944" t="s">
        <v>3715</v>
      </c>
      <c r="B944" t="s">
        <v>41</v>
      </c>
      <c r="C944" s="3" t="str">
        <f t="shared" si="113"/>
        <v>4.5 </v>
      </c>
      <c r="D944" t="s">
        <v>3716</v>
      </c>
      <c r="E944" t="s">
        <v>3717</v>
      </c>
      <c r="F944" t="s">
        <v>13</v>
      </c>
      <c r="G944" t="str">
        <f t="shared" si="114"/>
        <v>$$ - $$$</v>
      </c>
      <c r="H944" t="s">
        <v>3718</v>
      </c>
      <c r="I944" t="s">
        <v>3719</v>
      </c>
      <c r="J944" t="str">
        <f t="shared" si="112"/>
        <v xml:space="preserve">  DessertCafeEuropean</v>
      </c>
      <c r="K944" t="str" cm="1">
        <f t="array" ref="K944">ExtractCapitals(J944)</f>
        <v>Dessert Cafe European</v>
      </c>
      <c r="L944" t="str">
        <f t="shared" si="115"/>
        <v>Dessert, Cafe, European</v>
      </c>
      <c r="M944" t="str">
        <f t="shared" si="119"/>
        <v>Dessert, Cafe, European</v>
      </c>
      <c r="N944" t="s">
        <v>3313</v>
      </c>
      <c r="O944" t="s">
        <v>3066</v>
      </c>
      <c r="P944" t="str">
        <f t="shared" si="116"/>
        <v>Dessert, Cafe, European, Vegetarian Friendly, Vegan Options, Gluten Free Options</v>
      </c>
      <c r="Q944" t="str" cm="1">
        <f t="array" ref="Q944">_xlfn.TEXTJOIN(", ", TRUE, IFERROR(_xlfn.FILTERXML("&lt;t&gt;&lt;s&gt;" &amp; SUBSTITUTE(P944, ", ", "&lt;/s&gt;&lt;s&gt;") &amp; "&lt;/s&gt;&lt;/t&gt;", "//s[not(preceding::*=.)]"), ""))</f>
        <v>Dessert, Cafe, European, Vegetarian Friendly, Vegan Options, Gluten Free Options</v>
      </c>
      <c r="R944" t="s">
        <v>9048</v>
      </c>
      <c r="S944" t="str">
        <f t="shared" si="117"/>
        <v>P001915</v>
      </c>
      <c r="T944">
        <f t="shared" ca="1" si="118"/>
        <v>2949</v>
      </c>
      <c r="U944" s="4">
        <v>444</v>
      </c>
    </row>
    <row r="945" spans="1:21" x14ac:dyDescent="0.45">
      <c r="A945" t="s">
        <v>3720</v>
      </c>
      <c r="B945" t="s">
        <v>41</v>
      </c>
      <c r="C945" s="3" t="str">
        <f t="shared" si="113"/>
        <v>4.5 </v>
      </c>
      <c r="D945" t="s">
        <v>3721</v>
      </c>
      <c r="E945" t="s">
        <v>3722</v>
      </c>
      <c r="F945" t="s">
        <v>6</v>
      </c>
      <c r="G945" t="str">
        <f t="shared" si="114"/>
        <v>$</v>
      </c>
      <c r="H945" t="s">
        <v>3723</v>
      </c>
      <c r="I945" t="s">
        <v>3724</v>
      </c>
      <c r="J945" t="str">
        <f t="shared" si="112"/>
        <v>Quick BitesFast foodAsian</v>
      </c>
      <c r="K945" t="str" cm="1">
        <f t="array" ref="K945">ExtractCapitals(J945)</f>
        <v>Quick  Bites Fast food Asian</v>
      </c>
      <c r="L945" t="str">
        <f t="shared" si="115"/>
        <v>Quick, , Bites, Fast, food, Asian</v>
      </c>
      <c r="M945" t="str">
        <f t="shared" si="119"/>
        <v>Quick Bites, Fast, food, Asian</v>
      </c>
      <c r="N945" t="s">
        <v>9</v>
      </c>
      <c r="O945" t="s">
        <v>39</v>
      </c>
      <c r="P945" t="str">
        <f t="shared" si="116"/>
        <v>Quick Bites, Fast, food, Asian, Vegetarian Friendly, Vegan Options, Halal, Dinner</v>
      </c>
      <c r="Q945" t="str" cm="1">
        <f t="array" ref="Q945">_xlfn.TEXTJOIN(", ", TRUE, IFERROR(_xlfn.FILTERXML("&lt;t&gt;&lt;s&gt;" &amp; SUBSTITUTE(P945, ", ", "&lt;/s&gt;&lt;s&gt;") &amp; "&lt;/s&gt;&lt;/t&gt;", "//s[not(preceding::*=.)]"), ""))</f>
        <v>Quick Bites, Fast, food, Asian, Vegetarian Friendly, Vegan Options, Halal, Dinner</v>
      </c>
      <c r="R945" t="s">
        <v>9048</v>
      </c>
      <c r="S945" t="str">
        <f t="shared" si="117"/>
        <v>P001916</v>
      </c>
      <c r="T945">
        <f t="shared" ca="1" si="118"/>
        <v>4444</v>
      </c>
      <c r="U945" s="4">
        <v>3773</v>
      </c>
    </row>
    <row r="946" spans="1:21" x14ac:dyDescent="0.45">
      <c r="A946" t="s">
        <v>3725</v>
      </c>
      <c r="B946" t="s">
        <v>3</v>
      </c>
      <c r="C946" s="3" t="str">
        <f t="shared" si="113"/>
        <v>4.0 </v>
      </c>
      <c r="D946" t="s">
        <v>3726</v>
      </c>
      <c r="E946" t="s">
        <v>3727</v>
      </c>
      <c r="F946" t="s">
        <v>13</v>
      </c>
      <c r="G946" t="str">
        <f t="shared" si="114"/>
        <v>$$ - $$$</v>
      </c>
      <c r="H946" t="s">
        <v>3728</v>
      </c>
      <c r="I946" t="s">
        <v>3729</v>
      </c>
      <c r="J946" t="str">
        <f t="shared" si="112"/>
        <v xml:space="preserve">  CafeVegetarian Friendly</v>
      </c>
      <c r="K946" t="str" cm="1">
        <f t="array" ref="K946">ExtractCapitals(J946)</f>
        <v>Cafe Vegetarian  Friendly</v>
      </c>
      <c r="L946" t="str">
        <f t="shared" si="115"/>
        <v>Cafe, Vegetarian, , Friendly</v>
      </c>
      <c r="M946" t="str">
        <f t="shared" si="119"/>
        <v>Cafe, Vegetarian Friendly</v>
      </c>
      <c r="N946" t="s">
        <v>34</v>
      </c>
      <c r="O946" t="s">
        <v>600</v>
      </c>
      <c r="P946" t="str">
        <f t="shared" si="116"/>
        <v>Cafe, Vegetarian Friendly, Breakfast, Lunch, Dinner, Brunch</v>
      </c>
      <c r="Q946" t="str" cm="1">
        <f t="array" ref="Q946">_xlfn.TEXTJOIN(", ", TRUE, IFERROR(_xlfn.FILTERXML("&lt;t&gt;&lt;s&gt;" &amp; SUBSTITUTE(P946, ", ", "&lt;/s&gt;&lt;s&gt;") &amp; "&lt;/s&gt;&lt;/t&gt;", "//s[not(preceding::*=.)]"), ""))</f>
        <v>Cafe, Vegetarian Friendly, Breakfast, Lunch, Dinner, Brunch</v>
      </c>
      <c r="R946" t="s">
        <v>9048</v>
      </c>
      <c r="S946" t="str">
        <f t="shared" si="117"/>
        <v>P001917</v>
      </c>
      <c r="T946">
        <f t="shared" ca="1" si="118"/>
        <v>3759</v>
      </c>
      <c r="U946" s="4">
        <v>2290</v>
      </c>
    </row>
    <row r="947" spans="1:21" x14ac:dyDescent="0.45">
      <c r="A947" t="s">
        <v>3730</v>
      </c>
      <c r="B947" t="s">
        <v>3</v>
      </c>
      <c r="C947" s="3" t="str">
        <f t="shared" si="113"/>
        <v>4.0 </v>
      </c>
      <c r="D947" t="s">
        <v>3731</v>
      </c>
      <c r="E947" t="s">
        <v>3732</v>
      </c>
      <c r="F947" t="s">
        <v>13</v>
      </c>
      <c r="G947" t="str">
        <f t="shared" si="114"/>
        <v>$$ - $$$</v>
      </c>
      <c r="H947" t="s">
        <v>1357</v>
      </c>
      <c r="I947" t="s">
        <v>3733</v>
      </c>
      <c r="J947" t="str">
        <f t="shared" si="112"/>
        <v xml:space="preserve">  CafeVegetarian FriendlyVegan Options</v>
      </c>
      <c r="K947" t="str" cm="1">
        <f t="array" ref="K947">ExtractCapitals(J947)</f>
        <v>Cafe Vegetarian  Friendly Vegan  Options</v>
      </c>
      <c r="L947" t="str">
        <f t="shared" si="115"/>
        <v>Cafe, Vegetarian, , Friendly, Vegan, , Options</v>
      </c>
      <c r="M947" t="str">
        <f t="shared" si="119"/>
        <v>Cafe, Vegetarian Friendly, Vegan Options</v>
      </c>
      <c r="N947" t="s">
        <v>3066</v>
      </c>
      <c r="O947" t="s">
        <v>3049</v>
      </c>
      <c r="P947" t="str">
        <f t="shared" si="116"/>
        <v>Cafe, Vegetarian Friendly, Vegan Options, Vegetarian Friendly, Vegan Options, Gluten Free Options, Breakfast, Lunch, Brunch, Drinks</v>
      </c>
      <c r="Q947" t="str" cm="1">
        <f t="array" ref="Q947">_xlfn.TEXTJOIN(", ", TRUE, IFERROR(_xlfn.FILTERXML("&lt;t&gt;&lt;s&gt;" &amp; SUBSTITUTE(P947, ", ", "&lt;/s&gt;&lt;s&gt;") &amp; "&lt;/s&gt;&lt;/t&gt;", "//s[not(preceding::*=.)]"), ""))</f>
        <v>Cafe, Vegetarian Friendly, Vegan Options, Gluten Free Options, Breakfast, Lunch, Brunch, Drinks</v>
      </c>
      <c r="R947" t="s">
        <v>9048</v>
      </c>
      <c r="S947" t="str">
        <f t="shared" si="117"/>
        <v>P001918</v>
      </c>
      <c r="T947">
        <f t="shared" ca="1" si="118"/>
        <v>3894</v>
      </c>
      <c r="U947" s="4">
        <v>2134</v>
      </c>
    </row>
    <row r="948" spans="1:21" x14ac:dyDescent="0.45">
      <c r="A948" t="s">
        <v>3734</v>
      </c>
      <c r="B948" t="s">
        <v>79</v>
      </c>
      <c r="C948" s="3" t="str">
        <f t="shared" si="113"/>
        <v>5.0 </v>
      </c>
      <c r="D948" t="s">
        <v>3735</v>
      </c>
      <c r="E948" t="s">
        <v>3736</v>
      </c>
      <c r="F948" t="s">
        <v>144</v>
      </c>
      <c r="G948" t="str">
        <f t="shared" si="114"/>
        <v>$$$$</v>
      </c>
      <c r="H948" t="s">
        <v>3737</v>
      </c>
      <c r="I948" t="s">
        <v>3738</v>
      </c>
      <c r="J948" t="str">
        <f t="shared" si="112"/>
        <v>JapaneseSpanish</v>
      </c>
      <c r="K948" t="str" cm="1">
        <f t="array" ref="K948">ExtractCapitals(J948)</f>
        <v>Japanese Spanish</v>
      </c>
      <c r="L948" t="str">
        <f t="shared" si="115"/>
        <v>Japanese, Spanish</v>
      </c>
      <c r="M948" t="str">
        <f t="shared" si="119"/>
        <v>Japanese, Spanish</v>
      </c>
      <c r="N948" t="s">
        <v>3739</v>
      </c>
      <c r="O948" t="s">
        <v>423</v>
      </c>
      <c r="P948" t="str">
        <f t="shared" si="116"/>
        <v>Japanese, Spanish, Dinner, After-hours, Drinks</v>
      </c>
      <c r="Q948" t="str" cm="1">
        <f t="array" ref="Q948">_xlfn.TEXTJOIN(", ", TRUE, IFERROR(_xlfn.FILTERXML("&lt;t&gt;&lt;s&gt;" &amp; SUBSTITUTE(P948, ", ", "&lt;/s&gt;&lt;s&gt;") &amp; "&lt;/s&gt;&lt;/t&gt;", "//s[not(preceding::*=.)]"), ""))</f>
        <v>Japanese, Spanish, Dinner, After-hours, Drinks</v>
      </c>
      <c r="R948" t="s">
        <v>9048</v>
      </c>
      <c r="S948" t="str">
        <f t="shared" si="117"/>
        <v>P001919</v>
      </c>
      <c r="T948">
        <f t="shared" ca="1" si="118"/>
        <v>2972</v>
      </c>
      <c r="U948" s="4">
        <v>2562</v>
      </c>
    </row>
    <row r="949" spans="1:21" x14ac:dyDescent="0.45">
      <c r="A949" t="s">
        <v>3740</v>
      </c>
      <c r="B949" t="s">
        <v>3</v>
      </c>
      <c r="C949" s="3" t="str">
        <f t="shared" si="113"/>
        <v>4.0 </v>
      </c>
      <c r="D949" t="s">
        <v>3741</v>
      </c>
      <c r="E949" t="s">
        <v>3742</v>
      </c>
      <c r="F949" t="s">
        <v>13</v>
      </c>
      <c r="G949" t="str">
        <f t="shared" si="114"/>
        <v>$$ - $$$</v>
      </c>
      <c r="H949" t="s">
        <v>32</v>
      </c>
      <c r="I949" t="s">
        <v>3743</v>
      </c>
      <c r="J949" t="str">
        <f t="shared" si="112"/>
        <v xml:space="preserve">  AsianNonya/MalaysianMalaysian</v>
      </c>
      <c r="K949" t="str" cm="1">
        <f t="array" ref="K949">ExtractCapitals(J949)</f>
        <v>Asian Nonya/ Malaysian Malaysian</v>
      </c>
      <c r="L949" t="str">
        <f t="shared" si="115"/>
        <v>Asian, Nonya/, Malaysian, Malaysian</v>
      </c>
      <c r="M949" t="str">
        <f t="shared" si="119"/>
        <v>Asian, Nonya/, Malaysian, Malaysian</v>
      </c>
      <c r="N949" t="s">
        <v>1162</v>
      </c>
      <c r="O949" t="s">
        <v>266</v>
      </c>
      <c r="P949" t="str">
        <f t="shared" si="116"/>
        <v>Asian, Nonya/, Malaysian, Malaysian, Asian, Malaysian, Vegetarian Friendly, Halal</v>
      </c>
      <c r="Q949" t="str" cm="1">
        <f t="array" ref="Q949">_xlfn.TEXTJOIN(", ", TRUE, IFERROR(_xlfn.FILTERXML("&lt;t&gt;&lt;s&gt;" &amp; SUBSTITUTE(P949, ", ", "&lt;/s&gt;&lt;s&gt;") &amp; "&lt;/s&gt;&lt;/t&gt;", "//s[not(preceding::*=.)]"), ""))</f>
        <v>Asian, Nonya/, Malaysian, Vegetarian Friendly, Halal</v>
      </c>
      <c r="R949" t="s">
        <v>9048</v>
      </c>
      <c r="S949" t="str">
        <f t="shared" si="117"/>
        <v>P001920</v>
      </c>
      <c r="T949">
        <f t="shared" ca="1" si="118"/>
        <v>3124</v>
      </c>
      <c r="U949" s="4">
        <v>3041</v>
      </c>
    </row>
    <row r="950" spans="1:21" x14ac:dyDescent="0.45">
      <c r="A950" t="s">
        <v>3744</v>
      </c>
      <c r="B950" t="s">
        <v>41</v>
      </c>
      <c r="C950" s="3" t="str">
        <f t="shared" si="113"/>
        <v>4.5 </v>
      </c>
      <c r="D950" t="s">
        <v>3745</v>
      </c>
      <c r="E950" t="s">
        <v>3746</v>
      </c>
      <c r="F950" t="s">
        <v>144</v>
      </c>
      <c r="G950" t="str">
        <f t="shared" si="114"/>
        <v>$$$$</v>
      </c>
      <c r="H950" t="s">
        <v>1011</v>
      </c>
      <c r="I950" t="s">
        <v>3747</v>
      </c>
      <c r="J950" t="str">
        <f t="shared" si="112"/>
        <v>ChineseAsianCantonese</v>
      </c>
      <c r="K950" t="str" cm="1">
        <f t="array" ref="K950">ExtractCapitals(J950)</f>
        <v>Chinese Asian Cantonese</v>
      </c>
      <c r="L950" t="str">
        <f t="shared" si="115"/>
        <v>Chinese, Asian, Cantonese</v>
      </c>
      <c r="M950" t="str">
        <f t="shared" si="119"/>
        <v>Chinese, Asian, Cantonese</v>
      </c>
      <c r="N950" t="s">
        <v>402</v>
      </c>
      <c r="O950" t="s">
        <v>16</v>
      </c>
      <c r="P950" t="str">
        <f t="shared" si="116"/>
        <v>Chinese, Asian, Cantonese, Vegetarian Friendly, Vegan Options, Halal, Gluten Free Options</v>
      </c>
      <c r="Q950" t="str" cm="1">
        <f t="array" ref="Q950">_xlfn.TEXTJOIN(", ", TRUE, IFERROR(_xlfn.FILTERXML("&lt;t&gt;&lt;s&gt;" &amp; SUBSTITUTE(P950, ", ", "&lt;/s&gt;&lt;s&gt;") &amp; "&lt;/s&gt;&lt;/t&gt;", "//s[not(preceding::*=.)]"), ""))</f>
        <v>Chinese, Asian, Cantonese, Vegetarian Friendly, Vegan Options, Halal, Gluten Free Options</v>
      </c>
      <c r="R950" t="s">
        <v>9048</v>
      </c>
      <c r="S950" t="str">
        <f t="shared" si="117"/>
        <v>P001921</v>
      </c>
      <c r="T950">
        <f t="shared" ca="1" si="118"/>
        <v>3575</v>
      </c>
      <c r="U950" s="4">
        <v>3125</v>
      </c>
    </row>
    <row r="951" spans="1:21" x14ac:dyDescent="0.45">
      <c r="A951" t="s">
        <v>3748</v>
      </c>
      <c r="B951" t="s">
        <v>3</v>
      </c>
      <c r="C951" s="3" t="str">
        <f t="shared" si="113"/>
        <v>4.0 </v>
      </c>
      <c r="D951" t="s">
        <v>3749</v>
      </c>
      <c r="E951" t="s">
        <v>3750</v>
      </c>
      <c r="F951" t="s">
        <v>13</v>
      </c>
      <c r="G951" t="str">
        <f t="shared" si="114"/>
        <v>$$ - $$$</v>
      </c>
      <c r="H951" t="s">
        <v>1669</v>
      </c>
      <c r="I951" t="s">
        <v>3751</v>
      </c>
      <c r="J951" t="str">
        <f t="shared" si="112"/>
        <v xml:space="preserve">  BarInternationalAsian</v>
      </c>
      <c r="K951" t="str" cm="1">
        <f t="array" ref="K951">ExtractCapitals(J951)</f>
        <v>Bar International Asian</v>
      </c>
      <c r="L951" t="str">
        <f t="shared" si="115"/>
        <v>Bar, International, Asian</v>
      </c>
      <c r="M951" t="str">
        <f t="shared" si="119"/>
        <v>Bar, International, Asian</v>
      </c>
      <c r="N951" t="s">
        <v>3752</v>
      </c>
      <c r="O951" t="s">
        <v>34</v>
      </c>
      <c r="P951" t="str">
        <f t="shared" si="116"/>
        <v>Bar, International, Asian, Malaysian, Bar, Asian, International, Vegetarian Friendly</v>
      </c>
      <c r="Q951" t="str" cm="1">
        <f t="array" ref="Q951">_xlfn.TEXTJOIN(", ", TRUE, IFERROR(_xlfn.FILTERXML("&lt;t&gt;&lt;s&gt;" &amp; SUBSTITUTE(P951, ", ", "&lt;/s&gt;&lt;s&gt;") &amp; "&lt;/s&gt;&lt;/t&gt;", "//s[not(preceding::*=.)]"), ""))</f>
        <v>Bar, International, Asian, Malaysian, Vegetarian Friendly</v>
      </c>
      <c r="R951" t="s">
        <v>9048</v>
      </c>
      <c r="S951" t="str">
        <f t="shared" si="117"/>
        <v>P001922</v>
      </c>
      <c r="T951">
        <f t="shared" ca="1" si="118"/>
        <v>4336</v>
      </c>
      <c r="U951" s="4">
        <v>387</v>
      </c>
    </row>
    <row r="952" spans="1:21" x14ac:dyDescent="0.45">
      <c r="A952" t="s">
        <v>3753</v>
      </c>
      <c r="B952" t="s">
        <v>41</v>
      </c>
      <c r="C952" s="3" t="str">
        <f t="shared" si="113"/>
        <v>4.5 </v>
      </c>
      <c r="D952" t="s">
        <v>3754</v>
      </c>
      <c r="E952" t="s">
        <v>3755</v>
      </c>
      <c r="F952" t="s">
        <v>13</v>
      </c>
      <c r="G952" t="str">
        <f t="shared" si="114"/>
        <v>$$ - $$$</v>
      </c>
      <c r="H952" t="s">
        <v>3756</v>
      </c>
      <c r="I952" t="s">
        <v>3757</v>
      </c>
      <c r="J952" t="str">
        <f t="shared" si="112"/>
        <v xml:space="preserve">  SteakhouseBritishGluten Free Options</v>
      </c>
      <c r="K952" t="str" cm="1">
        <f t="array" ref="K952">ExtractCapitals(J952)</f>
        <v>Steakhouse British Gluten  Free  Options</v>
      </c>
      <c r="L952" t="str">
        <f t="shared" si="115"/>
        <v>Steakhouse, British, Gluten, , Free, , Options</v>
      </c>
      <c r="M952" t="str">
        <f t="shared" si="119"/>
        <v>Steakhouse, British, Gluten Free Options</v>
      </c>
      <c r="N952" t="s">
        <v>3758</v>
      </c>
      <c r="O952" t="s">
        <v>3133</v>
      </c>
      <c r="P952" t="str">
        <f t="shared" si="116"/>
        <v>Steakhouse, British, Gluten Free Options</v>
      </c>
      <c r="Q952" t="str" cm="1">
        <f t="array" ref="Q952">_xlfn.TEXTJOIN(", ", TRUE, IFERROR(_xlfn.FILTERXML("&lt;t&gt;&lt;s&gt;" &amp; SUBSTITUTE(P952, ", ", "&lt;/s&gt;&lt;s&gt;") &amp; "&lt;/s&gt;&lt;/t&gt;", "//s[not(preceding::*=.)]"), ""))</f>
        <v>Steakhouse, British, Gluten Free Options</v>
      </c>
      <c r="R952" t="s">
        <v>9048</v>
      </c>
      <c r="S952" t="str">
        <f t="shared" si="117"/>
        <v>P001923</v>
      </c>
      <c r="T952">
        <f t="shared" ca="1" si="118"/>
        <v>2421</v>
      </c>
      <c r="U952" s="4">
        <v>3512</v>
      </c>
    </row>
    <row r="953" spans="1:21" x14ac:dyDescent="0.45">
      <c r="A953" t="s">
        <v>3759</v>
      </c>
      <c r="B953" t="s">
        <v>3</v>
      </c>
      <c r="C953" s="3" t="str">
        <f t="shared" si="113"/>
        <v>4.0 </v>
      </c>
      <c r="D953" t="s">
        <v>3760</v>
      </c>
      <c r="E953" t="s">
        <v>3761</v>
      </c>
      <c r="F953" t="s">
        <v>13</v>
      </c>
      <c r="G953" t="str">
        <f t="shared" si="114"/>
        <v>$$ - $$$</v>
      </c>
      <c r="H953" t="s">
        <v>489</v>
      </c>
      <c r="I953" t="s">
        <v>3762</v>
      </c>
      <c r="J953" t="str">
        <f t="shared" si="112"/>
        <v xml:space="preserve">  IndianAsianVegetarian Friendly</v>
      </c>
      <c r="K953" t="str" cm="1">
        <f t="array" ref="K953">ExtractCapitals(J953)</f>
        <v>Indian Asian Vegetarian  Friendly</v>
      </c>
      <c r="L953" t="str">
        <f t="shared" si="115"/>
        <v>Indian, Asian, Vegetarian, , Friendly</v>
      </c>
      <c r="M953" t="str">
        <f t="shared" si="119"/>
        <v>Indian, Asian, Vegetarian Friendly</v>
      </c>
      <c r="N953" t="s">
        <v>3066</v>
      </c>
      <c r="O953" t="s">
        <v>3149</v>
      </c>
      <c r="P953" t="str">
        <f t="shared" si="116"/>
        <v>Indian, Asian, Vegetarian Friendly, Vegetarian Friendly, Vegan Options, Gluten Free Options, Breakfast, Lunch, Dinner, Brunch, After-hours</v>
      </c>
      <c r="Q953" t="str" cm="1">
        <f t="array" ref="Q953">_xlfn.TEXTJOIN(", ", TRUE, IFERROR(_xlfn.FILTERXML("&lt;t&gt;&lt;s&gt;" &amp; SUBSTITUTE(P953, ", ", "&lt;/s&gt;&lt;s&gt;") &amp; "&lt;/s&gt;&lt;/t&gt;", "//s[not(preceding::*=.)]"), ""))</f>
        <v>Indian, Asian, Vegetarian Friendly, Vegan Options, Gluten Free Options, Breakfast, Lunch, Dinner, Brunch, After-hours</v>
      </c>
      <c r="R953" t="s">
        <v>9048</v>
      </c>
      <c r="S953" t="str">
        <f t="shared" si="117"/>
        <v>P001924</v>
      </c>
      <c r="T953">
        <f t="shared" ca="1" si="118"/>
        <v>842</v>
      </c>
      <c r="U953" s="4">
        <v>2980</v>
      </c>
    </row>
    <row r="954" spans="1:21" x14ac:dyDescent="0.45">
      <c r="A954" t="s">
        <v>3763</v>
      </c>
      <c r="B954" t="s">
        <v>41</v>
      </c>
      <c r="C954" s="3" t="str">
        <f t="shared" si="113"/>
        <v>4.5 </v>
      </c>
      <c r="D954" t="s">
        <v>3764</v>
      </c>
      <c r="E954" t="s">
        <v>3765</v>
      </c>
      <c r="F954" t="s">
        <v>144</v>
      </c>
      <c r="G954" t="str">
        <f t="shared" si="114"/>
        <v>$$$$</v>
      </c>
      <c r="H954" t="s">
        <v>1011</v>
      </c>
      <c r="I954" t="s">
        <v>3766</v>
      </c>
      <c r="J954" t="str">
        <f t="shared" si="112"/>
        <v>ChineseAsianCantonese</v>
      </c>
      <c r="K954" t="str" cm="1">
        <f t="array" ref="K954">ExtractCapitals(J954)</f>
        <v>Chinese Asian Cantonese</v>
      </c>
      <c r="L954" t="str">
        <f t="shared" si="115"/>
        <v>Chinese, Asian, Cantonese</v>
      </c>
      <c r="M954" t="str">
        <f t="shared" si="119"/>
        <v>Chinese, Asian, Cantonese</v>
      </c>
      <c r="N954" t="s">
        <v>402</v>
      </c>
      <c r="O954" t="s">
        <v>34</v>
      </c>
      <c r="P954" t="str">
        <f t="shared" si="116"/>
        <v>Chinese, Asian, Cantonese, Vegetarian Friendly</v>
      </c>
      <c r="Q954" t="str" cm="1">
        <f t="array" ref="Q954">_xlfn.TEXTJOIN(", ", TRUE, IFERROR(_xlfn.FILTERXML("&lt;t&gt;&lt;s&gt;" &amp; SUBSTITUTE(P954, ", ", "&lt;/s&gt;&lt;s&gt;") &amp; "&lt;/s&gt;&lt;/t&gt;", "//s[not(preceding::*=.)]"), ""))</f>
        <v>Chinese, Asian, Cantonese, Vegetarian Friendly</v>
      </c>
      <c r="R954" t="s">
        <v>9048</v>
      </c>
      <c r="S954" t="str">
        <f t="shared" si="117"/>
        <v>P001925</v>
      </c>
      <c r="T954">
        <f t="shared" ca="1" si="118"/>
        <v>3871</v>
      </c>
      <c r="U954" s="4">
        <v>1516</v>
      </c>
    </row>
    <row r="955" spans="1:21" x14ac:dyDescent="0.45">
      <c r="A955" t="s">
        <v>3767</v>
      </c>
      <c r="B955" t="s">
        <v>3</v>
      </c>
      <c r="C955" s="3" t="str">
        <f t="shared" si="113"/>
        <v>4.0 </v>
      </c>
      <c r="D955" t="s">
        <v>3768</v>
      </c>
      <c r="E955" t="s">
        <v>3769</v>
      </c>
      <c r="F955" t="s">
        <v>13</v>
      </c>
      <c r="G955" t="str">
        <f t="shared" si="114"/>
        <v>$$ - $$$</v>
      </c>
      <c r="H955" t="s">
        <v>21</v>
      </c>
      <c r="I955" t="s">
        <v>3770</v>
      </c>
      <c r="J955" t="str">
        <f t="shared" si="112"/>
        <v xml:space="preserve">  ChineseAsianMalaysian</v>
      </c>
      <c r="K955" t="str" cm="1">
        <f t="array" ref="K955">ExtractCapitals(J955)</f>
        <v>Chinese Asian Malaysian</v>
      </c>
      <c r="L955" t="str">
        <f t="shared" si="115"/>
        <v>Chinese, Asian, Malaysian</v>
      </c>
      <c r="M955" t="str">
        <f t="shared" si="119"/>
        <v>Chinese, Asian, Malaysian</v>
      </c>
      <c r="N955" t="s">
        <v>34</v>
      </c>
      <c r="O955" t="s">
        <v>232</v>
      </c>
      <c r="P955" t="str">
        <f t="shared" si="116"/>
        <v>Chinese, Asian, Malaysian, Vegetarian Friendly, Lunch, Dinner</v>
      </c>
      <c r="Q955" t="str" cm="1">
        <f t="array" ref="Q955">_xlfn.TEXTJOIN(", ", TRUE, IFERROR(_xlfn.FILTERXML("&lt;t&gt;&lt;s&gt;" &amp; SUBSTITUTE(P955, ", ", "&lt;/s&gt;&lt;s&gt;") &amp; "&lt;/s&gt;&lt;/t&gt;", "//s[not(preceding::*=.)]"), ""))</f>
        <v>Chinese, Asian, Malaysian, Vegetarian Friendly, Lunch, Dinner</v>
      </c>
      <c r="R955" t="s">
        <v>9048</v>
      </c>
      <c r="S955" t="str">
        <f t="shared" si="117"/>
        <v>P001926</v>
      </c>
      <c r="T955">
        <f t="shared" ca="1" si="118"/>
        <v>3487</v>
      </c>
      <c r="U955" s="4">
        <v>3733</v>
      </c>
    </row>
    <row r="956" spans="1:21" x14ac:dyDescent="0.45">
      <c r="A956" t="s">
        <v>3771</v>
      </c>
      <c r="B956" t="s">
        <v>41</v>
      </c>
      <c r="C956" s="3" t="str">
        <f t="shared" si="113"/>
        <v>4.5 </v>
      </c>
      <c r="D956" t="s">
        <v>3772</v>
      </c>
      <c r="E956" t="s">
        <v>3773</v>
      </c>
      <c r="F956" t="s">
        <v>13</v>
      </c>
      <c r="G956" t="str">
        <f t="shared" si="114"/>
        <v>$$ - $$$</v>
      </c>
      <c r="H956" t="s">
        <v>3774</v>
      </c>
      <c r="I956" t="s">
        <v>3775</v>
      </c>
      <c r="J956" t="str">
        <f t="shared" si="112"/>
        <v xml:space="preserve">  InternationalContemporaryFusion</v>
      </c>
      <c r="K956" t="str" cm="1">
        <f t="array" ref="K956">ExtractCapitals(J956)</f>
        <v>International Contemporary Fusion</v>
      </c>
      <c r="L956" t="str">
        <f t="shared" si="115"/>
        <v>International, Contemporary, Fusion</v>
      </c>
      <c r="M956" t="str">
        <f t="shared" si="119"/>
        <v>International, Contemporary, Fusion</v>
      </c>
      <c r="N956" t="s">
        <v>3776</v>
      </c>
      <c r="O956" t="s">
        <v>3078</v>
      </c>
      <c r="P956" t="str">
        <f t="shared" si="116"/>
        <v>International, Contemporary, Fusion, Vegetarian Friendly, Gluten Free Options</v>
      </c>
      <c r="Q956" t="str" cm="1">
        <f t="array" ref="Q956">_xlfn.TEXTJOIN(", ", TRUE, IFERROR(_xlfn.FILTERXML("&lt;t&gt;&lt;s&gt;" &amp; SUBSTITUTE(P956, ", ", "&lt;/s&gt;&lt;s&gt;") &amp; "&lt;/s&gt;&lt;/t&gt;", "//s[not(preceding::*=.)]"), ""))</f>
        <v>International, Contemporary, Fusion, Vegetarian Friendly, Gluten Free Options</v>
      </c>
      <c r="R956" t="s">
        <v>9048</v>
      </c>
      <c r="S956" t="str">
        <f t="shared" si="117"/>
        <v>P001927</v>
      </c>
      <c r="T956">
        <f t="shared" ca="1" si="118"/>
        <v>3443</v>
      </c>
      <c r="U956" s="4">
        <v>430</v>
      </c>
    </row>
    <row r="957" spans="1:21" x14ac:dyDescent="0.45">
      <c r="A957" t="s">
        <v>3777</v>
      </c>
      <c r="B957" t="s">
        <v>41</v>
      </c>
      <c r="C957" s="3" t="str">
        <f t="shared" si="113"/>
        <v>4.5 </v>
      </c>
      <c r="D957" t="s">
        <v>3778</v>
      </c>
      <c r="E957" t="s">
        <v>3779</v>
      </c>
      <c r="F957" t="s">
        <v>13</v>
      </c>
      <c r="G957" t="str">
        <f t="shared" si="114"/>
        <v>$$ - $$$</v>
      </c>
      <c r="H957" t="s">
        <v>3780</v>
      </c>
      <c r="I957" t="s">
        <v>3781</v>
      </c>
      <c r="J957" t="str">
        <f t="shared" si="112"/>
        <v xml:space="preserve">  LebaneseMediterraneanMiddle Eastern</v>
      </c>
      <c r="K957" t="str" cm="1">
        <f t="array" ref="K957">ExtractCapitals(J957)</f>
        <v>Lebanese Mediterranean Middle  Eastern</v>
      </c>
      <c r="L957" t="str">
        <f t="shared" si="115"/>
        <v>Lebanese, Mediterranean, Middle, , Eastern</v>
      </c>
      <c r="M957" t="str">
        <f t="shared" si="119"/>
        <v>Lebanese, Mediterranean, Middle Eastern</v>
      </c>
      <c r="N957" t="s">
        <v>3782</v>
      </c>
      <c r="O957" t="s">
        <v>16</v>
      </c>
      <c r="P957" t="str">
        <f t="shared" si="116"/>
        <v>Lebanese, Mediterranean, Middle Eastern, Vegetarian Friendly, Vegan Options, Halal, Gluten Free Options</v>
      </c>
      <c r="Q957" t="str" cm="1">
        <f t="array" ref="Q957">_xlfn.TEXTJOIN(", ", TRUE, IFERROR(_xlfn.FILTERXML("&lt;t&gt;&lt;s&gt;" &amp; SUBSTITUTE(P957, ", ", "&lt;/s&gt;&lt;s&gt;") &amp; "&lt;/s&gt;&lt;/t&gt;", "//s[not(preceding::*=.)]"), ""))</f>
        <v>Lebanese, Mediterranean, Middle Eastern, Vegetarian Friendly, Vegan Options, Halal, Gluten Free Options</v>
      </c>
      <c r="R957" t="s">
        <v>9048</v>
      </c>
      <c r="S957" t="str">
        <f t="shared" si="117"/>
        <v>P001928</v>
      </c>
      <c r="T957">
        <f t="shared" ca="1" si="118"/>
        <v>3391</v>
      </c>
      <c r="U957" s="4">
        <v>591</v>
      </c>
    </row>
    <row r="958" spans="1:21" x14ac:dyDescent="0.45">
      <c r="A958" t="s">
        <v>3783</v>
      </c>
      <c r="B958" t="s">
        <v>41</v>
      </c>
      <c r="C958" s="3" t="str">
        <f t="shared" si="113"/>
        <v>4.5 </v>
      </c>
      <c r="D958" t="s">
        <v>3784</v>
      </c>
      <c r="E958" t="s">
        <v>3785</v>
      </c>
      <c r="F958" t="s">
        <v>13</v>
      </c>
      <c r="G958" t="str">
        <f t="shared" si="114"/>
        <v>$$ - $$$</v>
      </c>
      <c r="H958" t="s">
        <v>3786</v>
      </c>
      <c r="I958" t="s">
        <v>3787</v>
      </c>
      <c r="J958" t="str">
        <f t="shared" si="112"/>
        <v xml:space="preserve">  PeruvianLatinBar</v>
      </c>
      <c r="K958" t="str" cm="1">
        <f t="array" ref="K958">ExtractCapitals(J958)</f>
        <v>Peruvian Latin Bar</v>
      </c>
      <c r="L958" t="str">
        <f t="shared" si="115"/>
        <v>Peruvian, Latin, Bar</v>
      </c>
      <c r="M958" t="str">
        <f t="shared" si="119"/>
        <v>Peruvian, Latin, Bar</v>
      </c>
      <c r="N958" t="s">
        <v>34</v>
      </c>
      <c r="O958" t="s">
        <v>423</v>
      </c>
      <c r="P958" t="str">
        <f t="shared" si="116"/>
        <v>Peruvian, Latin, Bar, Vegetarian Friendly, Dinner, After-hours, Drinks</v>
      </c>
      <c r="Q958" t="str" cm="1">
        <f t="array" ref="Q958">_xlfn.TEXTJOIN(", ", TRUE, IFERROR(_xlfn.FILTERXML("&lt;t&gt;&lt;s&gt;" &amp; SUBSTITUTE(P958, ", ", "&lt;/s&gt;&lt;s&gt;") &amp; "&lt;/s&gt;&lt;/t&gt;", "//s[not(preceding::*=.)]"), ""))</f>
        <v>Peruvian, Latin, Bar, Vegetarian Friendly, Dinner, After-hours, Drinks</v>
      </c>
      <c r="R958" t="s">
        <v>9048</v>
      </c>
      <c r="S958" t="str">
        <f t="shared" si="117"/>
        <v>P001929</v>
      </c>
      <c r="T958">
        <f t="shared" ca="1" si="118"/>
        <v>1500</v>
      </c>
      <c r="U958" s="4">
        <v>3404</v>
      </c>
    </row>
    <row r="959" spans="1:21" x14ac:dyDescent="0.45">
      <c r="A959" t="s">
        <v>3788</v>
      </c>
      <c r="B959" t="s">
        <v>3</v>
      </c>
      <c r="C959" s="3" t="str">
        <f t="shared" si="113"/>
        <v>4.0 </v>
      </c>
      <c r="D959" t="s">
        <v>3789</v>
      </c>
      <c r="E959" t="s">
        <v>3790</v>
      </c>
      <c r="F959" t="s">
        <v>13</v>
      </c>
      <c r="G959" t="str">
        <f t="shared" si="114"/>
        <v>$$ - $$$</v>
      </c>
      <c r="H959" t="s">
        <v>3791</v>
      </c>
      <c r="I959" t="s">
        <v>3792</v>
      </c>
      <c r="J959" t="str">
        <f t="shared" si="112"/>
        <v xml:space="preserve">  MexicanSouthwesternBar</v>
      </c>
      <c r="K959" t="str" cm="1">
        <f t="array" ref="K959">ExtractCapitals(J959)</f>
        <v>Mexican Southwestern Bar</v>
      </c>
      <c r="L959" t="str">
        <f t="shared" si="115"/>
        <v>Mexican, Southwestern, Bar</v>
      </c>
      <c r="M959" t="str">
        <f t="shared" si="119"/>
        <v>Mexican, Southwestern, Bar</v>
      </c>
      <c r="N959" t="s">
        <v>3793</v>
      </c>
      <c r="O959" t="s">
        <v>3078</v>
      </c>
      <c r="P959" t="str">
        <f t="shared" si="116"/>
        <v>Mexican, Southwestern, Bar, Southwestern, Mexican, Bar, Vegetarian Friendly, Gluten Free Options</v>
      </c>
      <c r="Q959" t="str" cm="1">
        <f t="array" ref="Q959">_xlfn.TEXTJOIN(", ", TRUE, IFERROR(_xlfn.FILTERXML("&lt;t&gt;&lt;s&gt;" &amp; SUBSTITUTE(P959, ", ", "&lt;/s&gt;&lt;s&gt;") &amp; "&lt;/s&gt;&lt;/t&gt;", "//s[not(preceding::*=.)]"), ""))</f>
        <v>Mexican, Southwestern, Bar, Vegetarian Friendly, Gluten Free Options</v>
      </c>
      <c r="R959" t="s">
        <v>9048</v>
      </c>
      <c r="S959" t="str">
        <f t="shared" si="117"/>
        <v>P001930</v>
      </c>
      <c r="T959">
        <f t="shared" ca="1" si="118"/>
        <v>2463</v>
      </c>
      <c r="U959" s="4">
        <v>4481</v>
      </c>
    </row>
    <row r="960" spans="1:21" x14ac:dyDescent="0.45">
      <c r="A960" t="s">
        <v>3794</v>
      </c>
      <c r="B960" t="s">
        <v>3</v>
      </c>
      <c r="C960" s="3" t="str">
        <f t="shared" si="113"/>
        <v>4.0 </v>
      </c>
      <c r="D960" t="s">
        <v>3795</v>
      </c>
      <c r="E960" t="s">
        <v>3796</v>
      </c>
      <c r="F960" t="s">
        <v>13</v>
      </c>
      <c r="G960" t="str">
        <f t="shared" si="114"/>
        <v>$$ - $$$</v>
      </c>
      <c r="H960" t="s">
        <v>133</v>
      </c>
      <c r="I960" t="s">
        <v>3797</v>
      </c>
      <c r="J960" t="str">
        <f t="shared" si="112"/>
        <v xml:space="preserve">  ChineseSeafoodAsian</v>
      </c>
      <c r="K960" t="str" cm="1">
        <f t="array" ref="K960">ExtractCapitals(J960)</f>
        <v>Chinese Seafood Asian</v>
      </c>
      <c r="L960" t="str">
        <f t="shared" si="115"/>
        <v>Chinese, Seafood, Asian</v>
      </c>
      <c r="M960" t="str">
        <f t="shared" si="119"/>
        <v>Chinese, Seafood, Asian</v>
      </c>
      <c r="P960" t="str">
        <f t="shared" si="116"/>
        <v>Chinese, Seafood, Asian</v>
      </c>
      <c r="Q960" t="str" cm="1">
        <f t="array" ref="Q960">_xlfn.TEXTJOIN(", ", TRUE, IFERROR(_xlfn.FILTERXML("&lt;t&gt;&lt;s&gt;" &amp; SUBSTITUTE(P960, ", ", "&lt;/s&gt;&lt;s&gt;") &amp; "&lt;/s&gt;&lt;/t&gt;", "//s[not(preceding::*=.)]"), ""))</f>
        <v>Chinese, Seafood, Asian</v>
      </c>
      <c r="R960" t="s">
        <v>9048</v>
      </c>
      <c r="S960" t="str">
        <f t="shared" si="117"/>
        <v>P001931</v>
      </c>
      <c r="T960">
        <f t="shared" ca="1" si="118"/>
        <v>2532</v>
      </c>
      <c r="U960" s="4">
        <v>2249</v>
      </c>
    </row>
    <row r="961" spans="1:21" x14ac:dyDescent="0.45">
      <c r="A961" t="s">
        <v>3798</v>
      </c>
      <c r="B961" t="s">
        <v>3</v>
      </c>
      <c r="C961" s="3" t="str">
        <f t="shared" si="113"/>
        <v>4.0 </v>
      </c>
      <c r="D961" t="s">
        <v>3799</v>
      </c>
      <c r="E961" t="s">
        <v>3800</v>
      </c>
      <c r="F961" t="s">
        <v>13</v>
      </c>
      <c r="G961" t="str">
        <f t="shared" si="114"/>
        <v>$$ - $$$</v>
      </c>
      <c r="H961" t="s">
        <v>3801</v>
      </c>
      <c r="I961" t="s">
        <v>3802</v>
      </c>
      <c r="J961" t="str">
        <f t="shared" si="112"/>
        <v xml:space="preserve">  BarEuropeanBritish</v>
      </c>
      <c r="K961" t="str" cm="1">
        <f t="array" ref="K961">ExtractCapitals(J961)</f>
        <v>Bar European British</v>
      </c>
      <c r="L961" t="str">
        <f t="shared" si="115"/>
        <v>Bar, European, British</v>
      </c>
      <c r="M961" t="str">
        <f t="shared" si="119"/>
        <v>Bar, European, British</v>
      </c>
      <c r="N961" t="s">
        <v>34</v>
      </c>
      <c r="O961" t="s">
        <v>3803</v>
      </c>
      <c r="P961" t="str">
        <f t="shared" si="116"/>
        <v>Bar, European, British, Vegetarian Friendly, Brunch, Lunch, Dinner, Drinks</v>
      </c>
      <c r="Q961" t="str" cm="1">
        <f t="array" ref="Q961">_xlfn.TEXTJOIN(", ", TRUE, IFERROR(_xlfn.FILTERXML("&lt;t&gt;&lt;s&gt;" &amp; SUBSTITUTE(P961, ", ", "&lt;/s&gt;&lt;s&gt;") &amp; "&lt;/s&gt;&lt;/t&gt;", "//s[not(preceding::*=.)]"), ""))</f>
        <v>Bar, European, British, Vegetarian Friendly, Brunch, Lunch, Dinner, Drinks</v>
      </c>
      <c r="R961" t="s">
        <v>9048</v>
      </c>
      <c r="S961" t="str">
        <f t="shared" si="117"/>
        <v>P001932</v>
      </c>
      <c r="T961">
        <f t="shared" ca="1" si="118"/>
        <v>3854</v>
      </c>
      <c r="U961" s="4">
        <v>201</v>
      </c>
    </row>
    <row r="962" spans="1:21" x14ac:dyDescent="0.45">
      <c r="A962" t="s">
        <v>3804</v>
      </c>
      <c r="B962" t="s">
        <v>41</v>
      </c>
      <c r="C962" s="3" t="str">
        <f t="shared" si="113"/>
        <v>4.5 </v>
      </c>
      <c r="D962" t="s">
        <v>3805</v>
      </c>
      <c r="E962" t="s">
        <v>3806</v>
      </c>
      <c r="F962" t="s">
        <v>13</v>
      </c>
      <c r="G962" t="str">
        <f t="shared" si="114"/>
        <v>$$ - $$$</v>
      </c>
      <c r="H962" t="s">
        <v>3807</v>
      </c>
      <c r="I962" t="s">
        <v>3808</v>
      </c>
      <c r="J962" t="str">
        <f t="shared" ref="J962:J1025" si="120">SUBSTITUTE(SUBSTITUTE(H962, "$", ""), "-", "")</f>
        <v xml:space="preserve">  SteakhouseArgentinianSouth American</v>
      </c>
      <c r="K962" t="str" cm="1">
        <f t="array" ref="K962">ExtractCapitals(J962)</f>
        <v>Steakhouse Argentinian South  American</v>
      </c>
      <c r="L962" t="str">
        <f t="shared" si="115"/>
        <v>Steakhouse, Argentinian, South, , American</v>
      </c>
      <c r="M962" t="str">
        <f t="shared" si="119"/>
        <v>Steakhouse, Argentinian, South American</v>
      </c>
      <c r="N962" t="s">
        <v>3809</v>
      </c>
      <c r="O962" t="s">
        <v>2301</v>
      </c>
      <c r="P962" t="str">
        <f t="shared" si="116"/>
        <v>Steakhouse, Argentinian, South American, Dinner, Lunch, After-hours</v>
      </c>
      <c r="Q962" t="str" cm="1">
        <f t="array" ref="Q962">_xlfn.TEXTJOIN(", ", TRUE, IFERROR(_xlfn.FILTERXML("&lt;t&gt;&lt;s&gt;" &amp; SUBSTITUTE(P962, ", ", "&lt;/s&gt;&lt;s&gt;") &amp; "&lt;/s&gt;&lt;/t&gt;", "//s[not(preceding::*=.)]"), ""))</f>
        <v>Steakhouse, Argentinian, South American, Dinner, Lunch, After-hours</v>
      </c>
      <c r="R962" t="s">
        <v>9048</v>
      </c>
      <c r="S962" t="str">
        <f t="shared" si="117"/>
        <v>P001933</v>
      </c>
      <c r="T962">
        <f t="shared" ca="1" si="118"/>
        <v>2861</v>
      </c>
      <c r="U962" s="4">
        <v>4058</v>
      </c>
    </row>
    <row r="963" spans="1:21" x14ac:dyDescent="0.45">
      <c r="A963" t="s">
        <v>3810</v>
      </c>
      <c r="B963" t="s">
        <v>3</v>
      </c>
      <c r="C963" s="3" t="str">
        <f t="shared" ref="C963:C1026" si="121">SUBSTITUTE(B963, "Â", "")</f>
        <v>4.0 </v>
      </c>
      <c r="D963" t="s">
        <v>3811</v>
      </c>
      <c r="E963" t="s">
        <v>3812</v>
      </c>
      <c r="F963" t="s">
        <v>6</v>
      </c>
      <c r="G963" t="str">
        <f t="shared" ref="G963:G1026" si="122">IF(OR(ISBLANK(F963), ISERROR(SEARCH("$", F963))), "$$", F963)</f>
        <v>$</v>
      </c>
      <c r="H963" t="s">
        <v>7</v>
      </c>
      <c r="I963" t="s">
        <v>3813</v>
      </c>
      <c r="J963" t="str">
        <f t="shared" si="120"/>
        <v>ChineseAsianMalaysian</v>
      </c>
      <c r="K963" t="str" cm="1">
        <f t="array" ref="K963">ExtractCapitals(J963)</f>
        <v>Chinese Asian Malaysian</v>
      </c>
      <c r="L963" t="str">
        <f t="shared" ref="L963:L1026" si="123">SUBSTITUTE(K963, " ", ", ")</f>
        <v>Chinese, Asian, Malaysian</v>
      </c>
      <c r="M963" t="str">
        <f t="shared" si="119"/>
        <v>Chinese, Asian, Malaysian</v>
      </c>
      <c r="N963" t="s">
        <v>99</v>
      </c>
      <c r="O963" t="s">
        <v>3814</v>
      </c>
      <c r="P963" t="str">
        <f t="shared" ref="P963:P1026" si="124">M963 &amp; IF(ISNUMBER(SEARCH(N963, M963)), "", ", " &amp; N963) &amp; IF(AND(ISNUMBER(SEARCH(N963, M963 &amp; N963)), ISNUMBER(SEARCH(O963, M963 &amp; N963))), "", ", " &amp; O963)</f>
        <v>Chinese, Asian, Malaysian, Breakfast, Lunch, Brunch, Takeout, Seating</v>
      </c>
      <c r="Q963" t="str" cm="1">
        <f t="array" ref="Q963">_xlfn.TEXTJOIN(", ", TRUE, IFERROR(_xlfn.FILTERXML("&lt;t&gt;&lt;s&gt;" &amp; SUBSTITUTE(P963, ", ", "&lt;/s&gt;&lt;s&gt;") &amp; "&lt;/s&gt;&lt;/t&gt;", "//s[not(preceding::*=.)]"), ""))</f>
        <v>Chinese, Asian, Malaysian, Breakfast, Lunch, Brunch, Takeout, Seating</v>
      </c>
      <c r="R963" t="s">
        <v>9048</v>
      </c>
      <c r="S963" t="str">
        <f t="shared" ref="S963:S1026" si="125">"P" &amp; TEXT(ROW(S963)-1+972,"000000")</f>
        <v>P001934</v>
      </c>
      <c r="T963">
        <f t="shared" ref="T963:T1026" ca="1" si="126">RANDBETWEEN(1, 4500)</f>
        <v>1654</v>
      </c>
      <c r="U963" s="4">
        <v>1773</v>
      </c>
    </row>
    <row r="964" spans="1:21" x14ac:dyDescent="0.45">
      <c r="A964" t="s">
        <v>3815</v>
      </c>
      <c r="B964" t="s">
        <v>3</v>
      </c>
      <c r="C964" s="3" t="str">
        <f t="shared" si="121"/>
        <v>4.0 </v>
      </c>
      <c r="D964" t="s">
        <v>3816</v>
      </c>
      <c r="E964" t="s">
        <v>3817</v>
      </c>
      <c r="F964" t="s">
        <v>13</v>
      </c>
      <c r="G964" t="str">
        <f t="shared" si="122"/>
        <v>$$ - $$$</v>
      </c>
      <c r="H964" t="s">
        <v>3818</v>
      </c>
      <c r="I964" t="s">
        <v>3819</v>
      </c>
      <c r="J964" t="str">
        <f t="shared" si="120"/>
        <v xml:space="preserve">  MediterraneanEuropeanSpanish</v>
      </c>
      <c r="K964" t="str" cm="1">
        <f t="array" ref="K964">ExtractCapitals(J964)</f>
        <v>Mediterranean European Spanish</v>
      </c>
      <c r="L964" t="str">
        <f t="shared" si="123"/>
        <v>Mediterranean, European, Spanish</v>
      </c>
      <c r="M964" t="str">
        <f t="shared" ref="M964:M1027" si="127">SUBSTITUTE(SUBSTITUTE(L964, ", ,", ""), ",,", ",")</f>
        <v>Mediterranean, European, Spanish</v>
      </c>
      <c r="N964" t="s">
        <v>34</v>
      </c>
      <c r="O964" t="s">
        <v>791</v>
      </c>
      <c r="P964" t="str">
        <f t="shared" si="124"/>
        <v>Mediterranean, European, Spanish, Vegetarian Friendly, Lunch, Dinner, Brunch, Drinks</v>
      </c>
      <c r="Q964" t="str" cm="1">
        <f t="array" ref="Q964">_xlfn.TEXTJOIN(", ", TRUE, IFERROR(_xlfn.FILTERXML("&lt;t&gt;&lt;s&gt;" &amp; SUBSTITUTE(P964, ", ", "&lt;/s&gt;&lt;s&gt;") &amp; "&lt;/s&gt;&lt;/t&gt;", "//s[not(preceding::*=.)]"), ""))</f>
        <v>Mediterranean, European, Spanish, Vegetarian Friendly, Lunch, Dinner, Brunch, Drinks</v>
      </c>
      <c r="R964" t="s">
        <v>9048</v>
      </c>
      <c r="S964" t="str">
        <f t="shared" si="125"/>
        <v>P001935</v>
      </c>
      <c r="T964">
        <f t="shared" ca="1" si="126"/>
        <v>1347</v>
      </c>
      <c r="U964" s="4">
        <v>3854</v>
      </c>
    </row>
    <row r="965" spans="1:21" x14ac:dyDescent="0.45">
      <c r="A965" t="s">
        <v>3820</v>
      </c>
      <c r="B965" t="s">
        <v>3</v>
      </c>
      <c r="C965" s="3" t="str">
        <f t="shared" si="121"/>
        <v>4.0 </v>
      </c>
      <c r="D965" t="s">
        <v>3821</v>
      </c>
      <c r="E965" t="s">
        <v>3822</v>
      </c>
      <c r="F965" t="s">
        <v>13</v>
      </c>
      <c r="G965" t="str">
        <f t="shared" si="122"/>
        <v>$$ - $$$</v>
      </c>
      <c r="H965" t="s">
        <v>3245</v>
      </c>
      <c r="I965" t="s">
        <v>3823</v>
      </c>
      <c r="J965" t="str">
        <f t="shared" si="120"/>
        <v xml:space="preserve">  ItalianPizzaMediterranean</v>
      </c>
      <c r="K965" t="str" cm="1">
        <f t="array" ref="K965">ExtractCapitals(J965)</f>
        <v>Italian Pizza Mediterranean</v>
      </c>
      <c r="L965" t="str">
        <f t="shared" si="123"/>
        <v>Italian, Pizza, Mediterranean</v>
      </c>
      <c r="M965" t="str">
        <f t="shared" si="127"/>
        <v>Italian, Pizza, Mediterranean</v>
      </c>
      <c r="N965" t="s">
        <v>3824</v>
      </c>
      <c r="O965" t="s">
        <v>3066</v>
      </c>
      <c r="P965" t="str">
        <f t="shared" si="124"/>
        <v>Italian, Pizza, Mediterranean, Italian, Pizza, Mediterranean, European, Vegetarian Friendly, Vegan Options, Gluten Free Options</v>
      </c>
      <c r="Q965" t="str" cm="1">
        <f t="array" ref="Q965">_xlfn.TEXTJOIN(", ", TRUE, IFERROR(_xlfn.FILTERXML("&lt;t&gt;&lt;s&gt;" &amp; SUBSTITUTE(P965, ", ", "&lt;/s&gt;&lt;s&gt;") &amp; "&lt;/s&gt;&lt;/t&gt;", "//s[not(preceding::*=.)]"), ""))</f>
        <v>Italian, Pizza, Mediterranean, European, Vegetarian Friendly, Vegan Options, Gluten Free Options</v>
      </c>
      <c r="R965" t="s">
        <v>9048</v>
      </c>
      <c r="S965" t="str">
        <f t="shared" si="125"/>
        <v>P001936</v>
      </c>
      <c r="T965">
        <f t="shared" ca="1" si="126"/>
        <v>2951</v>
      </c>
      <c r="U965" s="4">
        <v>2332</v>
      </c>
    </row>
    <row r="966" spans="1:21" x14ac:dyDescent="0.45">
      <c r="A966" t="s">
        <v>3825</v>
      </c>
      <c r="B966" t="s">
        <v>41</v>
      </c>
      <c r="C966" s="3" t="str">
        <f t="shared" si="121"/>
        <v>4.5 </v>
      </c>
      <c r="D966" t="s">
        <v>3826</v>
      </c>
      <c r="E966" t="s">
        <v>3827</v>
      </c>
      <c r="F966" t="s">
        <v>13</v>
      </c>
      <c r="G966" t="str">
        <f t="shared" si="122"/>
        <v>$$ - $$$</v>
      </c>
      <c r="H966" t="s">
        <v>3828</v>
      </c>
      <c r="I966" t="s">
        <v>3829</v>
      </c>
      <c r="J966" t="str">
        <f t="shared" si="120"/>
        <v xml:space="preserve">  BarBarbecuePub</v>
      </c>
      <c r="K966" t="str" cm="1">
        <f t="array" ref="K966">ExtractCapitals(J966)</f>
        <v>Bar Barbecue Pub</v>
      </c>
      <c r="L966" t="str">
        <f t="shared" si="123"/>
        <v>Bar, Barbecue, Pub</v>
      </c>
      <c r="M966" t="str">
        <f t="shared" si="127"/>
        <v>Bar, Barbecue, Pub</v>
      </c>
      <c r="N966" t="s">
        <v>3830</v>
      </c>
      <c r="O966" t="s">
        <v>3133</v>
      </c>
      <c r="P966" t="str">
        <f t="shared" si="124"/>
        <v>Bar, Barbecue, Pub, Gluten Free Options</v>
      </c>
      <c r="Q966" t="str" cm="1">
        <f t="array" ref="Q966">_xlfn.TEXTJOIN(", ", TRUE, IFERROR(_xlfn.FILTERXML("&lt;t&gt;&lt;s&gt;" &amp; SUBSTITUTE(P966, ", ", "&lt;/s&gt;&lt;s&gt;") &amp; "&lt;/s&gt;&lt;/t&gt;", "//s[not(preceding::*=.)]"), ""))</f>
        <v>Bar, Barbecue, Pub, Gluten Free Options</v>
      </c>
      <c r="R966" t="s">
        <v>9048</v>
      </c>
      <c r="S966" t="str">
        <f t="shared" si="125"/>
        <v>P001937</v>
      </c>
      <c r="T966">
        <f t="shared" ca="1" si="126"/>
        <v>1871</v>
      </c>
      <c r="U966" s="4">
        <v>2604</v>
      </c>
    </row>
    <row r="967" spans="1:21" x14ac:dyDescent="0.45">
      <c r="A967" t="s">
        <v>3831</v>
      </c>
      <c r="B967" t="s">
        <v>3</v>
      </c>
      <c r="C967" s="3" t="str">
        <f t="shared" si="121"/>
        <v>4.0 </v>
      </c>
      <c r="D967" t="s">
        <v>3832</v>
      </c>
      <c r="E967" t="s">
        <v>3833</v>
      </c>
      <c r="F967" t="s">
        <v>13</v>
      </c>
      <c r="G967" t="str">
        <f t="shared" si="122"/>
        <v>$$ - $$$</v>
      </c>
      <c r="H967" t="s">
        <v>3834</v>
      </c>
      <c r="I967" t="s">
        <v>3835</v>
      </c>
      <c r="J967" t="str">
        <f t="shared" si="120"/>
        <v xml:space="preserve">  ContemporaryVegetarian FriendlyVegan Options</v>
      </c>
      <c r="K967" t="str" cm="1">
        <f t="array" ref="K967">ExtractCapitals(J967)</f>
        <v>Contemporary Vegetarian  Friendly Vegan  Options</v>
      </c>
      <c r="L967" t="str">
        <f t="shared" si="123"/>
        <v>Contemporary, Vegetarian, , Friendly, Vegan, , Options</v>
      </c>
      <c r="M967" t="str">
        <f t="shared" si="127"/>
        <v>Contemporary, Vegetarian Friendly, Vegan Options</v>
      </c>
      <c r="N967" t="s">
        <v>3836</v>
      </c>
      <c r="O967" t="s">
        <v>16</v>
      </c>
      <c r="P967" t="str">
        <f t="shared" si="124"/>
        <v>Contemporary, Vegetarian Friendly, Vegan Options, Vegetarian Friendly, Vegan Options, Halal, Gluten Free Options</v>
      </c>
      <c r="Q967" t="str" cm="1">
        <f t="array" ref="Q967">_xlfn.TEXTJOIN(", ", TRUE, IFERROR(_xlfn.FILTERXML("&lt;t&gt;&lt;s&gt;" &amp; SUBSTITUTE(P967, ", ", "&lt;/s&gt;&lt;s&gt;") &amp; "&lt;/s&gt;&lt;/t&gt;", "//s[not(preceding::*=.)]"), ""))</f>
        <v>Contemporary, Vegetarian Friendly, Vegan Options, Halal, Gluten Free Options</v>
      </c>
      <c r="R967" t="s">
        <v>9048</v>
      </c>
      <c r="S967" t="str">
        <f t="shared" si="125"/>
        <v>P001938</v>
      </c>
      <c r="T967">
        <f t="shared" ca="1" si="126"/>
        <v>3043</v>
      </c>
      <c r="U967" s="4">
        <v>1028</v>
      </c>
    </row>
    <row r="968" spans="1:21" x14ac:dyDescent="0.45">
      <c r="A968" t="s">
        <v>3837</v>
      </c>
      <c r="B968" t="s">
        <v>79</v>
      </c>
      <c r="C968" s="3" t="str">
        <f t="shared" si="121"/>
        <v>5.0 </v>
      </c>
      <c r="D968" t="s">
        <v>3838</v>
      </c>
      <c r="E968" t="s">
        <v>3839</v>
      </c>
      <c r="F968" t="s">
        <v>13</v>
      </c>
      <c r="G968" t="str">
        <f t="shared" si="122"/>
        <v>$$ - $$$</v>
      </c>
      <c r="H968" t="s">
        <v>3840</v>
      </c>
      <c r="I968" t="s">
        <v>3841</v>
      </c>
      <c r="J968" t="str">
        <f t="shared" si="120"/>
        <v xml:space="preserve">  JapaneseSushiVegetarian Friendly</v>
      </c>
      <c r="K968" t="str" cm="1">
        <f t="array" ref="K968">ExtractCapitals(J968)</f>
        <v>Japanese Sushi Vegetarian  Friendly</v>
      </c>
      <c r="L968" t="str">
        <f t="shared" si="123"/>
        <v>Japanese, Sushi, Vegetarian, , Friendly</v>
      </c>
      <c r="M968" t="str">
        <f t="shared" si="127"/>
        <v>Japanese, Sushi, Vegetarian Friendly</v>
      </c>
      <c r="N968" t="s">
        <v>3842</v>
      </c>
      <c r="O968" t="s">
        <v>34</v>
      </c>
      <c r="P968" t="str">
        <f t="shared" si="124"/>
        <v>Japanese, Sushi, Vegetarian Friendly</v>
      </c>
      <c r="Q968" t="str" cm="1">
        <f t="array" ref="Q968">_xlfn.TEXTJOIN(", ", TRUE, IFERROR(_xlfn.FILTERXML("&lt;t&gt;&lt;s&gt;" &amp; SUBSTITUTE(P968, ", ", "&lt;/s&gt;&lt;s&gt;") &amp; "&lt;/s&gt;&lt;/t&gt;", "//s[not(preceding::*=.)]"), ""))</f>
        <v>Japanese, Sushi, Vegetarian Friendly</v>
      </c>
      <c r="R968" t="s">
        <v>9048</v>
      </c>
      <c r="S968" t="str">
        <f t="shared" si="125"/>
        <v>P001939</v>
      </c>
      <c r="T968">
        <f t="shared" ca="1" si="126"/>
        <v>3139</v>
      </c>
      <c r="U968" s="4">
        <v>726</v>
      </c>
    </row>
    <row r="969" spans="1:21" x14ac:dyDescent="0.45">
      <c r="A969" t="s">
        <v>3843</v>
      </c>
      <c r="B969" t="s">
        <v>41</v>
      </c>
      <c r="C969" s="3" t="str">
        <f t="shared" si="121"/>
        <v>4.5 </v>
      </c>
      <c r="D969" t="s">
        <v>3844</v>
      </c>
      <c r="E969" t="s">
        <v>3845</v>
      </c>
      <c r="F969" t="s">
        <v>13</v>
      </c>
      <c r="G969" t="str">
        <f t="shared" si="122"/>
        <v>$$ - $$$</v>
      </c>
      <c r="H969" t="s">
        <v>206</v>
      </c>
      <c r="I969" t="s">
        <v>3846</v>
      </c>
      <c r="J969" t="str">
        <f t="shared" si="120"/>
        <v xml:space="preserve">  DessertCafe</v>
      </c>
      <c r="K969" t="str" cm="1">
        <f t="array" ref="K969">ExtractCapitals(J969)</f>
        <v>Dessert Cafe</v>
      </c>
      <c r="L969" t="str">
        <f t="shared" si="123"/>
        <v>Dessert, Cafe</v>
      </c>
      <c r="M969" t="str">
        <f t="shared" si="127"/>
        <v>Dessert, Cafe</v>
      </c>
      <c r="N969" t="s">
        <v>3847</v>
      </c>
      <c r="P969" t="str">
        <f t="shared" si="124"/>
        <v>Dessert, Cafe, Reservations, Seating, Free Wifi, Table Service</v>
      </c>
      <c r="Q969" t="str" cm="1">
        <f t="array" ref="Q969">_xlfn.TEXTJOIN(", ", TRUE, IFERROR(_xlfn.FILTERXML("&lt;t&gt;&lt;s&gt;" &amp; SUBSTITUTE(P969, ", ", "&lt;/s&gt;&lt;s&gt;") &amp; "&lt;/s&gt;&lt;/t&gt;", "//s[not(preceding::*=.)]"), ""))</f>
        <v>Dessert, Cafe, Reservations, Seating, Free Wifi, Table Service</v>
      </c>
      <c r="R969" t="s">
        <v>9048</v>
      </c>
      <c r="S969" t="str">
        <f t="shared" si="125"/>
        <v>P001940</v>
      </c>
      <c r="T969">
        <f t="shared" ca="1" si="126"/>
        <v>3709</v>
      </c>
      <c r="U969" s="4">
        <v>684</v>
      </c>
    </row>
    <row r="970" spans="1:21" x14ac:dyDescent="0.45">
      <c r="A970" t="s">
        <v>3848</v>
      </c>
      <c r="B970" t="s">
        <v>3</v>
      </c>
      <c r="C970" s="3" t="str">
        <f t="shared" si="121"/>
        <v>4.0 </v>
      </c>
      <c r="D970" t="s">
        <v>3849</v>
      </c>
      <c r="E970" t="s">
        <v>3850</v>
      </c>
      <c r="F970" t="s">
        <v>13</v>
      </c>
      <c r="G970" t="str">
        <f t="shared" si="122"/>
        <v>$$ - $$$</v>
      </c>
      <c r="H970" t="s">
        <v>32</v>
      </c>
      <c r="I970" t="s">
        <v>3851</v>
      </c>
      <c r="J970" t="str">
        <f t="shared" si="120"/>
        <v xml:space="preserve">  AsianNonya/MalaysianMalaysian</v>
      </c>
      <c r="K970" t="str" cm="1">
        <f t="array" ref="K970">ExtractCapitals(J970)</f>
        <v>Asian Nonya/ Malaysian Malaysian</v>
      </c>
      <c r="L970" t="str">
        <f t="shared" si="123"/>
        <v>Asian, Nonya/, Malaysian, Malaysian</v>
      </c>
      <c r="M970" t="str">
        <f t="shared" si="127"/>
        <v>Asian, Nonya/, Malaysian, Malaysian</v>
      </c>
      <c r="N970" t="s">
        <v>34</v>
      </c>
      <c r="O970" t="s">
        <v>183</v>
      </c>
      <c r="P970" t="str">
        <f t="shared" si="124"/>
        <v>Asian, Nonya/, Malaysian, Malaysian, Vegetarian Friendly, Lunch, Dinner, Brunch</v>
      </c>
      <c r="Q970" t="str" cm="1">
        <f t="array" ref="Q970">_xlfn.TEXTJOIN(", ", TRUE, IFERROR(_xlfn.FILTERXML("&lt;t&gt;&lt;s&gt;" &amp; SUBSTITUTE(P970, ", ", "&lt;/s&gt;&lt;s&gt;") &amp; "&lt;/s&gt;&lt;/t&gt;", "//s[not(preceding::*=.)]"), ""))</f>
        <v>Asian, Nonya/, Malaysian, Vegetarian Friendly, Lunch, Dinner, Brunch</v>
      </c>
      <c r="R970" t="s">
        <v>9048</v>
      </c>
      <c r="S970" t="str">
        <f t="shared" si="125"/>
        <v>P001941</v>
      </c>
      <c r="T970">
        <f t="shared" ca="1" si="126"/>
        <v>3781</v>
      </c>
      <c r="U970" s="4">
        <v>1932</v>
      </c>
    </row>
    <row r="971" spans="1:21" x14ac:dyDescent="0.45">
      <c r="A971" t="s">
        <v>3852</v>
      </c>
      <c r="B971" t="s">
        <v>79</v>
      </c>
      <c r="C971" s="3" t="str">
        <f t="shared" si="121"/>
        <v>5.0 </v>
      </c>
      <c r="D971" t="s">
        <v>3853</v>
      </c>
      <c r="E971" t="s">
        <v>3854</v>
      </c>
      <c r="F971" t="s">
        <v>144</v>
      </c>
      <c r="G971" t="str">
        <f t="shared" si="122"/>
        <v>$$$$</v>
      </c>
      <c r="H971" t="s">
        <v>3855</v>
      </c>
      <c r="I971" t="s">
        <v>3856</v>
      </c>
      <c r="J971" t="str">
        <f t="shared" si="120"/>
        <v>BarWine BarVegetarian Friendly</v>
      </c>
      <c r="K971" t="str" cm="1">
        <f t="array" ref="K971">ExtractCapitals(J971)</f>
        <v>Bar Wine  Bar Vegetarian  Friendly</v>
      </c>
      <c r="L971" t="str">
        <f t="shared" si="123"/>
        <v>Bar, Wine, , Bar, Vegetarian, , Friendly</v>
      </c>
      <c r="M971" t="str">
        <f t="shared" si="127"/>
        <v>Bar, Wine Bar, Vegetarian Friendly</v>
      </c>
      <c r="N971" t="s">
        <v>34</v>
      </c>
      <c r="O971" t="s">
        <v>39</v>
      </c>
      <c r="P971" t="str">
        <f t="shared" si="124"/>
        <v>Bar, Wine Bar, Vegetarian Friendly, Dinner</v>
      </c>
      <c r="Q971" t="str" cm="1">
        <f t="array" ref="Q971">_xlfn.TEXTJOIN(", ", TRUE, IFERROR(_xlfn.FILTERXML("&lt;t&gt;&lt;s&gt;" &amp; SUBSTITUTE(P971, ", ", "&lt;/s&gt;&lt;s&gt;") &amp; "&lt;/s&gt;&lt;/t&gt;", "//s[not(preceding::*=.)]"), ""))</f>
        <v>Bar, Wine Bar, Vegetarian Friendly, Dinner</v>
      </c>
      <c r="R971" t="s">
        <v>9048</v>
      </c>
      <c r="S971" t="str">
        <f t="shared" si="125"/>
        <v>P001942</v>
      </c>
      <c r="T971">
        <f t="shared" ca="1" si="126"/>
        <v>1478</v>
      </c>
      <c r="U971" s="4">
        <v>2502</v>
      </c>
    </row>
    <row r="972" spans="1:21" x14ac:dyDescent="0.45">
      <c r="A972" t="s">
        <v>3857</v>
      </c>
      <c r="B972" t="s">
        <v>41</v>
      </c>
      <c r="C972" s="3" t="str">
        <f t="shared" si="121"/>
        <v>4.5 </v>
      </c>
      <c r="D972" t="s">
        <v>3858</v>
      </c>
      <c r="E972" t="s">
        <v>3859</v>
      </c>
      <c r="F972" t="s">
        <v>144</v>
      </c>
      <c r="G972" t="str">
        <f t="shared" si="122"/>
        <v>$$$$</v>
      </c>
      <c r="H972" t="s">
        <v>1011</v>
      </c>
      <c r="I972" t="s">
        <v>3860</v>
      </c>
      <c r="J972" t="str">
        <f t="shared" si="120"/>
        <v>ChineseAsianCantonese</v>
      </c>
      <c r="K972" t="str" cm="1">
        <f t="array" ref="K972">ExtractCapitals(J972)</f>
        <v>Chinese Asian Cantonese</v>
      </c>
      <c r="L972" t="str">
        <f t="shared" si="123"/>
        <v>Chinese, Asian, Cantonese</v>
      </c>
      <c r="M972" t="str">
        <f t="shared" si="127"/>
        <v>Chinese, Asian, Cantonese</v>
      </c>
      <c r="N972" t="s">
        <v>34</v>
      </c>
      <c r="O972" t="s">
        <v>1947</v>
      </c>
      <c r="P972" t="str">
        <f t="shared" si="124"/>
        <v>Chinese, Asian, Cantonese, Vegetarian Friendly, Dinner, Lunch, Brunch</v>
      </c>
      <c r="Q972" t="str" cm="1">
        <f t="array" ref="Q972">_xlfn.TEXTJOIN(", ", TRUE, IFERROR(_xlfn.FILTERXML("&lt;t&gt;&lt;s&gt;" &amp; SUBSTITUTE(P972, ", ", "&lt;/s&gt;&lt;s&gt;") &amp; "&lt;/s&gt;&lt;/t&gt;", "//s[not(preceding::*=.)]"), ""))</f>
        <v>Chinese, Asian, Cantonese, Vegetarian Friendly, Dinner, Lunch, Brunch</v>
      </c>
      <c r="R972" t="s">
        <v>9048</v>
      </c>
      <c r="S972" t="str">
        <f t="shared" si="125"/>
        <v>P001943</v>
      </c>
      <c r="T972">
        <f t="shared" ca="1" si="126"/>
        <v>90</v>
      </c>
      <c r="U972" s="4">
        <v>3092</v>
      </c>
    </row>
    <row r="973" spans="1:21" x14ac:dyDescent="0.45">
      <c r="A973" t="s">
        <v>3861</v>
      </c>
      <c r="B973" t="s">
        <v>41</v>
      </c>
      <c r="C973" s="3" t="str">
        <f t="shared" si="121"/>
        <v>4.5 </v>
      </c>
      <c r="D973" t="s">
        <v>3862</v>
      </c>
      <c r="E973" t="s">
        <v>3863</v>
      </c>
      <c r="F973" t="s">
        <v>13</v>
      </c>
      <c r="G973" t="str">
        <f t="shared" si="122"/>
        <v>$$ - $$$</v>
      </c>
      <c r="H973" t="s">
        <v>3864</v>
      </c>
      <c r="I973" t="s">
        <v>3865</v>
      </c>
      <c r="J973" t="str">
        <f t="shared" si="120"/>
        <v xml:space="preserve">  SeafoodInternationalAsian</v>
      </c>
      <c r="K973" t="str" cm="1">
        <f t="array" ref="K973">ExtractCapitals(J973)</f>
        <v>Seafood International Asian</v>
      </c>
      <c r="L973" t="str">
        <f t="shared" si="123"/>
        <v>Seafood, International, Asian</v>
      </c>
      <c r="M973" t="str">
        <f t="shared" si="127"/>
        <v>Seafood, International, Asian</v>
      </c>
      <c r="P973" t="str">
        <f t="shared" si="124"/>
        <v>Seafood, International, Asian</v>
      </c>
      <c r="Q973" t="str" cm="1">
        <f t="array" ref="Q973">_xlfn.TEXTJOIN(", ", TRUE, IFERROR(_xlfn.FILTERXML("&lt;t&gt;&lt;s&gt;" &amp; SUBSTITUTE(P973, ", ", "&lt;/s&gt;&lt;s&gt;") &amp; "&lt;/s&gt;&lt;/t&gt;", "//s[not(preceding::*=.)]"), ""))</f>
        <v>Seafood, International, Asian</v>
      </c>
      <c r="R973" t="s">
        <v>9048</v>
      </c>
      <c r="S973" t="str">
        <f t="shared" si="125"/>
        <v>P001944</v>
      </c>
      <c r="T973">
        <f t="shared" ca="1" si="126"/>
        <v>3623</v>
      </c>
      <c r="U973" s="4">
        <v>448</v>
      </c>
    </row>
    <row r="974" spans="1:21" x14ac:dyDescent="0.45">
      <c r="A974" t="s">
        <v>3866</v>
      </c>
      <c r="B974" t="s">
        <v>3</v>
      </c>
      <c r="C974" s="3" t="str">
        <f t="shared" si="121"/>
        <v>4.0 </v>
      </c>
      <c r="D974" t="s">
        <v>3867</v>
      </c>
      <c r="E974" t="s">
        <v>3868</v>
      </c>
      <c r="F974" t="s">
        <v>13</v>
      </c>
      <c r="G974" t="str">
        <f t="shared" si="122"/>
        <v>$$ - $$$</v>
      </c>
      <c r="H974" t="s">
        <v>32</v>
      </c>
      <c r="I974" t="s">
        <v>3869</v>
      </c>
      <c r="J974" t="str">
        <f t="shared" si="120"/>
        <v xml:space="preserve">  AsianNonya/MalaysianMalaysian</v>
      </c>
      <c r="K974" t="str" cm="1">
        <f t="array" ref="K974">ExtractCapitals(J974)</f>
        <v>Asian Nonya/ Malaysian Malaysian</v>
      </c>
      <c r="L974" t="str">
        <f t="shared" si="123"/>
        <v>Asian, Nonya/, Malaysian, Malaysian</v>
      </c>
      <c r="M974" t="str">
        <f t="shared" si="127"/>
        <v>Asian, Nonya/, Malaysian, Malaysian</v>
      </c>
      <c r="P974" t="str">
        <f t="shared" si="124"/>
        <v>Asian, Nonya/, Malaysian, Malaysian</v>
      </c>
      <c r="Q974" t="str" cm="1">
        <f t="array" ref="Q974">_xlfn.TEXTJOIN(", ", TRUE, IFERROR(_xlfn.FILTERXML("&lt;t&gt;&lt;s&gt;" &amp; SUBSTITUTE(P974, ", ", "&lt;/s&gt;&lt;s&gt;") &amp; "&lt;/s&gt;&lt;/t&gt;", "//s[not(preceding::*=.)]"), ""))</f>
        <v>Asian, Nonya/, Malaysian</v>
      </c>
      <c r="R974" t="s">
        <v>9048</v>
      </c>
      <c r="S974" t="str">
        <f t="shared" si="125"/>
        <v>P001945</v>
      </c>
      <c r="T974">
        <f t="shared" ca="1" si="126"/>
        <v>106</v>
      </c>
      <c r="U974" s="4">
        <v>2615</v>
      </c>
    </row>
    <row r="975" spans="1:21" x14ac:dyDescent="0.45">
      <c r="A975" t="s">
        <v>3870</v>
      </c>
      <c r="B975" t="s">
        <v>41</v>
      </c>
      <c r="C975" s="3" t="str">
        <f t="shared" si="121"/>
        <v>4.5 </v>
      </c>
      <c r="D975" t="s">
        <v>3871</v>
      </c>
      <c r="E975" t="s">
        <v>3872</v>
      </c>
      <c r="F975" t="s">
        <v>13</v>
      </c>
      <c r="G975" t="str">
        <f t="shared" si="122"/>
        <v>$$ - $$$</v>
      </c>
      <c r="H975" t="s">
        <v>3873</v>
      </c>
      <c r="I975" t="s">
        <v>3874</v>
      </c>
      <c r="J975" t="str">
        <f t="shared" si="120"/>
        <v xml:space="preserve">  AsianFusionHealthy</v>
      </c>
      <c r="K975" t="str" cm="1">
        <f t="array" ref="K975">ExtractCapitals(J975)</f>
        <v>Asian Fusion Healthy</v>
      </c>
      <c r="L975" t="str">
        <f t="shared" si="123"/>
        <v>Asian, Fusion, Healthy</v>
      </c>
      <c r="M975" t="str">
        <f t="shared" si="127"/>
        <v>Asian, Fusion, Healthy</v>
      </c>
      <c r="N975" t="s">
        <v>3875</v>
      </c>
      <c r="O975" t="s">
        <v>56</v>
      </c>
      <c r="P975" t="str">
        <f t="shared" si="124"/>
        <v>Asian, Fusion, Healthy, Asian, Fusion, Healthy, Malaysian, Vegetarian Friendly, Vegan Options</v>
      </c>
      <c r="Q975" t="str" cm="1">
        <f t="array" ref="Q975">_xlfn.TEXTJOIN(", ", TRUE, IFERROR(_xlfn.FILTERXML("&lt;t&gt;&lt;s&gt;" &amp; SUBSTITUTE(P975, ", ", "&lt;/s&gt;&lt;s&gt;") &amp; "&lt;/s&gt;&lt;/t&gt;", "//s[not(preceding::*=.)]"), ""))</f>
        <v>Asian, Fusion, Healthy, Malaysian, Vegetarian Friendly, Vegan Options</v>
      </c>
      <c r="R975" t="s">
        <v>9048</v>
      </c>
      <c r="S975" t="str">
        <f t="shared" si="125"/>
        <v>P001946</v>
      </c>
      <c r="T975">
        <f t="shared" ca="1" si="126"/>
        <v>2366</v>
      </c>
      <c r="U975" s="4">
        <v>3109</v>
      </c>
    </row>
    <row r="976" spans="1:21" x14ac:dyDescent="0.45">
      <c r="A976" t="s">
        <v>3876</v>
      </c>
      <c r="B976" t="s">
        <v>3</v>
      </c>
      <c r="C976" s="3" t="str">
        <f t="shared" si="121"/>
        <v>4.0 </v>
      </c>
      <c r="D976" t="s">
        <v>3877</v>
      </c>
      <c r="E976" t="s">
        <v>3878</v>
      </c>
      <c r="F976" t="s">
        <v>13</v>
      </c>
      <c r="G976" t="str">
        <f t="shared" si="122"/>
        <v>$$ - $$$</v>
      </c>
      <c r="H976" t="s">
        <v>3879</v>
      </c>
      <c r="I976" t="s">
        <v>3880</v>
      </c>
      <c r="J976" t="str">
        <f t="shared" si="120"/>
        <v xml:space="preserve">  AmericanVegetarian Friendly</v>
      </c>
      <c r="K976" t="str" cm="1">
        <f t="array" ref="K976">ExtractCapitals(J976)</f>
        <v>American Vegetarian  Friendly</v>
      </c>
      <c r="L976" t="str">
        <f t="shared" si="123"/>
        <v>American, Vegetarian, , Friendly</v>
      </c>
      <c r="M976" t="str">
        <f t="shared" si="127"/>
        <v>American, Vegetarian Friendly</v>
      </c>
      <c r="N976" t="s">
        <v>835</v>
      </c>
      <c r="O976" t="s">
        <v>34</v>
      </c>
      <c r="P976" t="str">
        <f t="shared" si="124"/>
        <v>American, Vegetarian Friendly</v>
      </c>
      <c r="Q976" t="str" cm="1">
        <f t="array" ref="Q976">_xlfn.TEXTJOIN(", ", TRUE, IFERROR(_xlfn.FILTERXML("&lt;t&gt;&lt;s&gt;" &amp; SUBSTITUTE(P976, ", ", "&lt;/s&gt;&lt;s&gt;") &amp; "&lt;/s&gt;&lt;/t&gt;", "//s[not(preceding::*=.)]"), ""))</f>
        <v>American, Vegetarian Friendly</v>
      </c>
      <c r="R976" t="s">
        <v>9048</v>
      </c>
      <c r="S976" t="str">
        <f t="shared" si="125"/>
        <v>P001947</v>
      </c>
      <c r="T976">
        <f t="shared" ca="1" si="126"/>
        <v>3074</v>
      </c>
      <c r="U976" s="4">
        <v>4038</v>
      </c>
    </row>
    <row r="977" spans="1:21" x14ac:dyDescent="0.45">
      <c r="A977" t="s">
        <v>3881</v>
      </c>
      <c r="B977" t="s">
        <v>3</v>
      </c>
      <c r="C977" s="3" t="str">
        <f t="shared" si="121"/>
        <v>4.0 </v>
      </c>
      <c r="D977" t="s">
        <v>3882</v>
      </c>
      <c r="E977" t="s">
        <v>3883</v>
      </c>
      <c r="F977" t="s">
        <v>13</v>
      </c>
      <c r="G977" t="str">
        <f t="shared" si="122"/>
        <v>$$ - $$$</v>
      </c>
      <c r="H977" t="s">
        <v>489</v>
      </c>
      <c r="I977" t="s">
        <v>3884</v>
      </c>
      <c r="J977" t="str">
        <f t="shared" si="120"/>
        <v xml:space="preserve">  IndianAsianVegetarian Friendly</v>
      </c>
      <c r="K977" t="str" cm="1">
        <f t="array" ref="K977">ExtractCapitals(J977)</f>
        <v>Indian Asian Vegetarian  Friendly</v>
      </c>
      <c r="L977" t="str">
        <f t="shared" si="123"/>
        <v>Indian, Asian, Vegetarian, , Friendly</v>
      </c>
      <c r="M977" t="str">
        <f t="shared" si="127"/>
        <v>Indian, Asian, Vegetarian Friendly</v>
      </c>
      <c r="N977" t="s">
        <v>3108</v>
      </c>
      <c r="O977" t="s">
        <v>9</v>
      </c>
      <c r="P977" t="str">
        <f t="shared" si="124"/>
        <v>Indian, Asian, Vegetarian Friendly, Vegetarian Friendly, Vegan Options, Halal</v>
      </c>
      <c r="Q977" t="str" cm="1">
        <f t="array" ref="Q977">_xlfn.TEXTJOIN(", ", TRUE, IFERROR(_xlfn.FILTERXML("&lt;t&gt;&lt;s&gt;" &amp; SUBSTITUTE(P977, ", ", "&lt;/s&gt;&lt;s&gt;") &amp; "&lt;/s&gt;&lt;/t&gt;", "//s[not(preceding::*=.)]"), ""))</f>
        <v>Indian, Asian, Vegetarian Friendly, Vegan Options, Halal</v>
      </c>
      <c r="R977" t="s">
        <v>9048</v>
      </c>
      <c r="S977" t="str">
        <f t="shared" si="125"/>
        <v>P001948</v>
      </c>
      <c r="T977">
        <f t="shared" ca="1" si="126"/>
        <v>4207</v>
      </c>
      <c r="U977" s="4">
        <v>3819</v>
      </c>
    </row>
    <row r="978" spans="1:21" x14ac:dyDescent="0.45">
      <c r="A978" t="s">
        <v>3885</v>
      </c>
      <c r="B978" t="s">
        <v>41</v>
      </c>
      <c r="C978" s="3" t="str">
        <f t="shared" si="121"/>
        <v>4.5 </v>
      </c>
      <c r="D978" t="s">
        <v>3886</v>
      </c>
      <c r="E978" t="s">
        <v>3887</v>
      </c>
      <c r="F978" t="s">
        <v>144</v>
      </c>
      <c r="G978" t="str">
        <f t="shared" si="122"/>
        <v>$$$$</v>
      </c>
      <c r="H978" t="s">
        <v>3888</v>
      </c>
      <c r="I978" t="s">
        <v>3889</v>
      </c>
      <c r="J978" t="str">
        <f t="shared" si="120"/>
        <v>ItalianAmericanEuropean</v>
      </c>
      <c r="K978" t="str" cm="1">
        <f t="array" ref="K978">ExtractCapitals(J978)</f>
        <v>Italian American European</v>
      </c>
      <c r="L978" t="str">
        <f t="shared" si="123"/>
        <v>Italian, American, European</v>
      </c>
      <c r="M978" t="str">
        <f t="shared" si="127"/>
        <v>Italian, American, European</v>
      </c>
      <c r="N978" t="s">
        <v>3890</v>
      </c>
      <c r="O978" t="s">
        <v>3066</v>
      </c>
      <c r="P978" t="str">
        <f t="shared" si="124"/>
        <v>Italian, American, European, Italian, American, European, Caucasian, Vegetarian Friendly, Vegan Options, Gluten Free Options</v>
      </c>
      <c r="Q978" t="str" cm="1">
        <f t="array" ref="Q978">_xlfn.TEXTJOIN(", ", TRUE, IFERROR(_xlfn.FILTERXML("&lt;t&gt;&lt;s&gt;" &amp; SUBSTITUTE(P978, ", ", "&lt;/s&gt;&lt;s&gt;") &amp; "&lt;/s&gt;&lt;/t&gt;", "//s[not(preceding::*=.)]"), ""))</f>
        <v>Italian, American, European, Caucasian, Vegetarian Friendly, Vegan Options, Gluten Free Options</v>
      </c>
      <c r="R978" t="s">
        <v>9048</v>
      </c>
      <c r="S978" t="str">
        <f t="shared" si="125"/>
        <v>P001949</v>
      </c>
      <c r="T978">
        <f t="shared" ca="1" si="126"/>
        <v>547</v>
      </c>
      <c r="U978" s="4">
        <v>1112</v>
      </c>
    </row>
    <row r="979" spans="1:21" x14ac:dyDescent="0.45">
      <c r="A979" t="s">
        <v>3891</v>
      </c>
      <c r="B979" t="s">
        <v>3</v>
      </c>
      <c r="C979" s="3" t="str">
        <f t="shared" si="121"/>
        <v>4.0 </v>
      </c>
      <c r="D979" t="s">
        <v>3892</v>
      </c>
      <c r="E979" t="s">
        <v>3893</v>
      </c>
      <c r="F979" t="s">
        <v>13</v>
      </c>
      <c r="G979" t="str">
        <f t="shared" si="122"/>
        <v>$$ - $$$</v>
      </c>
      <c r="H979" t="s">
        <v>21</v>
      </c>
      <c r="I979" t="s">
        <v>3894</v>
      </c>
      <c r="J979" t="str">
        <f t="shared" si="120"/>
        <v xml:space="preserve">  ChineseAsianMalaysian</v>
      </c>
      <c r="K979" t="str" cm="1">
        <f t="array" ref="K979">ExtractCapitals(J979)</f>
        <v>Chinese Asian Malaysian</v>
      </c>
      <c r="L979" t="str">
        <f t="shared" si="123"/>
        <v>Chinese, Asian, Malaysian</v>
      </c>
      <c r="M979" t="str">
        <f t="shared" si="127"/>
        <v>Chinese, Asian, Malaysian</v>
      </c>
      <c r="N979" t="s">
        <v>3895</v>
      </c>
      <c r="O979" t="s">
        <v>1384</v>
      </c>
      <c r="P979" t="str">
        <f t="shared" si="124"/>
        <v>Chinese, Asian, Malaysian, Asian, Malaysian, Chinese, Lunch, Brunch</v>
      </c>
      <c r="Q979" t="str" cm="1">
        <f t="array" ref="Q979">_xlfn.TEXTJOIN(", ", TRUE, IFERROR(_xlfn.FILTERXML("&lt;t&gt;&lt;s&gt;" &amp; SUBSTITUTE(P979, ", ", "&lt;/s&gt;&lt;s&gt;") &amp; "&lt;/s&gt;&lt;/t&gt;", "//s[not(preceding::*=.)]"), ""))</f>
        <v>Chinese, Asian, Malaysian, Lunch, Brunch</v>
      </c>
      <c r="R979" t="s">
        <v>9048</v>
      </c>
      <c r="S979" t="str">
        <f t="shared" si="125"/>
        <v>P001950</v>
      </c>
      <c r="T979">
        <f t="shared" ca="1" si="126"/>
        <v>4067</v>
      </c>
      <c r="U979" s="4">
        <v>1814</v>
      </c>
    </row>
    <row r="980" spans="1:21" x14ac:dyDescent="0.45">
      <c r="A980" t="s">
        <v>3896</v>
      </c>
      <c r="B980" t="s">
        <v>41</v>
      </c>
      <c r="C980" s="3" t="str">
        <f t="shared" si="121"/>
        <v>4.5 </v>
      </c>
      <c r="D980" t="s">
        <v>3897</v>
      </c>
      <c r="E980" t="s">
        <v>3898</v>
      </c>
      <c r="F980" t="s">
        <v>6</v>
      </c>
      <c r="G980" t="str">
        <f t="shared" si="122"/>
        <v>$</v>
      </c>
      <c r="H980" t="s">
        <v>3899</v>
      </c>
      <c r="I980" t="s">
        <v>3900</v>
      </c>
      <c r="J980" t="str">
        <f t="shared" si="120"/>
        <v>CafeEuropeanVegetarian Friendly</v>
      </c>
      <c r="K980" t="str" cm="1">
        <f t="array" ref="K980">ExtractCapitals(J980)</f>
        <v>Cafe European Vegetarian  Friendly</v>
      </c>
      <c r="L980" t="str">
        <f t="shared" si="123"/>
        <v>Cafe, European, Vegetarian, , Friendly</v>
      </c>
      <c r="M980" t="str">
        <f t="shared" si="127"/>
        <v>Cafe, European, Vegetarian Friendly</v>
      </c>
      <c r="N980" t="s">
        <v>3313</v>
      </c>
      <c r="O980" t="s">
        <v>34</v>
      </c>
      <c r="P980" t="str">
        <f t="shared" si="124"/>
        <v>Cafe, European, Vegetarian Friendly</v>
      </c>
      <c r="Q980" t="str" cm="1">
        <f t="array" ref="Q980">_xlfn.TEXTJOIN(", ", TRUE, IFERROR(_xlfn.FILTERXML("&lt;t&gt;&lt;s&gt;" &amp; SUBSTITUTE(P980, ", ", "&lt;/s&gt;&lt;s&gt;") &amp; "&lt;/s&gt;&lt;/t&gt;", "//s[not(preceding::*=.)]"), ""))</f>
        <v>Cafe, European, Vegetarian Friendly</v>
      </c>
      <c r="R980" t="s">
        <v>9048</v>
      </c>
      <c r="S980" t="str">
        <f t="shared" si="125"/>
        <v>P001951</v>
      </c>
      <c r="T980">
        <f t="shared" ca="1" si="126"/>
        <v>408</v>
      </c>
      <c r="U980" s="4">
        <v>2172</v>
      </c>
    </row>
    <row r="981" spans="1:21" x14ac:dyDescent="0.45">
      <c r="A981" t="s">
        <v>3901</v>
      </c>
      <c r="B981" t="s">
        <v>3</v>
      </c>
      <c r="C981" s="3" t="str">
        <f t="shared" si="121"/>
        <v>4.0 </v>
      </c>
      <c r="D981" t="s">
        <v>3902</v>
      </c>
      <c r="E981" t="s">
        <v>3903</v>
      </c>
      <c r="F981" t="s">
        <v>13</v>
      </c>
      <c r="G981" t="str">
        <f t="shared" si="122"/>
        <v>$$ - $$$</v>
      </c>
      <c r="H981" t="s">
        <v>3904</v>
      </c>
      <c r="I981" t="s">
        <v>3905</v>
      </c>
      <c r="J981" t="str">
        <f t="shared" si="120"/>
        <v xml:space="preserve">  BarInternationalPub</v>
      </c>
      <c r="K981" t="str" cm="1">
        <f t="array" ref="K981">ExtractCapitals(J981)</f>
        <v>Bar International Pub</v>
      </c>
      <c r="L981" t="str">
        <f t="shared" si="123"/>
        <v>Bar, International, Pub</v>
      </c>
      <c r="M981" t="str">
        <f t="shared" si="127"/>
        <v>Bar, International, Pub</v>
      </c>
      <c r="N981" t="s">
        <v>365</v>
      </c>
      <c r="O981" t="s">
        <v>3906</v>
      </c>
      <c r="P981" t="str">
        <f t="shared" si="124"/>
        <v>Bar, International, Pub, Lunch, Dinner, After-hours, Drinks, Reservations, Seating, Parking Available, Valet Parking, Television, Wheelchair Accessible, Serves Alcohol, Full Bar, Wine and Beer, Accepts American Express, Accepts Mastercard, Accepts Visa, Free Wifi, Table Service, Live Music</v>
      </c>
      <c r="Q981" t="str" cm="1">
        <f t="array" ref="Q981">_xlfn.TEXTJOIN(", ", TRUE, IFERROR(_xlfn.FILTERXML("&lt;t&gt;&lt;s&gt;" &amp; SUBSTITUTE(P981, ", ", "&lt;/s&gt;&lt;s&gt;") &amp; "&lt;/s&gt;&lt;/t&gt;", "//s[not(preceding::*=.)]"), ""))</f>
        <v>Bar, International, Pub, Lunch, Dinner, After-hours, Drinks, Reservations, Seating, Parking Available, Valet Parking, Television, Wheelchair Accessible, Serves Alcohol, Full Bar, Wine and Beer, Accepts American Express, Accepts Mastercard, Accepts Visa, Free Wifi, Table Service, Live Music</v>
      </c>
      <c r="R981" t="s">
        <v>9048</v>
      </c>
      <c r="S981" t="str">
        <f t="shared" si="125"/>
        <v>P001952</v>
      </c>
      <c r="T981">
        <f t="shared" ca="1" si="126"/>
        <v>911</v>
      </c>
      <c r="U981" s="4">
        <v>1828</v>
      </c>
    </row>
    <row r="982" spans="1:21" x14ac:dyDescent="0.45">
      <c r="A982" t="s">
        <v>3907</v>
      </c>
      <c r="B982" t="s">
        <v>3</v>
      </c>
      <c r="C982" s="3" t="str">
        <f t="shared" si="121"/>
        <v>4.0 </v>
      </c>
      <c r="D982" t="s">
        <v>3908</v>
      </c>
      <c r="E982" t="s">
        <v>3909</v>
      </c>
      <c r="F982" t="s">
        <v>13</v>
      </c>
      <c r="G982" t="str">
        <f t="shared" si="122"/>
        <v>$$ - $$$</v>
      </c>
      <c r="H982" t="s">
        <v>3780</v>
      </c>
      <c r="I982" t="s">
        <v>3910</v>
      </c>
      <c r="J982" t="str">
        <f t="shared" si="120"/>
        <v xml:space="preserve">  LebaneseMediterraneanMiddle Eastern</v>
      </c>
      <c r="K982" t="str" cm="1">
        <f t="array" ref="K982">ExtractCapitals(J982)</f>
        <v>Lebanese Mediterranean Middle  Eastern</v>
      </c>
      <c r="L982" t="str">
        <f t="shared" si="123"/>
        <v>Lebanese, Mediterranean, Middle, , Eastern</v>
      </c>
      <c r="M982" t="str">
        <f t="shared" si="127"/>
        <v>Lebanese, Mediterranean, Middle Eastern</v>
      </c>
      <c r="N982" t="s">
        <v>3782</v>
      </c>
      <c r="O982" t="s">
        <v>16</v>
      </c>
      <c r="P982" t="str">
        <f t="shared" si="124"/>
        <v>Lebanese, Mediterranean, Middle Eastern, Vegetarian Friendly, Vegan Options, Halal, Gluten Free Options</v>
      </c>
      <c r="Q982" t="str" cm="1">
        <f t="array" ref="Q982">_xlfn.TEXTJOIN(", ", TRUE, IFERROR(_xlfn.FILTERXML("&lt;t&gt;&lt;s&gt;" &amp; SUBSTITUTE(P982, ", ", "&lt;/s&gt;&lt;s&gt;") &amp; "&lt;/s&gt;&lt;/t&gt;", "//s[not(preceding::*=.)]"), ""))</f>
        <v>Lebanese, Mediterranean, Middle Eastern, Vegetarian Friendly, Vegan Options, Halal, Gluten Free Options</v>
      </c>
      <c r="R982" t="s">
        <v>9048</v>
      </c>
      <c r="S982" t="str">
        <f t="shared" si="125"/>
        <v>P001953</v>
      </c>
      <c r="T982">
        <f t="shared" ca="1" si="126"/>
        <v>4140</v>
      </c>
      <c r="U982" s="4">
        <v>1811</v>
      </c>
    </row>
    <row r="983" spans="1:21" x14ac:dyDescent="0.45">
      <c r="A983" t="s">
        <v>3911</v>
      </c>
      <c r="B983" t="s">
        <v>3</v>
      </c>
      <c r="C983" s="3" t="str">
        <f t="shared" si="121"/>
        <v>4.0 </v>
      </c>
      <c r="D983" t="s">
        <v>3912</v>
      </c>
      <c r="E983" t="s">
        <v>3913</v>
      </c>
      <c r="F983" t="s">
        <v>144</v>
      </c>
      <c r="G983" t="str">
        <f t="shared" si="122"/>
        <v>$$$$</v>
      </c>
      <c r="H983" t="s">
        <v>3626</v>
      </c>
      <c r="I983" t="s">
        <v>3914</v>
      </c>
      <c r="J983" t="str">
        <f t="shared" si="120"/>
        <v>JapaneseSushiAsian</v>
      </c>
      <c r="K983" t="str" cm="1">
        <f t="array" ref="K983">ExtractCapitals(J983)</f>
        <v>Japanese Sushi Asian</v>
      </c>
      <c r="L983" t="str">
        <f t="shared" si="123"/>
        <v>Japanese, Sushi, Asian</v>
      </c>
      <c r="M983" t="str">
        <f t="shared" si="127"/>
        <v>Japanese, Sushi, Asian</v>
      </c>
      <c r="N983" t="s">
        <v>56</v>
      </c>
      <c r="O983" t="s">
        <v>183</v>
      </c>
      <c r="P983" t="str">
        <f t="shared" si="124"/>
        <v>Japanese, Sushi, Asian, Vegetarian Friendly, Vegan Options, Lunch, Dinner, Brunch</v>
      </c>
      <c r="Q983" t="str" cm="1">
        <f t="array" ref="Q983">_xlfn.TEXTJOIN(", ", TRUE, IFERROR(_xlfn.FILTERXML("&lt;t&gt;&lt;s&gt;" &amp; SUBSTITUTE(P983, ", ", "&lt;/s&gt;&lt;s&gt;") &amp; "&lt;/s&gt;&lt;/t&gt;", "//s[not(preceding::*=.)]"), ""))</f>
        <v>Japanese, Sushi, Asian, Vegetarian Friendly, Vegan Options, Lunch, Dinner, Brunch</v>
      </c>
      <c r="R983" t="s">
        <v>9048</v>
      </c>
      <c r="S983" t="str">
        <f t="shared" si="125"/>
        <v>P001954</v>
      </c>
      <c r="T983">
        <f t="shared" ca="1" si="126"/>
        <v>4385</v>
      </c>
      <c r="U983" s="4">
        <v>180</v>
      </c>
    </row>
    <row r="984" spans="1:21" x14ac:dyDescent="0.45">
      <c r="A984" t="s">
        <v>3915</v>
      </c>
      <c r="B984" t="s">
        <v>41</v>
      </c>
      <c r="C984" s="3" t="str">
        <f t="shared" si="121"/>
        <v>4.5 </v>
      </c>
      <c r="D984" t="s">
        <v>3916</v>
      </c>
      <c r="E984" t="s">
        <v>3917</v>
      </c>
      <c r="F984" t="s">
        <v>13</v>
      </c>
      <c r="G984" t="str">
        <f t="shared" si="122"/>
        <v>$$ - $$$</v>
      </c>
      <c r="H984" t="s">
        <v>3918</v>
      </c>
      <c r="I984" t="s">
        <v>3919</v>
      </c>
      <c r="J984" t="str">
        <f t="shared" si="120"/>
        <v xml:space="preserve">  IndianPizzaDiner</v>
      </c>
      <c r="K984" t="str" cm="1">
        <f t="array" ref="K984">ExtractCapitals(J984)</f>
        <v>Indian Pizza Diner</v>
      </c>
      <c r="L984" t="str">
        <f t="shared" si="123"/>
        <v>Indian, Pizza, Diner</v>
      </c>
      <c r="M984" t="str">
        <f t="shared" si="127"/>
        <v>Indian, Pizza, Diner</v>
      </c>
      <c r="N984" t="s">
        <v>3920</v>
      </c>
      <c r="O984" t="s">
        <v>3066</v>
      </c>
      <c r="P984" t="str">
        <f t="shared" si="124"/>
        <v>Indian, Pizza, Diner, Indian, Pizza, Diner, Street Food, Vegetarian Friendly, Vegan Options, Gluten Free Options</v>
      </c>
      <c r="Q984" t="str" cm="1">
        <f t="array" ref="Q984">_xlfn.TEXTJOIN(", ", TRUE, IFERROR(_xlfn.FILTERXML("&lt;t&gt;&lt;s&gt;" &amp; SUBSTITUTE(P984, ", ", "&lt;/s&gt;&lt;s&gt;") &amp; "&lt;/s&gt;&lt;/t&gt;", "//s[not(preceding::*=.)]"), ""))</f>
        <v>Indian, Pizza, Diner, Street Food, Vegetarian Friendly, Vegan Options, Gluten Free Options</v>
      </c>
      <c r="R984" t="s">
        <v>9048</v>
      </c>
      <c r="S984" t="str">
        <f t="shared" si="125"/>
        <v>P001955</v>
      </c>
      <c r="T984">
        <f t="shared" ca="1" si="126"/>
        <v>2251</v>
      </c>
      <c r="U984" s="4">
        <v>2417</v>
      </c>
    </row>
    <row r="985" spans="1:21" x14ac:dyDescent="0.45">
      <c r="A985" t="s">
        <v>3921</v>
      </c>
      <c r="B985" t="s">
        <v>79</v>
      </c>
      <c r="C985" s="3" t="str">
        <f t="shared" si="121"/>
        <v>5.0 </v>
      </c>
      <c r="D985" t="s">
        <v>3922</v>
      </c>
      <c r="E985" t="s">
        <v>3923</v>
      </c>
      <c r="F985" t="s">
        <v>6</v>
      </c>
      <c r="G985" t="str">
        <f t="shared" si="122"/>
        <v>$</v>
      </c>
      <c r="H985" t="s">
        <v>3924</v>
      </c>
      <c r="I985" t="s">
        <v>3925</v>
      </c>
      <c r="J985" t="str">
        <f t="shared" si="120"/>
        <v>AsianVegetarian FriendlyVegan Options</v>
      </c>
      <c r="K985" t="str" cm="1">
        <f t="array" ref="K985">ExtractCapitals(J985)</f>
        <v>Asian Vegetarian  Friendly Vegan  Options</v>
      </c>
      <c r="L985" t="str">
        <f t="shared" si="123"/>
        <v>Asian, Vegetarian, , Friendly, Vegan, , Options</v>
      </c>
      <c r="M985" t="str">
        <f t="shared" si="127"/>
        <v>Asian, Vegetarian Friendly, Vegan Options</v>
      </c>
      <c r="N985" t="s">
        <v>794</v>
      </c>
      <c r="O985" t="s">
        <v>56</v>
      </c>
      <c r="P985" t="str">
        <f t="shared" si="124"/>
        <v>Asian, Vegetarian Friendly, Vegan Options</v>
      </c>
      <c r="Q985" t="str" cm="1">
        <f t="array" ref="Q985">_xlfn.TEXTJOIN(", ", TRUE, IFERROR(_xlfn.FILTERXML("&lt;t&gt;&lt;s&gt;" &amp; SUBSTITUTE(P985, ", ", "&lt;/s&gt;&lt;s&gt;") &amp; "&lt;/s&gt;&lt;/t&gt;", "//s[not(preceding::*=.)]"), ""))</f>
        <v>Asian, Vegetarian Friendly, Vegan Options</v>
      </c>
      <c r="R985" t="s">
        <v>9048</v>
      </c>
      <c r="S985" t="str">
        <f t="shared" si="125"/>
        <v>P001956</v>
      </c>
      <c r="T985">
        <f t="shared" ca="1" si="126"/>
        <v>2006</v>
      </c>
      <c r="U985" s="4">
        <v>3385</v>
      </c>
    </row>
    <row r="986" spans="1:21" x14ac:dyDescent="0.45">
      <c r="A986" t="s">
        <v>3926</v>
      </c>
      <c r="B986" t="s">
        <v>41</v>
      </c>
      <c r="C986" s="3" t="str">
        <f t="shared" si="121"/>
        <v>4.5 </v>
      </c>
      <c r="D986" t="s">
        <v>3927</v>
      </c>
      <c r="E986" t="s">
        <v>3928</v>
      </c>
      <c r="F986" t="s">
        <v>13</v>
      </c>
      <c r="G986" t="str">
        <f t="shared" si="122"/>
        <v>$$ - $$$</v>
      </c>
      <c r="H986" t="s">
        <v>3929</v>
      </c>
      <c r="I986" t="s">
        <v>3930</v>
      </c>
      <c r="J986" t="str">
        <f t="shared" si="120"/>
        <v xml:space="preserve">  InternationalContemporaryVegetarian Friendly</v>
      </c>
      <c r="K986" t="str" cm="1">
        <f t="array" ref="K986">ExtractCapitals(J986)</f>
        <v>International Contemporary Vegetarian  Friendly</v>
      </c>
      <c r="L986" t="str">
        <f t="shared" si="123"/>
        <v>International, Contemporary, Vegetarian, , Friendly</v>
      </c>
      <c r="M986" t="str">
        <f t="shared" si="127"/>
        <v>International, Contemporary, Vegetarian Friendly</v>
      </c>
      <c r="N986" t="s">
        <v>34</v>
      </c>
      <c r="O986" t="s">
        <v>1579</v>
      </c>
      <c r="P986" t="str">
        <f t="shared" si="124"/>
        <v>International, Contemporary, Vegetarian Friendly, Breakfast, Lunch, Dinner, Brunch, Drinks</v>
      </c>
      <c r="Q986" t="str" cm="1">
        <f t="array" ref="Q986">_xlfn.TEXTJOIN(", ", TRUE, IFERROR(_xlfn.FILTERXML("&lt;t&gt;&lt;s&gt;" &amp; SUBSTITUTE(P986, ", ", "&lt;/s&gt;&lt;s&gt;") &amp; "&lt;/s&gt;&lt;/t&gt;", "//s[not(preceding::*=.)]"), ""))</f>
        <v>International, Contemporary, Vegetarian Friendly, Breakfast, Lunch, Dinner, Brunch, Drinks</v>
      </c>
      <c r="R986" t="s">
        <v>9048</v>
      </c>
      <c r="S986" t="str">
        <f t="shared" si="125"/>
        <v>P001957</v>
      </c>
      <c r="T986">
        <f t="shared" ca="1" si="126"/>
        <v>1861</v>
      </c>
      <c r="U986" s="4">
        <v>3788</v>
      </c>
    </row>
    <row r="987" spans="1:21" x14ac:dyDescent="0.45">
      <c r="A987" t="s">
        <v>3931</v>
      </c>
      <c r="B987" t="s">
        <v>41</v>
      </c>
      <c r="C987" s="3" t="str">
        <f t="shared" si="121"/>
        <v>4.5 </v>
      </c>
      <c r="D987" t="s">
        <v>3932</v>
      </c>
      <c r="E987" t="s">
        <v>3933</v>
      </c>
      <c r="F987" t="s">
        <v>13</v>
      </c>
      <c r="G987" t="str">
        <f t="shared" si="122"/>
        <v>$$ - $$$</v>
      </c>
      <c r="H987" t="s">
        <v>1669</v>
      </c>
      <c r="I987" t="s">
        <v>3934</v>
      </c>
      <c r="J987" t="str">
        <f t="shared" si="120"/>
        <v xml:space="preserve">  BarInternationalAsian</v>
      </c>
      <c r="K987" t="str" cm="1">
        <f t="array" ref="K987">ExtractCapitals(J987)</f>
        <v>Bar International Asian</v>
      </c>
      <c r="L987" t="str">
        <f t="shared" si="123"/>
        <v>Bar, International, Asian</v>
      </c>
      <c r="M987" t="str">
        <f t="shared" si="127"/>
        <v>Bar, International, Asian</v>
      </c>
      <c r="N987" t="s">
        <v>3935</v>
      </c>
      <c r="O987" t="s">
        <v>34</v>
      </c>
      <c r="P987" t="str">
        <f t="shared" si="124"/>
        <v>Bar, International, Asian, Bar, International, Asian, Fusion, Vegetarian Friendly</v>
      </c>
      <c r="Q987" t="str" cm="1">
        <f t="array" ref="Q987">_xlfn.TEXTJOIN(", ", TRUE, IFERROR(_xlfn.FILTERXML("&lt;t&gt;&lt;s&gt;" &amp; SUBSTITUTE(P987, ", ", "&lt;/s&gt;&lt;s&gt;") &amp; "&lt;/s&gt;&lt;/t&gt;", "//s[not(preceding::*=.)]"), ""))</f>
        <v>Bar, International, Asian, Fusion, Vegetarian Friendly</v>
      </c>
      <c r="R987" t="s">
        <v>9048</v>
      </c>
      <c r="S987" t="str">
        <f t="shared" si="125"/>
        <v>P001958</v>
      </c>
      <c r="T987">
        <f t="shared" ca="1" si="126"/>
        <v>1052</v>
      </c>
      <c r="U987" s="4">
        <v>1926</v>
      </c>
    </row>
    <row r="988" spans="1:21" x14ac:dyDescent="0.45">
      <c r="A988" t="s">
        <v>3936</v>
      </c>
      <c r="B988" t="s">
        <v>3</v>
      </c>
      <c r="C988" s="3" t="str">
        <f t="shared" si="121"/>
        <v>4.0 </v>
      </c>
      <c r="D988" t="s">
        <v>3937</v>
      </c>
      <c r="F988" t="s">
        <v>13</v>
      </c>
      <c r="G988" t="str">
        <f t="shared" si="122"/>
        <v>$$ - $$$</v>
      </c>
      <c r="H988" t="s">
        <v>44</v>
      </c>
      <c r="I988" t="s">
        <v>3938</v>
      </c>
      <c r="J988" t="str">
        <f t="shared" si="120"/>
        <v xml:space="preserve">  ChineseAsianCantonese</v>
      </c>
      <c r="K988" t="str" cm="1">
        <f t="array" ref="K988">ExtractCapitals(J988)</f>
        <v>Chinese Asian Cantonese</v>
      </c>
      <c r="L988" t="str">
        <f t="shared" si="123"/>
        <v>Chinese, Asian, Cantonese</v>
      </c>
      <c r="M988" t="str">
        <f t="shared" si="127"/>
        <v>Chinese, Asian, Cantonese</v>
      </c>
      <c r="N988" t="s">
        <v>183</v>
      </c>
      <c r="O988" t="s">
        <v>3939</v>
      </c>
      <c r="P988" t="str">
        <f t="shared" si="124"/>
        <v>Chinese, Asian, Cantonese, Lunch, Dinner, Brunch, Takeout, Reservations, Seating, Highchairs Available, Wheelchair Accessible, Table Service</v>
      </c>
      <c r="Q988" t="str" cm="1">
        <f t="array" ref="Q988">_xlfn.TEXTJOIN(", ", TRUE, IFERROR(_xlfn.FILTERXML("&lt;t&gt;&lt;s&gt;" &amp; SUBSTITUTE(P988, ", ", "&lt;/s&gt;&lt;s&gt;") &amp; "&lt;/s&gt;&lt;/t&gt;", "//s[not(preceding::*=.)]"), ""))</f>
        <v>Chinese, Asian, Cantonese, Lunch, Dinner, Brunch, Takeout, Reservations, Seating, Highchairs Available, Wheelchair Accessible, Table Service</v>
      </c>
      <c r="R988" t="s">
        <v>9048</v>
      </c>
      <c r="S988" t="str">
        <f t="shared" si="125"/>
        <v>P001959</v>
      </c>
      <c r="T988">
        <f t="shared" ca="1" si="126"/>
        <v>1325</v>
      </c>
      <c r="U988" s="4">
        <v>3360</v>
      </c>
    </row>
    <row r="989" spans="1:21" x14ac:dyDescent="0.45">
      <c r="A989" t="s">
        <v>3940</v>
      </c>
      <c r="B989" t="s">
        <v>41</v>
      </c>
      <c r="C989" s="3" t="str">
        <f t="shared" si="121"/>
        <v>4.5 </v>
      </c>
      <c r="D989" t="s">
        <v>3941</v>
      </c>
      <c r="E989" t="s">
        <v>3200</v>
      </c>
      <c r="F989" t="s">
        <v>13</v>
      </c>
      <c r="G989" t="str">
        <f t="shared" si="122"/>
        <v>$$ - $$$</v>
      </c>
      <c r="H989" t="s">
        <v>3195</v>
      </c>
      <c r="I989" t="s">
        <v>3942</v>
      </c>
      <c r="J989" t="str">
        <f t="shared" si="120"/>
        <v xml:space="preserve">  IrishBarInternational</v>
      </c>
      <c r="K989" t="str" cm="1">
        <f t="array" ref="K989">ExtractCapitals(J989)</f>
        <v>Irish Bar International</v>
      </c>
      <c r="L989" t="str">
        <f t="shared" si="123"/>
        <v>Irish, Bar, International</v>
      </c>
      <c r="M989" t="str">
        <f t="shared" si="127"/>
        <v>Irish, Bar, International</v>
      </c>
      <c r="P989" t="str">
        <f t="shared" si="124"/>
        <v>Irish, Bar, International</v>
      </c>
      <c r="Q989" t="str" cm="1">
        <f t="array" ref="Q989">_xlfn.TEXTJOIN(", ", TRUE, IFERROR(_xlfn.FILTERXML("&lt;t&gt;&lt;s&gt;" &amp; SUBSTITUTE(P989, ", ", "&lt;/s&gt;&lt;s&gt;") &amp; "&lt;/s&gt;&lt;/t&gt;", "//s[not(preceding::*=.)]"), ""))</f>
        <v>Irish, Bar, International</v>
      </c>
      <c r="R989" t="s">
        <v>9048</v>
      </c>
      <c r="S989" t="str">
        <f t="shared" si="125"/>
        <v>P001960</v>
      </c>
      <c r="T989">
        <f t="shared" ca="1" si="126"/>
        <v>651</v>
      </c>
      <c r="U989" s="4">
        <v>471</v>
      </c>
    </row>
    <row r="990" spans="1:21" x14ac:dyDescent="0.45">
      <c r="A990" t="s">
        <v>3943</v>
      </c>
      <c r="B990" t="s">
        <v>79</v>
      </c>
      <c r="C990" s="3" t="str">
        <f t="shared" si="121"/>
        <v>5.0 </v>
      </c>
      <c r="D990" t="s">
        <v>3110</v>
      </c>
      <c r="E990" t="s">
        <v>3944</v>
      </c>
      <c r="F990" t="s">
        <v>13</v>
      </c>
      <c r="G990" t="str">
        <f t="shared" si="122"/>
        <v>$$ - $$$</v>
      </c>
      <c r="H990" t="s">
        <v>3945</v>
      </c>
      <c r="I990" t="s">
        <v>3946</v>
      </c>
      <c r="J990" t="str">
        <f t="shared" si="120"/>
        <v xml:space="preserve">  PubMiddle EasternVegetarian Friendly</v>
      </c>
      <c r="K990" t="str" cm="1">
        <f t="array" ref="K990">ExtractCapitals(J990)</f>
        <v>Pub Middle  Eastern Vegetarian  Friendly</v>
      </c>
      <c r="L990" t="str">
        <f t="shared" si="123"/>
        <v>Pub, Middle, , Eastern, Vegetarian, , Friendly</v>
      </c>
      <c r="M990" t="str">
        <f t="shared" si="127"/>
        <v>Pub, Middle Eastern, Vegetarian Friendly</v>
      </c>
      <c r="N990" t="s">
        <v>3947</v>
      </c>
      <c r="O990" t="s">
        <v>9</v>
      </c>
      <c r="P990" t="str">
        <f t="shared" si="124"/>
        <v>Pub, Middle Eastern, Vegetarian Friendly, Middle Eastern, Pub, Vegetarian Friendly, Vegan Options, Halal</v>
      </c>
      <c r="Q990" t="str" cm="1">
        <f t="array" ref="Q990">_xlfn.TEXTJOIN(", ", TRUE, IFERROR(_xlfn.FILTERXML("&lt;t&gt;&lt;s&gt;" &amp; SUBSTITUTE(P990, ", ", "&lt;/s&gt;&lt;s&gt;") &amp; "&lt;/s&gt;&lt;/t&gt;", "//s[not(preceding::*=.)]"), ""))</f>
        <v>Pub, Middle Eastern, Vegetarian Friendly, Vegan Options, Halal</v>
      </c>
      <c r="R990" t="s">
        <v>9048</v>
      </c>
      <c r="S990" t="str">
        <f t="shared" si="125"/>
        <v>P001961</v>
      </c>
      <c r="T990">
        <f t="shared" ca="1" si="126"/>
        <v>590</v>
      </c>
      <c r="U990" s="4">
        <v>3959</v>
      </c>
    </row>
    <row r="991" spans="1:21" x14ac:dyDescent="0.45">
      <c r="A991" t="s">
        <v>3948</v>
      </c>
      <c r="B991" t="s">
        <v>41</v>
      </c>
      <c r="C991" s="3" t="str">
        <f t="shared" si="121"/>
        <v>4.5 </v>
      </c>
      <c r="D991" t="s">
        <v>3949</v>
      </c>
      <c r="E991" t="s">
        <v>3950</v>
      </c>
      <c r="F991" t="s">
        <v>13</v>
      </c>
      <c r="G991" t="str">
        <f t="shared" si="122"/>
        <v>$$ - $$$</v>
      </c>
      <c r="H991" t="s">
        <v>1649</v>
      </c>
      <c r="I991" t="s">
        <v>3951</v>
      </c>
      <c r="J991" t="str">
        <f t="shared" si="120"/>
        <v xml:space="preserve">  ItalianPizzaEuropean</v>
      </c>
      <c r="K991" t="str" cm="1">
        <f t="array" ref="K991">ExtractCapitals(J991)</f>
        <v>Italian Pizza European</v>
      </c>
      <c r="L991" t="str">
        <f t="shared" si="123"/>
        <v>Italian, Pizza, European</v>
      </c>
      <c r="M991" t="str">
        <f t="shared" si="127"/>
        <v>Italian, Pizza, European</v>
      </c>
      <c r="N991" t="s">
        <v>3952</v>
      </c>
      <c r="O991" t="s">
        <v>56</v>
      </c>
      <c r="P991" t="str">
        <f t="shared" si="124"/>
        <v>Italian, Pizza, European, Vegetarian Friendly, Vegan Options</v>
      </c>
      <c r="Q991" t="str" cm="1">
        <f t="array" ref="Q991">_xlfn.TEXTJOIN(", ", TRUE, IFERROR(_xlfn.FILTERXML("&lt;t&gt;&lt;s&gt;" &amp; SUBSTITUTE(P991, ", ", "&lt;/s&gt;&lt;s&gt;") &amp; "&lt;/s&gt;&lt;/t&gt;", "//s[not(preceding::*=.)]"), ""))</f>
        <v>Italian, Pizza, European, Vegetarian Friendly, Vegan Options</v>
      </c>
      <c r="R991" t="s">
        <v>9048</v>
      </c>
      <c r="S991" t="str">
        <f t="shared" si="125"/>
        <v>P001962</v>
      </c>
      <c r="T991">
        <f t="shared" ca="1" si="126"/>
        <v>897</v>
      </c>
      <c r="U991" s="4">
        <v>1155</v>
      </c>
    </row>
    <row r="992" spans="1:21" x14ac:dyDescent="0.45">
      <c r="A992" t="s">
        <v>3953</v>
      </c>
      <c r="B992" t="s">
        <v>41</v>
      </c>
      <c r="C992" s="3" t="str">
        <f t="shared" si="121"/>
        <v>4.5 </v>
      </c>
      <c r="D992" t="s">
        <v>3954</v>
      </c>
      <c r="E992" t="s">
        <v>3955</v>
      </c>
      <c r="F992" t="s">
        <v>144</v>
      </c>
      <c r="G992" t="str">
        <f t="shared" si="122"/>
        <v>$$$$</v>
      </c>
      <c r="H992" t="s">
        <v>3451</v>
      </c>
      <c r="I992" t="s">
        <v>3956</v>
      </c>
      <c r="J992" t="str">
        <f t="shared" si="120"/>
        <v>JapaneseSeafoodSushi</v>
      </c>
      <c r="K992" t="str" cm="1">
        <f t="array" ref="K992">ExtractCapitals(J992)</f>
        <v>Japanese Seafood Sushi</v>
      </c>
      <c r="L992" t="str">
        <f t="shared" si="123"/>
        <v>Japanese, Seafood, Sushi</v>
      </c>
      <c r="M992" t="str">
        <f t="shared" si="127"/>
        <v>Japanese, Seafood, Sushi</v>
      </c>
      <c r="N992" t="s">
        <v>3522</v>
      </c>
      <c r="O992" t="s">
        <v>232</v>
      </c>
      <c r="P992" t="str">
        <f t="shared" si="124"/>
        <v>Japanese, Seafood, Sushi, Japanese, Seafood, Sushi, Asian, Lunch, Dinner</v>
      </c>
      <c r="Q992" t="str" cm="1">
        <f t="array" ref="Q992">_xlfn.TEXTJOIN(", ", TRUE, IFERROR(_xlfn.FILTERXML("&lt;t&gt;&lt;s&gt;" &amp; SUBSTITUTE(P992, ", ", "&lt;/s&gt;&lt;s&gt;") &amp; "&lt;/s&gt;&lt;/t&gt;", "//s[not(preceding::*=.)]"), ""))</f>
        <v>Japanese, Seafood, Sushi, Asian, Lunch, Dinner</v>
      </c>
      <c r="R992" t="s">
        <v>9048</v>
      </c>
      <c r="S992" t="str">
        <f t="shared" si="125"/>
        <v>P001963</v>
      </c>
      <c r="T992">
        <f t="shared" ca="1" si="126"/>
        <v>336</v>
      </c>
      <c r="U992" s="4">
        <v>3651</v>
      </c>
    </row>
    <row r="993" spans="1:21" x14ac:dyDescent="0.45">
      <c r="A993" t="s">
        <v>3957</v>
      </c>
      <c r="B993" t="s">
        <v>41</v>
      </c>
      <c r="C993" s="3" t="str">
        <f t="shared" si="121"/>
        <v>4.5 </v>
      </c>
      <c r="D993" t="s">
        <v>3958</v>
      </c>
      <c r="E993" t="s">
        <v>3959</v>
      </c>
      <c r="F993" t="s">
        <v>13</v>
      </c>
      <c r="G993" t="str">
        <f t="shared" si="122"/>
        <v>$$ - $$$</v>
      </c>
      <c r="H993" t="s">
        <v>489</v>
      </c>
      <c r="I993" t="s">
        <v>3960</v>
      </c>
      <c r="J993" t="str">
        <f t="shared" si="120"/>
        <v xml:space="preserve">  IndianAsianVegetarian Friendly</v>
      </c>
      <c r="K993" t="str" cm="1">
        <f t="array" ref="K993">ExtractCapitals(J993)</f>
        <v>Indian Asian Vegetarian  Friendly</v>
      </c>
      <c r="L993" t="str">
        <f t="shared" si="123"/>
        <v>Indian, Asian, Vegetarian, , Friendly</v>
      </c>
      <c r="M993" t="str">
        <f t="shared" si="127"/>
        <v>Indian, Asian, Vegetarian Friendly</v>
      </c>
      <c r="N993" t="s">
        <v>3066</v>
      </c>
      <c r="O993" t="s">
        <v>232</v>
      </c>
      <c r="P993" t="str">
        <f t="shared" si="124"/>
        <v>Indian, Asian, Vegetarian Friendly, Vegetarian Friendly, Vegan Options, Gluten Free Options, Lunch, Dinner</v>
      </c>
      <c r="Q993" t="str" cm="1">
        <f t="array" ref="Q993">_xlfn.TEXTJOIN(", ", TRUE, IFERROR(_xlfn.FILTERXML("&lt;t&gt;&lt;s&gt;" &amp; SUBSTITUTE(P993, ", ", "&lt;/s&gt;&lt;s&gt;") &amp; "&lt;/s&gt;&lt;/t&gt;", "//s[not(preceding::*=.)]"), ""))</f>
        <v>Indian, Asian, Vegetarian Friendly, Vegan Options, Gluten Free Options, Lunch, Dinner</v>
      </c>
      <c r="R993" t="s">
        <v>9048</v>
      </c>
      <c r="S993" t="str">
        <f t="shared" si="125"/>
        <v>P001964</v>
      </c>
      <c r="T993">
        <f t="shared" ca="1" si="126"/>
        <v>1540</v>
      </c>
      <c r="U993" s="4">
        <v>659</v>
      </c>
    </row>
    <row r="994" spans="1:21" x14ac:dyDescent="0.45">
      <c r="A994" t="s">
        <v>3961</v>
      </c>
      <c r="B994" t="s">
        <v>3</v>
      </c>
      <c r="C994" s="3" t="str">
        <f t="shared" si="121"/>
        <v>4.0 </v>
      </c>
      <c r="D994" t="s">
        <v>3962</v>
      </c>
      <c r="E994" t="s">
        <v>3963</v>
      </c>
      <c r="F994" t="s">
        <v>144</v>
      </c>
      <c r="G994" t="str">
        <f t="shared" si="122"/>
        <v>$$$$</v>
      </c>
      <c r="H994" t="s">
        <v>3964</v>
      </c>
      <c r="I994" t="s">
        <v>3965</v>
      </c>
      <c r="J994" t="str">
        <f t="shared" si="120"/>
        <v>InternationalVegetarian FriendlyHalal</v>
      </c>
      <c r="K994" t="str" cm="1">
        <f t="array" ref="K994">ExtractCapitals(J994)</f>
        <v>International Vegetarian  Friendly Halal</v>
      </c>
      <c r="L994" t="str">
        <f t="shared" si="123"/>
        <v>International, Vegetarian, , Friendly, Halal</v>
      </c>
      <c r="M994" t="str">
        <f t="shared" si="127"/>
        <v>International, Vegetarian Friendly, Halal</v>
      </c>
      <c r="N994" t="s">
        <v>266</v>
      </c>
      <c r="O994" t="s">
        <v>227</v>
      </c>
      <c r="P994" t="str">
        <f t="shared" si="124"/>
        <v>International, Vegetarian Friendly, Halal, Lunch, Dinner, Brunch, After-hours</v>
      </c>
      <c r="Q994" t="str" cm="1">
        <f t="array" ref="Q994">_xlfn.TEXTJOIN(", ", TRUE, IFERROR(_xlfn.FILTERXML("&lt;t&gt;&lt;s&gt;" &amp; SUBSTITUTE(P994, ", ", "&lt;/s&gt;&lt;s&gt;") &amp; "&lt;/s&gt;&lt;/t&gt;", "//s[not(preceding::*=.)]"), ""))</f>
        <v>International, Vegetarian Friendly, Halal, Lunch, Dinner, Brunch, After-hours</v>
      </c>
      <c r="R994" t="s">
        <v>9048</v>
      </c>
      <c r="S994" t="str">
        <f t="shared" si="125"/>
        <v>P001965</v>
      </c>
      <c r="T994">
        <f t="shared" ca="1" si="126"/>
        <v>4402</v>
      </c>
      <c r="U994" s="4">
        <v>1881</v>
      </c>
    </row>
    <row r="995" spans="1:21" x14ac:dyDescent="0.45">
      <c r="A995" t="s">
        <v>3966</v>
      </c>
      <c r="B995" t="s">
        <v>3</v>
      </c>
      <c r="C995" s="3" t="str">
        <f t="shared" si="121"/>
        <v>4.0 </v>
      </c>
      <c r="D995" t="s">
        <v>3967</v>
      </c>
      <c r="E995" t="s">
        <v>3968</v>
      </c>
      <c r="F995" t="s">
        <v>13</v>
      </c>
      <c r="G995" t="str">
        <f t="shared" si="122"/>
        <v>$$ - $$$</v>
      </c>
      <c r="H995" t="s">
        <v>3969</v>
      </c>
      <c r="I995" t="s">
        <v>3970</v>
      </c>
      <c r="J995" t="str">
        <f t="shared" si="120"/>
        <v xml:space="preserve">  ItalianChineseIndian</v>
      </c>
      <c r="K995" t="str" cm="1">
        <f t="array" ref="K995">ExtractCapitals(J995)</f>
        <v>Italian Chinese Indian</v>
      </c>
      <c r="L995" t="str">
        <f t="shared" si="123"/>
        <v>Italian, Chinese, Indian</v>
      </c>
      <c r="M995" t="str">
        <f t="shared" si="127"/>
        <v>Italian, Chinese, Indian</v>
      </c>
      <c r="N995" t="s">
        <v>3971</v>
      </c>
      <c r="O995" t="s">
        <v>3066</v>
      </c>
      <c r="P995" t="str">
        <f t="shared" si="124"/>
        <v>Italian, Chinese, Indian, Italian, Chinese, Indian, Asian, Vegetarian Friendly, Vegan Options, Gluten Free Options</v>
      </c>
      <c r="Q995" t="str" cm="1">
        <f t="array" ref="Q995">_xlfn.TEXTJOIN(", ", TRUE, IFERROR(_xlfn.FILTERXML("&lt;t&gt;&lt;s&gt;" &amp; SUBSTITUTE(P995, ", ", "&lt;/s&gt;&lt;s&gt;") &amp; "&lt;/s&gt;&lt;/t&gt;", "//s[not(preceding::*=.)]"), ""))</f>
        <v>Italian, Chinese, Indian, Asian, Vegetarian Friendly, Vegan Options, Gluten Free Options</v>
      </c>
      <c r="R995" t="s">
        <v>9048</v>
      </c>
      <c r="S995" t="str">
        <f t="shared" si="125"/>
        <v>P001966</v>
      </c>
      <c r="T995">
        <f t="shared" ca="1" si="126"/>
        <v>3866</v>
      </c>
      <c r="U995" s="4">
        <v>3502</v>
      </c>
    </row>
    <row r="996" spans="1:21" x14ac:dyDescent="0.45">
      <c r="A996" t="s">
        <v>3972</v>
      </c>
      <c r="B996" t="s">
        <v>3</v>
      </c>
      <c r="C996" s="3" t="str">
        <f t="shared" si="121"/>
        <v>4.0 </v>
      </c>
      <c r="D996" t="s">
        <v>3973</v>
      </c>
      <c r="E996" t="s">
        <v>3974</v>
      </c>
      <c r="F996" t="s">
        <v>13</v>
      </c>
      <c r="G996" t="str">
        <f t="shared" si="122"/>
        <v>$$ - $$$</v>
      </c>
      <c r="H996" t="s">
        <v>486</v>
      </c>
      <c r="I996" t="s">
        <v>3975</v>
      </c>
      <c r="J996" t="str">
        <f t="shared" si="120"/>
        <v xml:space="preserve">  AsianMalaysianVegetarian Friendly</v>
      </c>
      <c r="K996" t="str" cm="1">
        <f t="array" ref="K996">ExtractCapitals(J996)</f>
        <v>Asian Malaysian Vegetarian  Friendly</v>
      </c>
      <c r="L996" t="str">
        <f t="shared" si="123"/>
        <v>Asian, Malaysian, Vegetarian, , Friendly</v>
      </c>
      <c r="M996" t="str">
        <f t="shared" si="127"/>
        <v>Asian, Malaysian, Vegetarian Friendly</v>
      </c>
      <c r="N996" t="s">
        <v>1162</v>
      </c>
      <c r="O996" t="s">
        <v>9</v>
      </c>
      <c r="P996" t="str">
        <f t="shared" si="124"/>
        <v>Asian, Malaysian, Vegetarian Friendly, Vegetarian Friendly, Vegan Options, Halal</v>
      </c>
      <c r="Q996" t="str" cm="1">
        <f t="array" ref="Q996">_xlfn.TEXTJOIN(", ", TRUE, IFERROR(_xlfn.FILTERXML("&lt;t&gt;&lt;s&gt;" &amp; SUBSTITUTE(P996, ", ", "&lt;/s&gt;&lt;s&gt;") &amp; "&lt;/s&gt;&lt;/t&gt;", "//s[not(preceding::*=.)]"), ""))</f>
        <v>Asian, Malaysian, Vegetarian Friendly, Vegan Options, Halal</v>
      </c>
      <c r="R996" t="s">
        <v>9048</v>
      </c>
      <c r="S996" t="str">
        <f t="shared" si="125"/>
        <v>P001967</v>
      </c>
      <c r="T996">
        <f t="shared" ca="1" si="126"/>
        <v>2616</v>
      </c>
      <c r="U996" s="4">
        <v>2695</v>
      </c>
    </row>
    <row r="997" spans="1:21" x14ac:dyDescent="0.45">
      <c r="A997" t="s">
        <v>3976</v>
      </c>
      <c r="B997" t="s">
        <v>3</v>
      </c>
      <c r="C997" s="3" t="str">
        <f t="shared" si="121"/>
        <v>4.0 </v>
      </c>
      <c r="D997" t="s">
        <v>3977</v>
      </c>
      <c r="E997" t="s">
        <v>3978</v>
      </c>
      <c r="F997" t="s">
        <v>13</v>
      </c>
      <c r="G997" t="str">
        <f t="shared" si="122"/>
        <v>$$ - $$$</v>
      </c>
      <c r="H997" t="s">
        <v>486</v>
      </c>
      <c r="I997" t="s">
        <v>3979</v>
      </c>
      <c r="J997" t="str">
        <f t="shared" si="120"/>
        <v xml:space="preserve">  AsianMalaysianVegetarian Friendly</v>
      </c>
      <c r="K997" t="str" cm="1">
        <f t="array" ref="K997">ExtractCapitals(J997)</f>
        <v>Asian Malaysian Vegetarian  Friendly</v>
      </c>
      <c r="L997" t="str">
        <f t="shared" si="123"/>
        <v>Asian, Malaysian, Vegetarian, , Friendly</v>
      </c>
      <c r="M997" t="str">
        <f t="shared" si="127"/>
        <v>Asian, Malaysian, Vegetarian Friendly</v>
      </c>
      <c r="N997" t="s">
        <v>34</v>
      </c>
      <c r="O997" t="s">
        <v>600</v>
      </c>
      <c r="P997" t="str">
        <f t="shared" si="124"/>
        <v>Asian, Malaysian, Vegetarian Friendly, Breakfast, Lunch, Dinner, Brunch</v>
      </c>
      <c r="Q997" t="str" cm="1">
        <f t="array" ref="Q997">_xlfn.TEXTJOIN(", ", TRUE, IFERROR(_xlfn.FILTERXML("&lt;t&gt;&lt;s&gt;" &amp; SUBSTITUTE(P997, ", ", "&lt;/s&gt;&lt;s&gt;") &amp; "&lt;/s&gt;&lt;/t&gt;", "//s[not(preceding::*=.)]"), ""))</f>
        <v>Asian, Malaysian, Vegetarian Friendly, Breakfast, Lunch, Dinner, Brunch</v>
      </c>
      <c r="R997" t="s">
        <v>9048</v>
      </c>
      <c r="S997" t="str">
        <f t="shared" si="125"/>
        <v>P001968</v>
      </c>
      <c r="T997">
        <f t="shared" ca="1" si="126"/>
        <v>2473</v>
      </c>
      <c r="U997" s="4">
        <v>3750</v>
      </c>
    </row>
    <row r="998" spans="1:21" x14ac:dyDescent="0.45">
      <c r="A998" t="s">
        <v>3980</v>
      </c>
      <c r="B998" t="s">
        <v>41</v>
      </c>
      <c r="C998" s="3" t="str">
        <f t="shared" si="121"/>
        <v>4.5 </v>
      </c>
      <c r="D998" t="s">
        <v>3981</v>
      </c>
      <c r="E998" t="s">
        <v>3982</v>
      </c>
      <c r="F998" t="s">
        <v>13</v>
      </c>
      <c r="G998" t="str">
        <f t="shared" si="122"/>
        <v>$$ - $$$</v>
      </c>
      <c r="H998" t="s">
        <v>489</v>
      </c>
      <c r="I998" t="s">
        <v>3983</v>
      </c>
      <c r="J998" t="str">
        <f t="shared" si="120"/>
        <v xml:space="preserve">  IndianAsianVegetarian Friendly</v>
      </c>
      <c r="K998" t="str" cm="1">
        <f t="array" ref="K998">ExtractCapitals(J998)</f>
        <v>Indian Asian Vegetarian  Friendly</v>
      </c>
      <c r="L998" t="str">
        <f t="shared" si="123"/>
        <v>Indian, Asian, Vegetarian, , Friendly</v>
      </c>
      <c r="M998" t="str">
        <f t="shared" si="127"/>
        <v>Indian, Asian, Vegetarian Friendly</v>
      </c>
      <c r="N998" t="s">
        <v>3108</v>
      </c>
      <c r="O998" t="s">
        <v>16</v>
      </c>
      <c r="P998" t="str">
        <f t="shared" si="124"/>
        <v>Indian, Asian, Vegetarian Friendly, Vegetarian Friendly, Vegan Options, Halal, Gluten Free Options</v>
      </c>
      <c r="Q998" t="str" cm="1">
        <f t="array" ref="Q998">_xlfn.TEXTJOIN(", ", TRUE, IFERROR(_xlfn.FILTERXML("&lt;t&gt;&lt;s&gt;" &amp; SUBSTITUTE(P998, ", ", "&lt;/s&gt;&lt;s&gt;") &amp; "&lt;/s&gt;&lt;/t&gt;", "//s[not(preceding::*=.)]"), ""))</f>
        <v>Indian, Asian, Vegetarian Friendly, Vegan Options, Halal, Gluten Free Options</v>
      </c>
      <c r="R998" t="s">
        <v>9048</v>
      </c>
      <c r="S998" t="str">
        <f t="shared" si="125"/>
        <v>P001969</v>
      </c>
      <c r="T998">
        <f t="shared" ca="1" si="126"/>
        <v>1531</v>
      </c>
      <c r="U998" s="4">
        <v>4284</v>
      </c>
    </row>
    <row r="999" spans="1:21" x14ac:dyDescent="0.45">
      <c r="A999" t="s">
        <v>3984</v>
      </c>
      <c r="B999" t="s">
        <v>3</v>
      </c>
      <c r="C999" s="3" t="str">
        <f t="shared" si="121"/>
        <v>4.0 </v>
      </c>
      <c r="D999" t="s">
        <v>3985</v>
      </c>
      <c r="E999" t="s">
        <v>3986</v>
      </c>
      <c r="F999" t="s">
        <v>13</v>
      </c>
      <c r="G999" t="str">
        <f t="shared" si="122"/>
        <v>$$ - $$$</v>
      </c>
      <c r="H999" t="s">
        <v>674</v>
      </c>
      <c r="I999" t="s">
        <v>3987</v>
      </c>
      <c r="J999" t="str">
        <f t="shared" si="120"/>
        <v xml:space="preserve">  Halal</v>
      </c>
      <c r="K999" t="str" cm="1">
        <f t="array" ref="K999">ExtractCapitals(J999)</f>
        <v>Halal</v>
      </c>
      <c r="L999" t="str">
        <f t="shared" si="123"/>
        <v>Halal</v>
      </c>
      <c r="M999" t="str">
        <f t="shared" si="127"/>
        <v>Halal</v>
      </c>
      <c r="N999" t="s">
        <v>3040</v>
      </c>
      <c r="O999" t="s">
        <v>3988</v>
      </c>
      <c r="P999" t="str">
        <f t="shared" si="124"/>
        <v>Halal, Dinner, Brunch, Lunch, Takeout, Reservations, Highchairs Available, Wheelchair Accessible, Seating, Table Service</v>
      </c>
      <c r="Q999" t="str" cm="1">
        <f t="array" ref="Q999">_xlfn.TEXTJOIN(", ", TRUE, IFERROR(_xlfn.FILTERXML("&lt;t&gt;&lt;s&gt;" &amp; SUBSTITUTE(P999, ", ", "&lt;/s&gt;&lt;s&gt;") &amp; "&lt;/s&gt;&lt;/t&gt;", "//s[not(preceding::*=.)]"), ""))</f>
        <v>Halal, Dinner, Brunch, Lunch, Takeout, Reservations, Highchairs Available, Wheelchair Accessible, Seating, Table Service</v>
      </c>
      <c r="R999" t="s">
        <v>9048</v>
      </c>
      <c r="S999" t="str">
        <f t="shared" si="125"/>
        <v>P001970</v>
      </c>
      <c r="T999">
        <f t="shared" ca="1" si="126"/>
        <v>4176</v>
      </c>
      <c r="U999" s="4">
        <v>1352</v>
      </c>
    </row>
    <row r="1000" spans="1:21" x14ac:dyDescent="0.45">
      <c r="A1000" t="s">
        <v>3989</v>
      </c>
      <c r="B1000" t="s">
        <v>41</v>
      </c>
      <c r="C1000" s="3" t="str">
        <f t="shared" si="121"/>
        <v>4.5 </v>
      </c>
      <c r="D1000" t="s">
        <v>3990</v>
      </c>
      <c r="E1000" t="s">
        <v>3991</v>
      </c>
      <c r="F1000" t="s">
        <v>13</v>
      </c>
      <c r="G1000" t="str">
        <f t="shared" si="122"/>
        <v>$$ - $$$</v>
      </c>
      <c r="H1000" t="s">
        <v>3992</v>
      </c>
      <c r="I1000" t="s">
        <v>3993</v>
      </c>
      <c r="J1000" t="str">
        <f t="shared" si="120"/>
        <v xml:space="preserve">  AsianVegetarian FriendlyVegan Options</v>
      </c>
      <c r="K1000" t="str" cm="1">
        <f t="array" ref="K1000">ExtractCapitals(J1000)</f>
        <v>Asian Vegetarian  Friendly Vegan  Options</v>
      </c>
      <c r="L1000" t="str">
        <f t="shared" si="123"/>
        <v>Asian, Vegetarian, , Friendly, Vegan, , Options</v>
      </c>
      <c r="M1000" t="str">
        <f t="shared" si="127"/>
        <v>Asian, Vegetarian Friendly, Vegan Options</v>
      </c>
      <c r="N1000" t="s">
        <v>794</v>
      </c>
      <c r="O1000" t="s">
        <v>3066</v>
      </c>
      <c r="P1000" t="str">
        <f t="shared" si="124"/>
        <v>Asian, Vegetarian Friendly, Vegan Options, Vegetarian Friendly, Vegan Options, Gluten Free Options</v>
      </c>
      <c r="Q1000" t="str" cm="1">
        <f t="array" ref="Q1000">_xlfn.TEXTJOIN(", ", TRUE, IFERROR(_xlfn.FILTERXML("&lt;t&gt;&lt;s&gt;" &amp; SUBSTITUTE(P1000, ", ", "&lt;/s&gt;&lt;s&gt;") &amp; "&lt;/s&gt;&lt;/t&gt;", "//s[not(preceding::*=.)]"), ""))</f>
        <v>Asian, Vegetarian Friendly, Vegan Options, Gluten Free Options</v>
      </c>
      <c r="R1000" t="s">
        <v>9048</v>
      </c>
      <c r="S1000" t="str">
        <f t="shared" si="125"/>
        <v>P001971</v>
      </c>
      <c r="T1000">
        <f t="shared" ca="1" si="126"/>
        <v>2962</v>
      </c>
      <c r="U1000" s="4">
        <v>579</v>
      </c>
    </row>
    <row r="1001" spans="1:21" x14ac:dyDescent="0.45">
      <c r="A1001" t="s">
        <v>3994</v>
      </c>
      <c r="B1001" t="s">
        <v>41</v>
      </c>
      <c r="C1001" s="3" t="str">
        <f t="shared" si="121"/>
        <v>4.5 </v>
      </c>
      <c r="D1001" t="s">
        <v>3995</v>
      </c>
      <c r="E1001" t="s">
        <v>3996</v>
      </c>
      <c r="F1001" t="s">
        <v>13</v>
      </c>
      <c r="G1001" t="str">
        <f t="shared" si="122"/>
        <v>$$ - $$$</v>
      </c>
      <c r="H1001" t="s">
        <v>3997</v>
      </c>
      <c r="I1001" t="s">
        <v>3998</v>
      </c>
      <c r="J1001" t="str">
        <f t="shared" si="120"/>
        <v xml:space="preserve">  EuropeanVegetarian FriendlyVegan Options</v>
      </c>
      <c r="K1001" t="str" cm="1">
        <f t="array" ref="K1001">ExtractCapitals(J1001)</f>
        <v>European Vegetarian  Friendly Vegan  Options</v>
      </c>
      <c r="L1001" t="str">
        <f t="shared" si="123"/>
        <v>European, Vegetarian, , Friendly, Vegan, , Options</v>
      </c>
      <c r="M1001" t="str">
        <f t="shared" si="127"/>
        <v>European, Vegetarian Friendly, Vegan Options</v>
      </c>
      <c r="N1001" t="s">
        <v>3066</v>
      </c>
      <c r="O1001" t="s">
        <v>791</v>
      </c>
      <c r="P1001" t="str">
        <f t="shared" si="124"/>
        <v>European, Vegetarian Friendly, Vegan Options, Vegetarian Friendly, Vegan Options, Gluten Free Options, Lunch, Dinner, Brunch, Drinks</v>
      </c>
      <c r="Q1001" t="str" cm="1">
        <f t="array" ref="Q1001">_xlfn.TEXTJOIN(", ", TRUE, IFERROR(_xlfn.FILTERXML("&lt;t&gt;&lt;s&gt;" &amp; SUBSTITUTE(P1001, ", ", "&lt;/s&gt;&lt;s&gt;") &amp; "&lt;/s&gt;&lt;/t&gt;", "//s[not(preceding::*=.)]"), ""))</f>
        <v>European, Vegetarian Friendly, Vegan Options, Gluten Free Options, Lunch, Dinner, Brunch, Drinks</v>
      </c>
      <c r="R1001" t="s">
        <v>9048</v>
      </c>
      <c r="S1001" t="str">
        <f t="shared" si="125"/>
        <v>P001972</v>
      </c>
      <c r="T1001">
        <f t="shared" ca="1" si="126"/>
        <v>1817</v>
      </c>
      <c r="U1001" s="4">
        <v>1979</v>
      </c>
    </row>
    <row r="1002" spans="1:21" x14ac:dyDescent="0.45">
      <c r="A1002" t="s">
        <v>3999</v>
      </c>
      <c r="B1002" t="s">
        <v>3</v>
      </c>
      <c r="C1002" s="3" t="str">
        <f t="shared" si="121"/>
        <v>4.0 </v>
      </c>
      <c r="D1002" t="s">
        <v>4000</v>
      </c>
      <c r="E1002" t="s">
        <v>4001</v>
      </c>
      <c r="F1002" t="s">
        <v>13</v>
      </c>
      <c r="G1002" t="str">
        <f t="shared" si="122"/>
        <v>$$ - $$$</v>
      </c>
      <c r="H1002" t="s">
        <v>482</v>
      </c>
      <c r="I1002" t="s">
        <v>4002</v>
      </c>
      <c r="J1002" t="str">
        <f t="shared" si="120"/>
        <v xml:space="preserve">  IndianAsianMalaysian</v>
      </c>
      <c r="K1002" t="str" cm="1">
        <f t="array" ref="K1002">ExtractCapitals(J1002)</f>
        <v>Indian Asian Malaysian</v>
      </c>
      <c r="L1002" t="str">
        <f t="shared" si="123"/>
        <v>Indian, Asian, Malaysian</v>
      </c>
      <c r="M1002" t="str">
        <f t="shared" si="127"/>
        <v>Indian, Asian, Malaysian</v>
      </c>
      <c r="P1002" t="str">
        <f t="shared" si="124"/>
        <v>Indian, Asian, Malaysian</v>
      </c>
      <c r="Q1002" t="str" cm="1">
        <f t="array" ref="Q1002">_xlfn.TEXTJOIN(", ", TRUE, IFERROR(_xlfn.FILTERXML("&lt;t&gt;&lt;s&gt;" &amp; SUBSTITUTE(P1002, ", ", "&lt;/s&gt;&lt;s&gt;") &amp; "&lt;/s&gt;&lt;/t&gt;", "//s[not(preceding::*=.)]"), ""))</f>
        <v>Indian, Asian, Malaysian</v>
      </c>
      <c r="R1002" t="s">
        <v>9048</v>
      </c>
      <c r="S1002" t="str">
        <f t="shared" si="125"/>
        <v>P001973</v>
      </c>
      <c r="T1002">
        <f t="shared" ca="1" si="126"/>
        <v>2918</v>
      </c>
      <c r="U1002" s="4">
        <v>4449</v>
      </c>
    </row>
    <row r="1003" spans="1:21" x14ac:dyDescent="0.45">
      <c r="A1003" t="s">
        <v>4003</v>
      </c>
      <c r="B1003" t="s">
        <v>41</v>
      </c>
      <c r="C1003" s="3" t="str">
        <f t="shared" si="121"/>
        <v>4.5 </v>
      </c>
      <c r="D1003" t="s">
        <v>4004</v>
      </c>
      <c r="E1003" t="s">
        <v>4005</v>
      </c>
      <c r="F1003" t="s">
        <v>13</v>
      </c>
      <c r="G1003" t="str">
        <f t="shared" si="122"/>
        <v>$$ - $$$</v>
      </c>
      <c r="H1003" t="s">
        <v>4006</v>
      </c>
      <c r="I1003" t="s">
        <v>4007</v>
      </c>
      <c r="J1003" t="str">
        <f t="shared" si="120"/>
        <v xml:space="preserve">  JapaneseAsianVegetarian Friendly</v>
      </c>
      <c r="K1003" t="str" cm="1">
        <f t="array" ref="K1003">ExtractCapitals(J1003)</f>
        <v>Japanese Asian Vegetarian  Friendly</v>
      </c>
      <c r="L1003" t="str">
        <f t="shared" si="123"/>
        <v>Japanese, Asian, Vegetarian, , Friendly</v>
      </c>
      <c r="M1003" t="str">
        <f t="shared" si="127"/>
        <v>Japanese, Asian, Vegetarian Friendly</v>
      </c>
      <c r="N1003" t="s">
        <v>2327</v>
      </c>
      <c r="O1003" t="s">
        <v>3066</v>
      </c>
      <c r="P1003" t="str">
        <f t="shared" si="124"/>
        <v>Japanese, Asian, Vegetarian Friendly, Vegetarian Friendly, Vegan Options, Gluten Free Options</v>
      </c>
      <c r="Q1003" t="str" cm="1">
        <f t="array" ref="Q1003">_xlfn.TEXTJOIN(", ", TRUE, IFERROR(_xlfn.FILTERXML("&lt;t&gt;&lt;s&gt;" &amp; SUBSTITUTE(P1003, ", ", "&lt;/s&gt;&lt;s&gt;") &amp; "&lt;/s&gt;&lt;/t&gt;", "//s[not(preceding::*=.)]"), ""))</f>
        <v>Japanese, Asian, Vegetarian Friendly, Vegan Options, Gluten Free Options</v>
      </c>
      <c r="R1003" t="s">
        <v>9048</v>
      </c>
      <c r="S1003" t="str">
        <f t="shared" si="125"/>
        <v>P001974</v>
      </c>
      <c r="T1003">
        <f t="shared" ca="1" si="126"/>
        <v>1068</v>
      </c>
      <c r="U1003" s="4">
        <v>983</v>
      </c>
    </row>
    <row r="1004" spans="1:21" x14ac:dyDescent="0.45">
      <c r="A1004" t="s">
        <v>4008</v>
      </c>
      <c r="B1004" t="s">
        <v>3</v>
      </c>
      <c r="C1004" s="3" t="str">
        <f t="shared" si="121"/>
        <v>4.0 </v>
      </c>
      <c r="D1004" t="s">
        <v>4009</v>
      </c>
      <c r="E1004" t="s">
        <v>4010</v>
      </c>
      <c r="F1004" t="s">
        <v>144</v>
      </c>
      <c r="G1004" t="str">
        <f t="shared" si="122"/>
        <v>$$$$</v>
      </c>
      <c r="H1004" t="s">
        <v>4011</v>
      </c>
      <c r="I1004" t="s">
        <v>4012</v>
      </c>
      <c r="J1004" t="str">
        <f t="shared" si="120"/>
        <v>InternationalAsianGrill</v>
      </c>
      <c r="K1004" t="str" cm="1">
        <f t="array" ref="K1004">ExtractCapitals(J1004)</f>
        <v>International Asian Grill</v>
      </c>
      <c r="L1004" t="str">
        <f t="shared" si="123"/>
        <v>International, Asian, Grill</v>
      </c>
      <c r="M1004" t="str">
        <f t="shared" si="127"/>
        <v>International, Asian, Grill</v>
      </c>
      <c r="N1004" t="s">
        <v>4013</v>
      </c>
      <c r="O1004" t="s">
        <v>3066</v>
      </c>
      <c r="P1004" t="str">
        <f t="shared" si="124"/>
        <v>International, Asian, Grill, Grill, International, Asian, Vegetarian Friendly, Vegan Options, Gluten Free Options</v>
      </c>
      <c r="Q1004" t="str" cm="1">
        <f t="array" ref="Q1004">_xlfn.TEXTJOIN(", ", TRUE, IFERROR(_xlfn.FILTERXML("&lt;t&gt;&lt;s&gt;" &amp; SUBSTITUTE(P1004, ", ", "&lt;/s&gt;&lt;s&gt;") &amp; "&lt;/s&gt;&lt;/t&gt;", "//s[not(preceding::*=.)]"), ""))</f>
        <v>International, Asian, Grill, Vegetarian Friendly, Vegan Options, Gluten Free Options</v>
      </c>
      <c r="R1004" t="s">
        <v>9048</v>
      </c>
      <c r="S1004" t="str">
        <f t="shared" si="125"/>
        <v>P001975</v>
      </c>
      <c r="T1004">
        <f t="shared" ca="1" si="126"/>
        <v>2299</v>
      </c>
      <c r="U1004" s="4">
        <v>4412</v>
      </c>
    </row>
    <row r="1005" spans="1:21" x14ac:dyDescent="0.45">
      <c r="A1005" t="s">
        <v>4014</v>
      </c>
      <c r="B1005" t="s">
        <v>41</v>
      </c>
      <c r="C1005" s="3" t="str">
        <f t="shared" si="121"/>
        <v>4.5 </v>
      </c>
      <c r="D1005" t="s">
        <v>4015</v>
      </c>
      <c r="E1005" t="s">
        <v>4016</v>
      </c>
      <c r="F1005" t="s">
        <v>6</v>
      </c>
      <c r="G1005" t="str">
        <f t="shared" si="122"/>
        <v>$</v>
      </c>
      <c r="H1005" t="s">
        <v>4017</v>
      </c>
      <c r="I1005" t="s">
        <v>4018</v>
      </c>
      <c r="J1005" t="str">
        <f t="shared" si="120"/>
        <v>AsianNonya/MalaysianMalaysian</v>
      </c>
      <c r="K1005" t="str" cm="1">
        <f t="array" ref="K1005">ExtractCapitals(J1005)</f>
        <v>Asian Nonya/ Malaysian Malaysian</v>
      </c>
      <c r="L1005" t="str">
        <f t="shared" si="123"/>
        <v>Asian, Nonya/, Malaysian, Malaysian</v>
      </c>
      <c r="M1005" t="str">
        <f t="shared" si="127"/>
        <v>Asian, Nonya/, Malaysian, Malaysian</v>
      </c>
      <c r="N1005" t="s">
        <v>3066</v>
      </c>
      <c r="O1005" t="s">
        <v>183</v>
      </c>
      <c r="P1005" t="str">
        <f t="shared" si="124"/>
        <v>Asian, Nonya/, Malaysian, Malaysian, Vegetarian Friendly, Vegan Options, Gluten Free Options, Lunch, Dinner, Brunch</v>
      </c>
      <c r="Q1005" t="str" cm="1">
        <f t="array" ref="Q1005">_xlfn.TEXTJOIN(", ", TRUE, IFERROR(_xlfn.FILTERXML("&lt;t&gt;&lt;s&gt;" &amp; SUBSTITUTE(P1005, ", ", "&lt;/s&gt;&lt;s&gt;") &amp; "&lt;/s&gt;&lt;/t&gt;", "//s[not(preceding::*=.)]"), ""))</f>
        <v>Asian, Nonya/, Malaysian, Vegetarian Friendly, Vegan Options, Gluten Free Options, Lunch, Dinner, Brunch</v>
      </c>
      <c r="R1005" t="s">
        <v>9048</v>
      </c>
      <c r="S1005" t="str">
        <f t="shared" si="125"/>
        <v>P001976</v>
      </c>
      <c r="T1005">
        <f t="shared" ca="1" si="126"/>
        <v>2058</v>
      </c>
      <c r="U1005" s="4">
        <v>3281</v>
      </c>
    </row>
    <row r="1006" spans="1:21" x14ac:dyDescent="0.45">
      <c r="A1006" t="s">
        <v>4019</v>
      </c>
      <c r="B1006" t="s">
        <v>3</v>
      </c>
      <c r="C1006" s="3" t="str">
        <f t="shared" si="121"/>
        <v>4.0 </v>
      </c>
      <c r="D1006" t="s">
        <v>4020</v>
      </c>
      <c r="E1006" t="s">
        <v>4021</v>
      </c>
      <c r="F1006" t="s">
        <v>13</v>
      </c>
      <c r="G1006" t="str">
        <f t="shared" si="122"/>
        <v>$$ - $$$</v>
      </c>
      <c r="H1006" t="s">
        <v>3496</v>
      </c>
      <c r="I1006" t="s">
        <v>4022</v>
      </c>
      <c r="J1006" t="str">
        <f t="shared" si="120"/>
        <v xml:space="preserve">  FrenchEuropeanVegetarian Friendly</v>
      </c>
      <c r="K1006" t="str" cm="1">
        <f t="array" ref="K1006">ExtractCapitals(J1006)</f>
        <v>French European Vegetarian  Friendly</v>
      </c>
      <c r="L1006" t="str">
        <f t="shared" si="123"/>
        <v>French, European, Vegetarian, , Friendly</v>
      </c>
      <c r="M1006" t="str">
        <f t="shared" si="127"/>
        <v>French, European, Vegetarian Friendly</v>
      </c>
      <c r="N1006" t="s">
        <v>129</v>
      </c>
      <c r="O1006" t="s">
        <v>34</v>
      </c>
      <c r="P1006" t="str">
        <f t="shared" si="124"/>
        <v>French, European, Vegetarian Friendly</v>
      </c>
      <c r="Q1006" t="str" cm="1">
        <f t="array" ref="Q1006">_xlfn.TEXTJOIN(", ", TRUE, IFERROR(_xlfn.FILTERXML("&lt;t&gt;&lt;s&gt;" &amp; SUBSTITUTE(P1006, ", ", "&lt;/s&gt;&lt;s&gt;") &amp; "&lt;/s&gt;&lt;/t&gt;", "//s[not(preceding::*=.)]"), ""))</f>
        <v>French, European, Vegetarian Friendly</v>
      </c>
      <c r="R1006" t="s">
        <v>9048</v>
      </c>
      <c r="S1006" t="str">
        <f t="shared" si="125"/>
        <v>P001977</v>
      </c>
      <c r="T1006">
        <f t="shared" ca="1" si="126"/>
        <v>3739</v>
      </c>
      <c r="U1006" s="4">
        <v>449</v>
      </c>
    </row>
    <row r="1007" spans="1:21" x14ac:dyDescent="0.45">
      <c r="A1007" t="s">
        <v>4023</v>
      </c>
      <c r="B1007" t="s">
        <v>41</v>
      </c>
      <c r="C1007" s="3" t="str">
        <f t="shared" si="121"/>
        <v>4.5 </v>
      </c>
      <c r="D1007" t="s">
        <v>4024</v>
      </c>
      <c r="E1007" t="s">
        <v>4025</v>
      </c>
      <c r="F1007" t="s">
        <v>13</v>
      </c>
      <c r="G1007" t="str">
        <f t="shared" si="122"/>
        <v>$$ - $$$</v>
      </c>
      <c r="H1007" t="s">
        <v>3339</v>
      </c>
      <c r="I1007" t="s">
        <v>4026</v>
      </c>
      <c r="J1007" t="str">
        <f t="shared" si="120"/>
        <v xml:space="preserve">  BarMediterraneanSpanish</v>
      </c>
      <c r="K1007" t="str" cm="1">
        <f t="array" ref="K1007">ExtractCapitals(J1007)</f>
        <v>Bar Mediterranean Spanish</v>
      </c>
      <c r="L1007" t="str">
        <f t="shared" si="123"/>
        <v>Bar, Mediterranean, Spanish</v>
      </c>
      <c r="M1007" t="str">
        <f t="shared" si="127"/>
        <v>Bar, Mediterranean, Spanish</v>
      </c>
      <c r="N1007" t="s">
        <v>4027</v>
      </c>
      <c r="O1007" t="s">
        <v>3078</v>
      </c>
      <c r="P1007" t="str">
        <f t="shared" si="124"/>
        <v>Bar, Mediterranean, Spanish, Vegetarian Friendly, Gluten Free Options</v>
      </c>
      <c r="Q1007" t="str" cm="1">
        <f t="array" ref="Q1007">_xlfn.TEXTJOIN(", ", TRUE, IFERROR(_xlfn.FILTERXML("&lt;t&gt;&lt;s&gt;" &amp; SUBSTITUTE(P1007, ", ", "&lt;/s&gt;&lt;s&gt;") &amp; "&lt;/s&gt;&lt;/t&gt;", "//s[not(preceding::*=.)]"), ""))</f>
        <v>Bar, Mediterranean, Spanish, Vegetarian Friendly, Gluten Free Options</v>
      </c>
      <c r="R1007" t="s">
        <v>9048</v>
      </c>
      <c r="S1007" t="str">
        <f t="shared" si="125"/>
        <v>P001978</v>
      </c>
      <c r="T1007">
        <f t="shared" ca="1" si="126"/>
        <v>1569</v>
      </c>
      <c r="U1007" s="4">
        <v>1157</v>
      </c>
    </row>
    <row r="1008" spans="1:21" x14ac:dyDescent="0.45">
      <c r="A1008" t="s">
        <v>4028</v>
      </c>
      <c r="B1008" t="s">
        <v>3</v>
      </c>
      <c r="C1008" s="3" t="str">
        <f t="shared" si="121"/>
        <v>4.0 </v>
      </c>
      <c r="D1008" t="s">
        <v>4029</v>
      </c>
      <c r="E1008" t="s">
        <v>4030</v>
      </c>
      <c r="F1008" t="s">
        <v>6</v>
      </c>
      <c r="G1008" t="str">
        <f t="shared" si="122"/>
        <v>$</v>
      </c>
      <c r="H1008" t="s">
        <v>4031</v>
      </c>
      <c r="J1008" t="str">
        <f t="shared" si="120"/>
        <v>Quick BitesChineseFast food</v>
      </c>
      <c r="K1008" t="str" cm="1">
        <f t="array" ref="K1008">ExtractCapitals(J1008)</f>
        <v>Quick  Bites Chinese Fast food</v>
      </c>
      <c r="L1008" t="str">
        <f t="shared" si="123"/>
        <v>Quick, , Bites, Chinese, Fast, food</v>
      </c>
      <c r="M1008" t="str">
        <f t="shared" si="127"/>
        <v>Quick Bites, Chinese, Fast, food</v>
      </c>
      <c r="N1008" t="s">
        <v>9</v>
      </c>
      <c r="O1008" t="s">
        <v>183</v>
      </c>
      <c r="P1008" t="str">
        <f t="shared" si="124"/>
        <v>Quick Bites, Chinese, Fast, food, Vegetarian Friendly, Vegan Options, Halal, Lunch, Dinner, Brunch</v>
      </c>
      <c r="Q1008" t="str" cm="1">
        <f t="array" ref="Q1008">_xlfn.TEXTJOIN(", ", TRUE, IFERROR(_xlfn.FILTERXML("&lt;t&gt;&lt;s&gt;" &amp; SUBSTITUTE(P1008, ", ", "&lt;/s&gt;&lt;s&gt;") &amp; "&lt;/s&gt;&lt;/t&gt;", "//s[not(preceding::*=.)]"), ""))</f>
        <v>Quick Bites, Chinese, Fast, food, Vegetarian Friendly, Vegan Options, Halal, Lunch, Dinner, Brunch</v>
      </c>
      <c r="R1008" t="s">
        <v>9048</v>
      </c>
      <c r="S1008" t="str">
        <f t="shared" si="125"/>
        <v>P001979</v>
      </c>
      <c r="T1008">
        <f t="shared" ca="1" si="126"/>
        <v>3403</v>
      </c>
      <c r="U1008" s="4">
        <v>1891</v>
      </c>
    </row>
    <row r="1009" spans="1:21" x14ac:dyDescent="0.45">
      <c r="A1009" t="s">
        <v>4032</v>
      </c>
      <c r="B1009" t="s">
        <v>79</v>
      </c>
      <c r="C1009" s="3" t="str">
        <f t="shared" si="121"/>
        <v>5.0 </v>
      </c>
      <c r="D1009" t="s">
        <v>4033</v>
      </c>
      <c r="E1009" t="s">
        <v>4034</v>
      </c>
      <c r="F1009" t="s">
        <v>13</v>
      </c>
      <c r="G1009" t="str">
        <f t="shared" si="122"/>
        <v>$$ - $$$</v>
      </c>
      <c r="H1009" t="s">
        <v>1649</v>
      </c>
      <c r="I1009" t="s">
        <v>4035</v>
      </c>
      <c r="J1009" t="str">
        <f t="shared" si="120"/>
        <v xml:space="preserve">  ItalianPizzaEuropean</v>
      </c>
      <c r="K1009" t="str" cm="1">
        <f t="array" ref="K1009">ExtractCapitals(J1009)</f>
        <v>Italian Pizza European</v>
      </c>
      <c r="L1009" t="str">
        <f t="shared" si="123"/>
        <v>Italian, Pizza, European</v>
      </c>
      <c r="M1009" t="str">
        <f t="shared" si="127"/>
        <v>Italian, Pizza, European</v>
      </c>
      <c r="P1009" t="str">
        <f t="shared" si="124"/>
        <v>Italian, Pizza, European</v>
      </c>
      <c r="Q1009" t="str" cm="1">
        <f t="array" ref="Q1009">_xlfn.TEXTJOIN(", ", TRUE, IFERROR(_xlfn.FILTERXML("&lt;t&gt;&lt;s&gt;" &amp; SUBSTITUTE(P1009, ", ", "&lt;/s&gt;&lt;s&gt;") &amp; "&lt;/s&gt;&lt;/t&gt;", "//s[not(preceding::*=.)]"), ""))</f>
        <v>Italian, Pizza, European</v>
      </c>
      <c r="R1009" t="s">
        <v>9048</v>
      </c>
      <c r="S1009" t="str">
        <f t="shared" si="125"/>
        <v>P001980</v>
      </c>
      <c r="T1009">
        <f t="shared" ca="1" si="126"/>
        <v>906</v>
      </c>
      <c r="U1009" s="4">
        <v>1409</v>
      </c>
    </row>
    <row r="1010" spans="1:21" x14ac:dyDescent="0.45">
      <c r="A1010" t="s">
        <v>4036</v>
      </c>
      <c r="B1010" t="s">
        <v>3</v>
      </c>
      <c r="C1010" s="3" t="str">
        <f t="shared" si="121"/>
        <v>4.0 </v>
      </c>
      <c r="D1010" t="s">
        <v>4037</v>
      </c>
      <c r="E1010" t="s">
        <v>4038</v>
      </c>
      <c r="F1010" t="s">
        <v>13</v>
      </c>
      <c r="G1010" t="str">
        <f t="shared" si="122"/>
        <v>$$ - $$$</v>
      </c>
      <c r="H1010" t="s">
        <v>44</v>
      </c>
      <c r="I1010" t="s">
        <v>4039</v>
      </c>
      <c r="J1010" t="str">
        <f t="shared" si="120"/>
        <v xml:space="preserve">  ChineseAsianCantonese</v>
      </c>
      <c r="K1010" t="str" cm="1">
        <f t="array" ref="K1010">ExtractCapitals(J1010)</f>
        <v>Chinese Asian Cantonese</v>
      </c>
      <c r="L1010" t="str">
        <f t="shared" si="123"/>
        <v>Chinese, Asian, Cantonese</v>
      </c>
      <c r="M1010" t="str">
        <f t="shared" si="127"/>
        <v>Chinese, Asian, Cantonese</v>
      </c>
      <c r="N1010" t="s">
        <v>34</v>
      </c>
      <c r="O1010" t="s">
        <v>232</v>
      </c>
      <c r="P1010" t="str">
        <f t="shared" si="124"/>
        <v>Chinese, Asian, Cantonese, Vegetarian Friendly, Lunch, Dinner</v>
      </c>
      <c r="Q1010" t="str" cm="1">
        <f t="array" ref="Q1010">_xlfn.TEXTJOIN(", ", TRUE, IFERROR(_xlfn.FILTERXML("&lt;t&gt;&lt;s&gt;" &amp; SUBSTITUTE(P1010, ", ", "&lt;/s&gt;&lt;s&gt;") &amp; "&lt;/s&gt;&lt;/t&gt;", "//s[not(preceding::*=.)]"), ""))</f>
        <v>Chinese, Asian, Cantonese, Vegetarian Friendly, Lunch, Dinner</v>
      </c>
      <c r="R1010" t="s">
        <v>9048</v>
      </c>
      <c r="S1010" t="str">
        <f t="shared" si="125"/>
        <v>P001981</v>
      </c>
      <c r="T1010">
        <f t="shared" ca="1" si="126"/>
        <v>346</v>
      </c>
      <c r="U1010" s="4">
        <v>3621</v>
      </c>
    </row>
    <row r="1011" spans="1:21" x14ac:dyDescent="0.45">
      <c r="A1011" t="s">
        <v>4040</v>
      </c>
      <c r="B1011" t="s">
        <v>3</v>
      </c>
      <c r="C1011" s="3" t="str">
        <f t="shared" si="121"/>
        <v>4.0 </v>
      </c>
      <c r="D1011" t="s">
        <v>4041</v>
      </c>
      <c r="E1011" t="s">
        <v>4042</v>
      </c>
      <c r="F1011" t="s">
        <v>13</v>
      </c>
      <c r="G1011" t="str">
        <f t="shared" si="122"/>
        <v>$$ - $$$</v>
      </c>
      <c r="H1011" t="s">
        <v>486</v>
      </c>
      <c r="I1011" t="s">
        <v>4043</v>
      </c>
      <c r="J1011" t="str">
        <f t="shared" si="120"/>
        <v xml:space="preserve">  AsianMalaysianVegetarian Friendly</v>
      </c>
      <c r="K1011" t="str" cm="1">
        <f t="array" ref="K1011">ExtractCapitals(J1011)</f>
        <v>Asian Malaysian Vegetarian  Friendly</v>
      </c>
      <c r="L1011" t="str">
        <f t="shared" si="123"/>
        <v>Asian, Malaysian, Vegetarian, , Friendly</v>
      </c>
      <c r="M1011" t="str">
        <f t="shared" si="127"/>
        <v>Asian, Malaysian, Vegetarian Friendly</v>
      </c>
      <c r="N1011" t="s">
        <v>266</v>
      </c>
      <c r="O1011" t="s">
        <v>183</v>
      </c>
      <c r="P1011" t="str">
        <f t="shared" si="124"/>
        <v>Asian, Malaysian, Vegetarian Friendly, Vegetarian Friendly, Halal, Lunch, Dinner, Brunch</v>
      </c>
      <c r="Q1011" t="str" cm="1">
        <f t="array" ref="Q1011">_xlfn.TEXTJOIN(", ", TRUE, IFERROR(_xlfn.FILTERXML("&lt;t&gt;&lt;s&gt;" &amp; SUBSTITUTE(P1011, ", ", "&lt;/s&gt;&lt;s&gt;") &amp; "&lt;/s&gt;&lt;/t&gt;", "//s[not(preceding::*=.)]"), ""))</f>
        <v>Asian, Malaysian, Vegetarian Friendly, Halal, Lunch, Dinner, Brunch</v>
      </c>
      <c r="R1011" t="s">
        <v>9048</v>
      </c>
      <c r="S1011" t="str">
        <f t="shared" si="125"/>
        <v>P001982</v>
      </c>
      <c r="T1011">
        <f t="shared" ca="1" si="126"/>
        <v>1369</v>
      </c>
      <c r="U1011" s="4">
        <v>2454</v>
      </c>
    </row>
    <row r="1012" spans="1:21" x14ac:dyDescent="0.45">
      <c r="A1012" t="s">
        <v>4044</v>
      </c>
      <c r="B1012" t="s">
        <v>3</v>
      </c>
      <c r="C1012" s="3" t="str">
        <f t="shared" si="121"/>
        <v>4.0 </v>
      </c>
      <c r="D1012" t="s">
        <v>4045</v>
      </c>
      <c r="E1012" t="s">
        <v>4046</v>
      </c>
      <c r="F1012" t="s">
        <v>13</v>
      </c>
      <c r="G1012" t="str">
        <f t="shared" si="122"/>
        <v>$$ - $$$</v>
      </c>
      <c r="H1012" t="s">
        <v>4047</v>
      </c>
      <c r="I1012" t="s">
        <v>4048</v>
      </c>
      <c r="J1012" t="str">
        <f t="shared" si="120"/>
        <v xml:space="preserve">  AsianIndonesianVegetarian Friendly</v>
      </c>
      <c r="K1012" t="str" cm="1">
        <f t="array" ref="K1012">ExtractCapitals(J1012)</f>
        <v>Asian Indonesian Vegetarian  Friendly</v>
      </c>
      <c r="L1012" t="str">
        <f t="shared" si="123"/>
        <v>Asian, Indonesian, Vegetarian, , Friendly</v>
      </c>
      <c r="M1012" t="str">
        <f t="shared" si="127"/>
        <v>Asian, Indonesian, Vegetarian Friendly</v>
      </c>
      <c r="N1012" t="s">
        <v>266</v>
      </c>
      <c r="O1012" t="s">
        <v>183</v>
      </c>
      <c r="P1012" t="str">
        <f t="shared" si="124"/>
        <v>Asian, Indonesian, Vegetarian Friendly, Vegetarian Friendly, Halal, Lunch, Dinner, Brunch</v>
      </c>
      <c r="Q1012" t="str" cm="1">
        <f t="array" ref="Q1012">_xlfn.TEXTJOIN(", ", TRUE, IFERROR(_xlfn.FILTERXML("&lt;t&gt;&lt;s&gt;" &amp; SUBSTITUTE(P1012, ", ", "&lt;/s&gt;&lt;s&gt;") &amp; "&lt;/s&gt;&lt;/t&gt;", "//s[not(preceding::*=.)]"), ""))</f>
        <v>Asian, Indonesian, Vegetarian Friendly, Halal, Lunch, Dinner, Brunch</v>
      </c>
      <c r="R1012" t="s">
        <v>9048</v>
      </c>
      <c r="S1012" t="str">
        <f t="shared" si="125"/>
        <v>P001983</v>
      </c>
      <c r="T1012">
        <f t="shared" ca="1" si="126"/>
        <v>292</v>
      </c>
      <c r="U1012" s="4">
        <v>3532</v>
      </c>
    </row>
    <row r="1013" spans="1:21" x14ac:dyDescent="0.45">
      <c r="A1013" t="s">
        <v>4049</v>
      </c>
      <c r="B1013" t="s">
        <v>3</v>
      </c>
      <c r="C1013" s="3" t="str">
        <f t="shared" si="121"/>
        <v>4.0 </v>
      </c>
      <c r="D1013" t="s">
        <v>4050</v>
      </c>
      <c r="E1013" t="s">
        <v>4051</v>
      </c>
      <c r="F1013" t="s">
        <v>13</v>
      </c>
      <c r="G1013" t="str">
        <f t="shared" si="122"/>
        <v>$$ - $$$</v>
      </c>
      <c r="H1013" t="s">
        <v>133</v>
      </c>
      <c r="I1013" t="s">
        <v>4052</v>
      </c>
      <c r="J1013" t="str">
        <f t="shared" si="120"/>
        <v xml:space="preserve">  ChineseSeafoodAsian</v>
      </c>
      <c r="K1013" t="str" cm="1">
        <f t="array" ref="K1013">ExtractCapitals(J1013)</f>
        <v>Chinese Seafood Asian</v>
      </c>
      <c r="L1013" t="str">
        <f t="shared" si="123"/>
        <v>Chinese, Seafood, Asian</v>
      </c>
      <c r="M1013" t="str">
        <f t="shared" si="127"/>
        <v>Chinese, Seafood, Asian</v>
      </c>
      <c r="P1013" t="str">
        <f t="shared" si="124"/>
        <v>Chinese, Seafood, Asian</v>
      </c>
      <c r="Q1013" t="str" cm="1">
        <f t="array" ref="Q1013">_xlfn.TEXTJOIN(", ", TRUE, IFERROR(_xlfn.FILTERXML("&lt;t&gt;&lt;s&gt;" &amp; SUBSTITUTE(P1013, ", ", "&lt;/s&gt;&lt;s&gt;") &amp; "&lt;/s&gt;&lt;/t&gt;", "//s[not(preceding::*=.)]"), ""))</f>
        <v>Chinese, Seafood, Asian</v>
      </c>
      <c r="R1013" t="s">
        <v>9048</v>
      </c>
      <c r="S1013" t="str">
        <f t="shared" si="125"/>
        <v>P001984</v>
      </c>
      <c r="T1013">
        <f t="shared" ca="1" si="126"/>
        <v>3413</v>
      </c>
      <c r="U1013" s="4">
        <v>581</v>
      </c>
    </row>
    <row r="1014" spans="1:21" x14ac:dyDescent="0.45">
      <c r="A1014" t="s">
        <v>4053</v>
      </c>
      <c r="B1014" t="s">
        <v>3</v>
      </c>
      <c r="C1014" s="3" t="str">
        <f t="shared" si="121"/>
        <v>4.0 </v>
      </c>
      <c r="D1014" t="s">
        <v>4054</v>
      </c>
      <c r="E1014" t="s">
        <v>4055</v>
      </c>
      <c r="F1014" t="s">
        <v>13</v>
      </c>
      <c r="G1014" t="str">
        <f t="shared" si="122"/>
        <v>$$ - $$$</v>
      </c>
      <c r="H1014" t="s">
        <v>1649</v>
      </c>
      <c r="I1014" t="s">
        <v>4056</v>
      </c>
      <c r="J1014" t="str">
        <f t="shared" si="120"/>
        <v xml:space="preserve">  ItalianPizzaEuropean</v>
      </c>
      <c r="K1014" t="str" cm="1">
        <f t="array" ref="K1014">ExtractCapitals(J1014)</f>
        <v>Italian Pizza European</v>
      </c>
      <c r="L1014" t="str">
        <f t="shared" si="123"/>
        <v>Italian, Pizza, European</v>
      </c>
      <c r="M1014" t="str">
        <f t="shared" si="127"/>
        <v>Italian, Pizza, European</v>
      </c>
      <c r="N1014" t="s">
        <v>3952</v>
      </c>
      <c r="O1014" t="s">
        <v>56</v>
      </c>
      <c r="P1014" t="str">
        <f t="shared" si="124"/>
        <v>Italian, Pizza, European, Vegetarian Friendly, Vegan Options</v>
      </c>
      <c r="Q1014" t="str" cm="1">
        <f t="array" ref="Q1014">_xlfn.TEXTJOIN(", ", TRUE, IFERROR(_xlfn.FILTERXML("&lt;t&gt;&lt;s&gt;" &amp; SUBSTITUTE(P1014, ", ", "&lt;/s&gt;&lt;s&gt;") &amp; "&lt;/s&gt;&lt;/t&gt;", "//s[not(preceding::*=.)]"), ""))</f>
        <v>Italian, Pizza, European, Vegetarian Friendly, Vegan Options</v>
      </c>
      <c r="R1014" t="s">
        <v>9048</v>
      </c>
      <c r="S1014" t="str">
        <f t="shared" si="125"/>
        <v>P001985</v>
      </c>
      <c r="T1014">
        <f t="shared" ca="1" si="126"/>
        <v>1890</v>
      </c>
      <c r="U1014" s="4">
        <v>612</v>
      </c>
    </row>
    <row r="1015" spans="1:21" x14ac:dyDescent="0.45">
      <c r="A1015" t="s">
        <v>4057</v>
      </c>
      <c r="B1015" t="s">
        <v>3</v>
      </c>
      <c r="C1015" s="3" t="str">
        <f t="shared" si="121"/>
        <v>4.0 </v>
      </c>
      <c r="D1015" t="s">
        <v>4058</v>
      </c>
      <c r="E1015" t="s">
        <v>4059</v>
      </c>
      <c r="F1015" t="s">
        <v>13</v>
      </c>
      <c r="G1015" t="str">
        <f t="shared" si="122"/>
        <v>$$ - $$$</v>
      </c>
      <c r="H1015" t="s">
        <v>133</v>
      </c>
      <c r="I1015" t="s">
        <v>4060</v>
      </c>
      <c r="J1015" t="str">
        <f t="shared" si="120"/>
        <v xml:space="preserve">  ChineseSeafoodAsian</v>
      </c>
      <c r="K1015" t="str" cm="1">
        <f t="array" ref="K1015">ExtractCapitals(J1015)</f>
        <v>Chinese Seafood Asian</v>
      </c>
      <c r="L1015" t="str">
        <f t="shared" si="123"/>
        <v>Chinese, Seafood, Asian</v>
      </c>
      <c r="M1015" t="str">
        <f t="shared" si="127"/>
        <v>Chinese, Seafood, Asian</v>
      </c>
      <c r="N1015" t="s">
        <v>77</v>
      </c>
      <c r="O1015" t="s">
        <v>39</v>
      </c>
      <c r="P1015" t="str">
        <f t="shared" si="124"/>
        <v>Chinese, Seafood, Asian, Halal, Dinner</v>
      </c>
      <c r="Q1015" t="str" cm="1">
        <f t="array" ref="Q1015">_xlfn.TEXTJOIN(", ", TRUE, IFERROR(_xlfn.FILTERXML("&lt;t&gt;&lt;s&gt;" &amp; SUBSTITUTE(P1015, ", ", "&lt;/s&gt;&lt;s&gt;") &amp; "&lt;/s&gt;&lt;/t&gt;", "//s[not(preceding::*=.)]"), ""))</f>
        <v>Chinese, Seafood, Asian, Halal, Dinner</v>
      </c>
      <c r="R1015" t="s">
        <v>9048</v>
      </c>
      <c r="S1015" t="str">
        <f t="shared" si="125"/>
        <v>P001986</v>
      </c>
      <c r="T1015">
        <f t="shared" ca="1" si="126"/>
        <v>2385</v>
      </c>
      <c r="U1015" s="4">
        <v>1596</v>
      </c>
    </row>
    <row r="1016" spans="1:21" x14ac:dyDescent="0.45">
      <c r="A1016" t="s">
        <v>4061</v>
      </c>
      <c r="B1016" t="s">
        <v>79</v>
      </c>
      <c r="C1016" s="3" t="str">
        <f t="shared" si="121"/>
        <v>5.0 </v>
      </c>
      <c r="D1016" t="s">
        <v>4062</v>
      </c>
      <c r="E1016" t="s">
        <v>4063</v>
      </c>
      <c r="F1016" t="s">
        <v>13</v>
      </c>
      <c r="G1016" t="str">
        <f t="shared" si="122"/>
        <v>$$ - $$$</v>
      </c>
      <c r="H1016" t="s">
        <v>4064</v>
      </c>
      <c r="I1016" t="s">
        <v>4065</v>
      </c>
      <c r="J1016" t="str">
        <f t="shared" si="120"/>
        <v xml:space="preserve">  FusionMongolianVegetarian Friendly</v>
      </c>
      <c r="K1016" t="str" cm="1">
        <f t="array" ref="K1016">ExtractCapitals(J1016)</f>
        <v>Fusion Mongolian Vegetarian  Friendly</v>
      </c>
      <c r="L1016" t="str">
        <f t="shared" si="123"/>
        <v>Fusion, Mongolian, Vegetarian, , Friendly</v>
      </c>
      <c r="M1016" t="str">
        <f t="shared" si="127"/>
        <v>Fusion, Mongolian, Vegetarian Friendly</v>
      </c>
      <c r="N1016" t="s">
        <v>4066</v>
      </c>
      <c r="O1016" t="s">
        <v>3066</v>
      </c>
      <c r="P1016" t="str">
        <f t="shared" si="124"/>
        <v>Fusion, Mongolian, Vegetarian Friendly, Vegetarian Friendly, Vegan Options, Gluten Free Options</v>
      </c>
      <c r="Q1016" t="str" cm="1">
        <f t="array" ref="Q1016">_xlfn.TEXTJOIN(", ", TRUE, IFERROR(_xlfn.FILTERXML("&lt;t&gt;&lt;s&gt;" &amp; SUBSTITUTE(P1016, ", ", "&lt;/s&gt;&lt;s&gt;") &amp; "&lt;/s&gt;&lt;/t&gt;", "//s[not(preceding::*=.)]"), ""))</f>
        <v>Fusion, Mongolian, Vegetarian Friendly, Vegan Options, Gluten Free Options</v>
      </c>
      <c r="R1016" t="s">
        <v>9048</v>
      </c>
      <c r="S1016" t="str">
        <f t="shared" si="125"/>
        <v>P001987</v>
      </c>
      <c r="T1016">
        <f t="shared" ca="1" si="126"/>
        <v>4296</v>
      </c>
      <c r="U1016" s="4">
        <v>1453</v>
      </c>
    </row>
    <row r="1017" spans="1:21" x14ac:dyDescent="0.45">
      <c r="A1017" t="s">
        <v>4067</v>
      </c>
      <c r="B1017" t="s">
        <v>41</v>
      </c>
      <c r="C1017" s="3" t="str">
        <f t="shared" si="121"/>
        <v>4.5 </v>
      </c>
      <c r="D1017" t="s">
        <v>4068</v>
      </c>
      <c r="E1017" t="s">
        <v>4069</v>
      </c>
      <c r="F1017" t="s">
        <v>13</v>
      </c>
      <c r="G1017" t="str">
        <f t="shared" si="122"/>
        <v>$$ - $$$</v>
      </c>
      <c r="H1017" t="s">
        <v>1479</v>
      </c>
      <c r="I1017" t="s">
        <v>4070</v>
      </c>
      <c r="J1017" t="str">
        <f t="shared" si="120"/>
        <v xml:space="preserve">  ChineseAsianShanghai</v>
      </c>
      <c r="K1017" t="str" cm="1">
        <f t="array" ref="K1017">ExtractCapitals(J1017)</f>
        <v>Chinese Asian Shanghai</v>
      </c>
      <c r="L1017" t="str">
        <f t="shared" si="123"/>
        <v>Chinese, Asian, Shanghai</v>
      </c>
      <c r="M1017" t="str">
        <f t="shared" si="127"/>
        <v>Chinese, Asian, Shanghai</v>
      </c>
      <c r="N1017" t="s">
        <v>402</v>
      </c>
      <c r="O1017" t="s">
        <v>56</v>
      </c>
      <c r="P1017" t="str">
        <f t="shared" si="124"/>
        <v>Chinese, Asian, Shanghai, Vegetarian Friendly, Vegan Options</v>
      </c>
      <c r="Q1017" t="str" cm="1">
        <f t="array" ref="Q1017">_xlfn.TEXTJOIN(", ", TRUE, IFERROR(_xlfn.FILTERXML("&lt;t&gt;&lt;s&gt;" &amp; SUBSTITUTE(P1017, ", ", "&lt;/s&gt;&lt;s&gt;") &amp; "&lt;/s&gt;&lt;/t&gt;", "//s[not(preceding::*=.)]"), ""))</f>
        <v>Chinese, Asian, Shanghai, Vegetarian Friendly, Vegan Options</v>
      </c>
      <c r="R1017" t="s">
        <v>9048</v>
      </c>
      <c r="S1017" t="str">
        <f t="shared" si="125"/>
        <v>P001988</v>
      </c>
      <c r="T1017">
        <f t="shared" ca="1" si="126"/>
        <v>131</v>
      </c>
      <c r="U1017" s="4">
        <v>4291</v>
      </c>
    </row>
    <row r="1018" spans="1:21" x14ac:dyDescent="0.45">
      <c r="A1018" t="s">
        <v>4071</v>
      </c>
      <c r="B1018" t="s">
        <v>41</v>
      </c>
      <c r="C1018" s="3" t="str">
        <f t="shared" si="121"/>
        <v>4.5 </v>
      </c>
      <c r="D1018" t="s">
        <v>4072</v>
      </c>
      <c r="E1018" t="s">
        <v>4073</v>
      </c>
      <c r="F1018" t="s">
        <v>13</v>
      </c>
      <c r="G1018" t="str">
        <f t="shared" si="122"/>
        <v>$$ - $$$</v>
      </c>
      <c r="H1018" t="s">
        <v>4074</v>
      </c>
      <c r="I1018" t="s">
        <v>4075</v>
      </c>
      <c r="J1018" t="str">
        <f t="shared" si="120"/>
        <v xml:space="preserve">  JapaneseSpanishAsian</v>
      </c>
      <c r="K1018" t="str" cm="1">
        <f t="array" ref="K1018">ExtractCapitals(J1018)</f>
        <v>Japanese Spanish Asian</v>
      </c>
      <c r="L1018" t="str">
        <f t="shared" si="123"/>
        <v>Japanese, Spanish, Asian</v>
      </c>
      <c r="M1018" t="str">
        <f t="shared" si="127"/>
        <v>Japanese, Spanish, Asian</v>
      </c>
      <c r="N1018" t="s">
        <v>4076</v>
      </c>
      <c r="O1018" t="s">
        <v>34</v>
      </c>
      <c r="P1018" t="str">
        <f t="shared" si="124"/>
        <v>Japanese, Spanish, Asian, Fusion, Japanese, Spanish, Asian, Vegetarian Friendly</v>
      </c>
      <c r="Q1018" t="str" cm="1">
        <f t="array" ref="Q1018">_xlfn.TEXTJOIN(", ", TRUE, IFERROR(_xlfn.FILTERXML("&lt;t&gt;&lt;s&gt;" &amp; SUBSTITUTE(P1018, ", ", "&lt;/s&gt;&lt;s&gt;") &amp; "&lt;/s&gt;&lt;/t&gt;", "//s[not(preceding::*=.)]"), ""))</f>
        <v>Japanese, Spanish, Asian, Fusion, Vegetarian Friendly</v>
      </c>
      <c r="R1018" t="s">
        <v>9048</v>
      </c>
      <c r="S1018" t="str">
        <f t="shared" si="125"/>
        <v>P001989</v>
      </c>
      <c r="T1018">
        <f t="shared" ca="1" si="126"/>
        <v>2527</v>
      </c>
      <c r="U1018" s="4">
        <v>3534</v>
      </c>
    </row>
    <row r="1019" spans="1:21" x14ac:dyDescent="0.45">
      <c r="A1019" t="s">
        <v>4077</v>
      </c>
      <c r="B1019" t="s">
        <v>3</v>
      </c>
      <c r="C1019" s="3" t="str">
        <f t="shared" si="121"/>
        <v>4.0 </v>
      </c>
      <c r="D1019" t="s">
        <v>4078</v>
      </c>
      <c r="E1019" t="s">
        <v>4079</v>
      </c>
      <c r="F1019" t="s">
        <v>13</v>
      </c>
      <c r="G1019" t="str">
        <f t="shared" si="122"/>
        <v>$$ - $$$</v>
      </c>
      <c r="H1019" t="s">
        <v>380</v>
      </c>
      <c r="I1019" t="s">
        <v>4080</v>
      </c>
      <c r="J1019" t="str">
        <f t="shared" si="120"/>
        <v xml:space="preserve">  JapaneseSushiAsian</v>
      </c>
      <c r="K1019" t="str" cm="1">
        <f t="array" ref="K1019">ExtractCapitals(J1019)</f>
        <v>Japanese Sushi Asian</v>
      </c>
      <c r="L1019" t="str">
        <f t="shared" si="123"/>
        <v>Japanese, Sushi, Asian</v>
      </c>
      <c r="M1019" t="str">
        <f t="shared" si="127"/>
        <v>Japanese, Sushi, Asian</v>
      </c>
      <c r="N1019" t="s">
        <v>56</v>
      </c>
      <c r="O1019" t="s">
        <v>232</v>
      </c>
      <c r="P1019" t="str">
        <f t="shared" si="124"/>
        <v>Japanese, Sushi, Asian, Vegetarian Friendly, Vegan Options, Lunch, Dinner</v>
      </c>
      <c r="Q1019" t="str" cm="1">
        <f t="array" ref="Q1019">_xlfn.TEXTJOIN(", ", TRUE, IFERROR(_xlfn.FILTERXML("&lt;t&gt;&lt;s&gt;" &amp; SUBSTITUTE(P1019, ", ", "&lt;/s&gt;&lt;s&gt;") &amp; "&lt;/s&gt;&lt;/t&gt;", "//s[not(preceding::*=.)]"), ""))</f>
        <v>Japanese, Sushi, Asian, Vegetarian Friendly, Vegan Options, Lunch, Dinner</v>
      </c>
      <c r="R1019" t="s">
        <v>9048</v>
      </c>
      <c r="S1019" t="str">
        <f t="shared" si="125"/>
        <v>P001990</v>
      </c>
      <c r="T1019">
        <f t="shared" ca="1" si="126"/>
        <v>3253</v>
      </c>
      <c r="U1019" s="4">
        <v>1539</v>
      </c>
    </row>
    <row r="1020" spans="1:21" x14ac:dyDescent="0.45">
      <c r="A1020" t="s">
        <v>4081</v>
      </c>
      <c r="B1020" t="s">
        <v>41</v>
      </c>
      <c r="C1020" s="3" t="str">
        <f t="shared" si="121"/>
        <v>4.5 </v>
      </c>
      <c r="D1020" t="s">
        <v>4082</v>
      </c>
      <c r="E1020" t="s">
        <v>4083</v>
      </c>
      <c r="F1020" t="s">
        <v>13</v>
      </c>
      <c r="G1020" t="str">
        <f t="shared" si="122"/>
        <v>$$ - $$$</v>
      </c>
      <c r="H1020" t="s">
        <v>1544</v>
      </c>
      <c r="I1020" t="s">
        <v>4084</v>
      </c>
      <c r="J1020" t="str">
        <f t="shared" si="120"/>
        <v xml:space="preserve">  Vegetarian FriendlyVegan Options</v>
      </c>
      <c r="K1020" t="str" cm="1">
        <f t="array" ref="K1020">ExtractCapitals(J1020)</f>
        <v>Vegetarian  Friendly Vegan  Options</v>
      </c>
      <c r="L1020" t="str">
        <f t="shared" si="123"/>
        <v>Vegetarian, , Friendly, Vegan, , Options</v>
      </c>
      <c r="M1020" t="str">
        <f t="shared" si="127"/>
        <v>Vegetarian Friendly, Vegan Options</v>
      </c>
      <c r="N1020" t="s">
        <v>183</v>
      </c>
      <c r="O1020" t="s">
        <v>4085</v>
      </c>
      <c r="P1020" t="str">
        <f t="shared" si="124"/>
        <v>Vegetarian Friendly, Vegan Options, Lunch, Dinner, Brunch, Gift Cards Available, Takeout, Reservations, Seating, Highchairs Available, Accepts Mastercard, Accepts Visa, Free Wifi, Table Service, Serves Alcohol</v>
      </c>
      <c r="Q1020" t="str" cm="1">
        <f t="array" ref="Q1020">_xlfn.TEXTJOIN(", ", TRUE, IFERROR(_xlfn.FILTERXML("&lt;t&gt;&lt;s&gt;" &amp; SUBSTITUTE(P1020, ", ", "&lt;/s&gt;&lt;s&gt;") &amp; "&lt;/s&gt;&lt;/t&gt;", "//s[not(preceding::*=.)]"), ""))</f>
        <v>Vegetarian Friendly, Vegan Options, Lunch, Dinner, Brunch, Gift Cards Available, Takeout, Reservations, Seating, Highchairs Available, Accepts Mastercard, Accepts Visa, Free Wifi, Table Service, Serves Alcohol</v>
      </c>
      <c r="R1020" t="s">
        <v>9048</v>
      </c>
      <c r="S1020" t="str">
        <f t="shared" si="125"/>
        <v>P001991</v>
      </c>
      <c r="T1020">
        <f t="shared" ca="1" si="126"/>
        <v>706</v>
      </c>
      <c r="U1020" s="4">
        <v>174</v>
      </c>
    </row>
    <row r="1021" spans="1:21" x14ac:dyDescent="0.45">
      <c r="A1021" t="s">
        <v>4086</v>
      </c>
      <c r="B1021" t="s">
        <v>3</v>
      </c>
      <c r="C1021" s="3" t="str">
        <f t="shared" si="121"/>
        <v>4.0 </v>
      </c>
      <c r="D1021" t="s">
        <v>4087</v>
      </c>
      <c r="E1021" t="s">
        <v>4088</v>
      </c>
      <c r="F1021" t="s">
        <v>144</v>
      </c>
      <c r="G1021" t="str">
        <f t="shared" si="122"/>
        <v>$$$$</v>
      </c>
      <c r="H1021" t="s">
        <v>4089</v>
      </c>
      <c r="I1021" t="s">
        <v>3467</v>
      </c>
      <c r="J1021" t="str">
        <f t="shared" si="120"/>
        <v>SteakhouseEuropean</v>
      </c>
      <c r="K1021" t="str" cm="1">
        <f t="array" ref="K1021">ExtractCapitals(J1021)</f>
        <v>Steakhouse European</v>
      </c>
      <c r="L1021" t="str">
        <f t="shared" si="123"/>
        <v>Steakhouse, European</v>
      </c>
      <c r="M1021" t="str">
        <f t="shared" si="127"/>
        <v>Steakhouse, European</v>
      </c>
      <c r="N1021" t="s">
        <v>4090</v>
      </c>
      <c r="O1021" t="s">
        <v>232</v>
      </c>
      <c r="P1021" t="str">
        <f t="shared" si="124"/>
        <v>Steakhouse, European, Lunch, Dinner</v>
      </c>
      <c r="Q1021" t="str" cm="1">
        <f t="array" ref="Q1021">_xlfn.TEXTJOIN(", ", TRUE, IFERROR(_xlfn.FILTERXML("&lt;t&gt;&lt;s&gt;" &amp; SUBSTITUTE(P1021, ", ", "&lt;/s&gt;&lt;s&gt;") &amp; "&lt;/s&gt;&lt;/t&gt;", "//s[not(preceding::*=.)]"), ""))</f>
        <v>Steakhouse, European, Lunch, Dinner</v>
      </c>
      <c r="R1021" t="s">
        <v>9048</v>
      </c>
      <c r="S1021" t="str">
        <f t="shared" si="125"/>
        <v>P001992</v>
      </c>
      <c r="T1021">
        <f t="shared" ca="1" si="126"/>
        <v>2588</v>
      </c>
      <c r="U1021" s="4">
        <v>859</v>
      </c>
    </row>
    <row r="1022" spans="1:21" x14ac:dyDescent="0.45">
      <c r="A1022" t="s">
        <v>4091</v>
      </c>
      <c r="B1022" t="s">
        <v>3</v>
      </c>
      <c r="C1022" s="3" t="str">
        <f t="shared" si="121"/>
        <v>4.0 </v>
      </c>
      <c r="D1022" t="s">
        <v>4092</v>
      </c>
      <c r="E1022" t="s">
        <v>4093</v>
      </c>
      <c r="F1022" t="s">
        <v>13</v>
      </c>
      <c r="G1022" t="str">
        <f t="shared" si="122"/>
        <v>$$ - $$$</v>
      </c>
      <c r="H1022" t="s">
        <v>489</v>
      </c>
      <c r="I1022" t="s">
        <v>3998</v>
      </c>
      <c r="J1022" t="str">
        <f t="shared" si="120"/>
        <v xml:space="preserve">  IndianAsianVegetarian Friendly</v>
      </c>
      <c r="K1022" t="str" cm="1">
        <f t="array" ref="K1022">ExtractCapitals(J1022)</f>
        <v>Indian Asian Vegetarian  Friendly</v>
      </c>
      <c r="L1022" t="str">
        <f t="shared" si="123"/>
        <v>Indian, Asian, Vegetarian, , Friendly</v>
      </c>
      <c r="M1022" t="str">
        <f t="shared" si="127"/>
        <v>Indian, Asian, Vegetarian Friendly</v>
      </c>
      <c r="N1022" t="s">
        <v>16</v>
      </c>
      <c r="O1022" t="s">
        <v>600</v>
      </c>
      <c r="P1022" t="str">
        <f t="shared" si="124"/>
        <v>Indian, Asian, Vegetarian Friendly, Vegetarian Friendly, Vegan Options, Halal, Gluten Free Options, Breakfast, Lunch, Dinner, Brunch</v>
      </c>
      <c r="Q1022" t="str" cm="1">
        <f t="array" ref="Q1022">_xlfn.TEXTJOIN(", ", TRUE, IFERROR(_xlfn.FILTERXML("&lt;t&gt;&lt;s&gt;" &amp; SUBSTITUTE(P1022, ", ", "&lt;/s&gt;&lt;s&gt;") &amp; "&lt;/s&gt;&lt;/t&gt;", "//s[not(preceding::*=.)]"), ""))</f>
        <v>Indian, Asian, Vegetarian Friendly, Vegan Options, Halal, Gluten Free Options, Breakfast, Lunch, Dinner, Brunch</v>
      </c>
      <c r="R1022" t="s">
        <v>9048</v>
      </c>
      <c r="S1022" t="str">
        <f t="shared" si="125"/>
        <v>P001993</v>
      </c>
      <c r="T1022">
        <f t="shared" ca="1" si="126"/>
        <v>2588</v>
      </c>
      <c r="U1022" s="4">
        <v>1132</v>
      </c>
    </row>
    <row r="1023" spans="1:21" x14ac:dyDescent="0.45">
      <c r="A1023" t="s">
        <v>4094</v>
      </c>
      <c r="B1023" t="s">
        <v>3</v>
      </c>
      <c r="C1023" s="3" t="str">
        <f t="shared" si="121"/>
        <v>4.0 </v>
      </c>
      <c r="D1023" t="s">
        <v>4095</v>
      </c>
      <c r="E1023" t="s">
        <v>4096</v>
      </c>
      <c r="F1023" t="s">
        <v>13</v>
      </c>
      <c r="G1023" t="str">
        <f t="shared" si="122"/>
        <v>$$ - $$$</v>
      </c>
      <c r="H1023" t="s">
        <v>4097</v>
      </c>
      <c r="I1023" t="s">
        <v>4098</v>
      </c>
      <c r="J1023" t="str">
        <f t="shared" si="120"/>
        <v xml:space="preserve">  BarGrillPub</v>
      </c>
      <c r="K1023" t="str" cm="1">
        <f t="array" ref="K1023">ExtractCapitals(J1023)</f>
        <v>Bar Grill Pub</v>
      </c>
      <c r="L1023" t="str">
        <f t="shared" si="123"/>
        <v>Bar, Grill, Pub</v>
      </c>
      <c r="M1023" t="str">
        <f t="shared" si="127"/>
        <v>Bar, Grill, Pub</v>
      </c>
      <c r="N1023" t="s">
        <v>4099</v>
      </c>
      <c r="O1023" t="s">
        <v>34</v>
      </c>
      <c r="P1023" t="str">
        <f t="shared" si="124"/>
        <v>Bar, Grill, Pub, Bar, Pub, Grill, Vegetarian Friendly</v>
      </c>
      <c r="Q1023" t="str" cm="1">
        <f t="array" ref="Q1023">_xlfn.TEXTJOIN(", ", TRUE, IFERROR(_xlfn.FILTERXML("&lt;t&gt;&lt;s&gt;" &amp; SUBSTITUTE(P1023, ", ", "&lt;/s&gt;&lt;s&gt;") &amp; "&lt;/s&gt;&lt;/t&gt;", "//s[not(preceding::*=.)]"), ""))</f>
        <v>Bar, Grill, Pub, Vegetarian Friendly</v>
      </c>
      <c r="R1023" t="s">
        <v>9048</v>
      </c>
      <c r="S1023" t="str">
        <f t="shared" si="125"/>
        <v>P001994</v>
      </c>
      <c r="T1023">
        <f t="shared" ca="1" si="126"/>
        <v>4352</v>
      </c>
      <c r="U1023" s="4">
        <v>1829</v>
      </c>
    </row>
    <row r="1024" spans="1:21" x14ac:dyDescent="0.45">
      <c r="A1024" t="s">
        <v>4100</v>
      </c>
      <c r="B1024" t="s">
        <v>3</v>
      </c>
      <c r="C1024" s="3" t="str">
        <f t="shared" si="121"/>
        <v>4.0 </v>
      </c>
      <c r="D1024" t="s">
        <v>4101</v>
      </c>
      <c r="E1024" t="s">
        <v>4102</v>
      </c>
      <c r="F1024" t="s">
        <v>13</v>
      </c>
      <c r="G1024" t="str">
        <f t="shared" si="122"/>
        <v>$$ - $$$</v>
      </c>
      <c r="H1024" t="s">
        <v>489</v>
      </c>
      <c r="I1024" t="s">
        <v>4103</v>
      </c>
      <c r="J1024" t="str">
        <f t="shared" si="120"/>
        <v xml:space="preserve">  IndianAsianVegetarian Friendly</v>
      </c>
      <c r="K1024" t="str" cm="1">
        <f t="array" ref="K1024">ExtractCapitals(J1024)</f>
        <v>Indian Asian Vegetarian  Friendly</v>
      </c>
      <c r="L1024" t="str">
        <f t="shared" si="123"/>
        <v>Indian, Asian, Vegetarian, , Friendly</v>
      </c>
      <c r="M1024" t="str">
        <f t="shared" si="127"/>
        <v>Indian, Asian, Vegetarian Friendly</v>
      </c>
      <c r="N1024" t="s">
        <v>3108</v>
      </c>
      <c r="O1024" t="s">
        <v>9</v>
      </c>
      <c r="P1024" t="str">
        <f t="shared" si="124"/>
        <v>Indian, Asian, Vegetarian Friendly, Vegetarian Friendly, Vegan Options, Halal</v>
      </c>
      <c r="Q1024" t="str" cm="1">
        <f t="array" ref="Q1024">_xlfn.TEXTJOIN(", ", TRUE, IFERROR(_xlfn.FILTERXML("&lt;t&gt;&lt;s&gt;" &amp; SUBSTITUTE(P1024, ", ", "&lt;/s&gt;&lt;s&gt;") &amp; "&lt;/s&gt;&lt;/t&gt;", "//s[not(preceding::*=.)]"), ""))</f>
        <v>Indian, Asian, Vegetarian Friendly, Vegan Options, Halal</v>
      </c>
      <c r="R1024" t="s">
        <v>9048</v>
      </c>
      <c r="S1024" t="str">
        <f t="shared" si="125"/>
        <v>P001995</v>
      </c>
      <c r="T1024">
        <f t="shared" ca="1" si="126"/>
        <v>4232</v>
      </c>
      <c r="U1024" s="4">
        <v>1700</v>
      </c>
    </row>
    <row r="1025" spans="1:21" x14ac:dyDescent="0.45">
      <c r="A1025" t="s">
        <v>4104</v>
      </c>
      <c r="B1025" t="s">
        <v>3</v>
      </c>
      <c r="C1025" s="3" t="str">
        <f t="shared" si="121"/>
        <v>4.0 </v>
      </c>
      <c r="D1025" t="s">
        <v>4105</v>
      </c>
      <c r="E1025" t="s">
        <v>4106</v>
      </c>
      <c r="F1025" t="s">
        <v>13</v>
      </c>
      <c r="G1025" t="str">
        <f t="shared" si="122"/>
        <v>$$ - $$$</v>
      </c>
      <c r="H1025" t="s">
        <v>206</v>
      </c>
      <c r="I1025" t="s">
        <v>4107</v>
      </c>
      <c r="J1025" t="str">
        <f t="shared" si="120"/>
        <v xml:space="preserve">  DessertCafe</v>
      </c>
      <c r="K1025" t="str" cm="1">
        <f t="array" ref="K1025">ExtractCapitals(J1025)</f>
        <v>Dessert Cafe</v>
      </c>
      <c r="L1025" t="str">
        <f t="shared" si="123"/>
        <v>Dessert, Cafe</v>
      </c>
      <c r="M1025" t="str">
        <f t="shared" si="127"/>
        <v>Dessert, Cafe</v>
      </c>
      <c r="N1025" t="s">
        <v>3814</v>
      </c>
      <c r="P1025" t="str">
        <f t="shared" si="124"/>
        <v>Dessert, Cafe, Takeout, Seating</v>
      </c>
      <c r="Q1025" t="str" cm="1">
        <f t="array" ref="Q1025">_xlfn.TEXTJOIN(", ", TRUE, IFERROR(_xlfn.FILTERXML("&lt;t&gt;&lt;s&gt;" &amp; SUBSTITUTE(P1025, ", ", "&lt;/s&gt;&lt;s&gt;") &amp; "&lt;/s&gt;&lt;/t&gt;", "//s[not(preceding::*=.)]"), ""))</f>
        <v>Dessert, Cafe, Takeout, Seating</v>
      </c>
      <c r="R1025" t="s">
        <v>9048</v>
      </c>
      <c r="S1025" t="str">
        <f t="shared" si="125"/>
        <v>P001996</v>
      </c>
      <c r="T1025">
        <f t="shared" ca="1" si="126"/>
        <v>2462</v>
      </c>
      <c r="U1025" s="4">
        <v>2461</v>
      </c>
    </row>
    <row r="1026" spans="1:21" x14ac:dyDescent="0.45">
      <c r="A1026" t="s">
        <v>4108</v>
      </c>
      <c r="B1026" t="s">
        <v>18</v>
      </c>
      <c r="C1026" s="3" t="str">
        <f t="shared" si="121"/>
        <v>3.5 </v>
      </c>
      <c r="D1026" t="s">
        <v>4109</v>
      </c>
      <c r="E1026" t="s">
        <v>3868</v>
      </c>
      <c r="F1026" t="s">
        <v>13</v>
      </c>
      <c r="G1026" t="str">
        <f t="shared" si="122"/>
        <v>$$ - $$$</v>
      </c>
      <c r="H1026" t="s">
        <v>4110</v>
      </c>
      <c r="I1026" t="s">
        <v>4111</v>
      </c>
      <c r="J1026" t="str">
        <f t="shared" ref="J1026:J1089" si="128">SUBSTITUTE(SUBSTITUTE(H1026, "$", ""), "-", "")</f>
        <v xml:space="preserve">  AsianNonya/MalaysianVegetarian Friendly</v>
      </c>
      <c r="K1026" t="str" cm="1">
        <f t="array" ref="K1026">ExtractCapitals(J1026)</f>
        <v>Asian Nonya/ Malaysian Vegetarian  Friendly</v>
      </c>
      <c r="L1026" t="str">
        <f t="shared" si="123"/>
        <v>Asian, Nonya/, Malaysian, Vegetarian, , Friendly</v>
      </c>
      <c r="M1026" t="str">
        <f t="shared" si="127"/>
        <v>Asian, Nonya/, Malaysian, Vegetarian Friendly</v>
      </c>
      <c r="N1026" t="s">
        <v>794</v>
      </c>
      <c r="O1026" t="s">
        <v>266</v>
      </c>
      <c r="P1026" t="str">
        <f t="shared" si="124"/>
        <v>Asian, Nonya/, Malaysian, Vegetarian Friendly, Vegetarian Friendly, Halal</v>
      </c>
      <c r="Q1026" t="str" cm="1">
        <f t="array" ref="Q1026">_xlfn.TEXTJOIN(", ", TRUE, IFERROR(_xlfn.FILTERXML("&lt;t&gt;&lt;s&gt;" &amp; SUBSTITUTE(P1026, ", ", "&lt;/s&gt;&lt;s&gt;") &amp; "&lt;/s&gt;&lt;/t&gt;", "//s[not(preceding::*=.)]"), ""))</f>
        <v>Asian, Nonya/, Malaysian, Vegetarian Friendly, Halal</v>
      </c>
      <c r="R1026" t="s">
        <v>9048</v>
      </c>
      <c r="S1026" t="str">
        <f t="shared" si="125"/>
        <v>P001997</v>
      </c>
      <c r="T1026">
        <f t="shared" ca="1" si="126"/>
        <v>3589</v>
      </c>
      <c r="U1026" s="4">
        <v>1454</v>
      </c>
    </row>
    <row r="1027" spans="1:21" x14ac:dyDescent="0.45">
      <c r="A1027" t="s">
        <v>4112</v>
      </c>
      <c r="B1027" t="s">
        <v>79</v>
      </c>
      <c r="C1027" s="3" t="str">
        <f t="shared" ref="C1027:C1090" si="129">SUBSTITUTE(B1027, "Â", "")</f>
        <v>5.0 </v>
      </c>
      <c r="D1027" t="s">
        <v>4113</v>
      </c>
      <c r="E1027" t="s">
        <v>4114</v>
      </c>
      <c r="F1027" t="s">
        <v>13</v>
      </c>
      <c r="G1027" t="str">
        <f t="shared" ref="G1027:G1090" si="130">IF(OR(ISBLANK(F1027), ISERROR(SEARCH("$", F1027))), "$$", F1027)</f>
        <v>$$ - $$$</v>
      </c>
      <c r="H1027" t="s">
        <v>4115</v>
      </c>
      <c r="I1027" t="s">
        <v>4116</v>
      </c>
      <c r="J1027" t="str">
        <f t="shared" si="128"/>
        <v xml:space="preserve">  EuropeanAsianBritish</v>
      </c>
      <c r="K1027" t="str" cm="1">
        <f t="array" ref="K1027">ExtractCapitals(J1027)</f>
        <v>European Asian British</v>
      </c>
      <c r="L1027" t="str">
        <f t="shared" ref="L1027:L1090" si="131">SUBSTITUTE(K1027, " ", ", ")</f>
        <v>European, Asian, British</v>
      </c>
      <c r="M1027" t="str">
        <f t="shared" si="127"/>
        <v>European, Asian, British</v>
      </c>
      <c r="P1027" t="str">
        <f t="shared" ref="P1027:P1090" si="132">M1027 &amp; IF(ISNUMBER(SEARCH(N1027, M1027)), "", ", " &amp; N1027) &amp; IF(AND(ISNUMBER(SEARCH(N1027, M1027 &amp; N1027)), ISNUMBER(SEARCH(O1027, M1027 &amp; N1027))), "", ", " &amp; O1027)</f>
        <v>European, Asian, British</v>
      </c>
      <c r="Q1027" t="str" cm="1">
        <f t="array" ref="Q1027">_xlfn.TEXTJOIN(", ", TRUE, IFERROR(_xlfn.FILTERXML("&lt;t&gt;&lt;s&gt;" &amp; SUBSTITUTE(P1027, ", ", "&lt;/s&gt;&lt;s&gt;") &amp; "&lt;/s&gt;&lt;/t&gt;", "//s[not(preceding::*=.)]"), ""))</f>
        <v>European, Asian, British</v>
      </c>
      <c r="R1027" t="s">
        <v>9048</v>
      </c>
      <c r="S1027" t="str">
        <f t="shared" ref="S1027:S1090" si="133">"P" &amp; TEXT(ROW(S1027)-1+972,"000000")</f>
        <v>P001998</v>
      </c>
      <c r="T1027">
        <f t="shared" ref="T1027:T1090" ca="1" si="134">RANDBETWEEN(1, 4500)</f>
        <v>1861</v>
      </c>
      <c r="U1027" s="4">
        <v>3381</v>
      </c>
    </row>
    <row r="1028" spans="1:21" x14ac:dyDescent="0.45">
      <c r="A1028" t="s">
        <v>4117</v>
      </c>
      <c r="B1028" t="s">
        <v>3</v>
      </c>
      <c r="C1028" s="3" t="str">
        <f t="shared" si="129"/>
        <v>4.0 </v>
      </c>
      <c r="D1028" t="s">
        <v>4118</v>
      </c>
      <c r="E1028" t="s">
        <v>4119</v>
      </c>
      <c r="F1028" t="s">
        <v>13</v>
      </c>
      <c r="G1028" t="str">
        <f t="shared" si="130"/>
        <v>$$ - $$$</v>
      </c>
      <c r="H1028" t="s">
        <v>4120</v>
      </c>
      <c r="I1028" t="s">
        <v>4121</v>
      </c>
      <c r="J1028" t="str">
        <f t="shared" si="128"/>
        <v xml:space="preserve">  MexicanAmericanSouthwestern</v>
      </c>
      <c r="K1028" t="str" cm="1">
        <f t="array" ref="K1028">ExtractCapitals(J1028)</f>
        <v>Mexican American Southwestern</v>
      </c>
      <c r="L1028" t="str">
        <f t="shared" si="131"/>
        <v>Mexican, American, Southwestern</v>
      </c>
      <c r="M1028" t="str">
        <f t="shared" ref="M1028:M1091" si="135">SUBSTITUTE(SUBSTITUTE(L1028, ", ,", ""), ",,", ",")</f>
        <v>Mexican, American, Southwestern</v>
      </c>
      <c r="N1028" t="s">
        <v>266</v>
      </c>
      <c r="O1028" t="s">
        <v>227</v>
      </c>
      <c r="P1028" t="str">
        <f t="shared" si="132"/>
        <v>Mexican, American, Southwestern, Vegetarian Friendly, Halal, Lunch, Dinner, Brunch, After-hours</v>
      </c>
      <c r="Q1028" t="str" cm="1">
        <f t="array" ref="Q1028">_xlfn.TEXTJOIN(", ", TRUE, IFERROR(_xlfn.FILTERXML("&lt;t&gt;&lt;s&gt;" &amp; SUBSTITUTE(P1028, ", ", "&lt;/s&gt;&lt;s&gt;") &amp; "&lt;/s&gt;&lt;/t&gt;", "//s[not(preceding::*=.)]"), ""))</f>
        <v>Mexican, American, Southwestern, Vegetarian Friendly, Halal, Lunch, Dinner, Brunch, After-hours</v>
      </c>
      <c r="R1028" t="s">
        <v>9048</v>
      </c>
      <c r="S1028" t="str">
        <f t="shared" si="133"/>
        <v>P001999</v>
      </c>
      <c r="T1028">
        <f t="shared" ca="1" si="134"/>
        <v>990</v>
      </c>
      <c r="U1028" s="4">
        <v>2260</v>
      </c>
    </row>
    <row r="1029" spans="1:21" x14ac:dyDescent="0.45">
      <c r="A1029" t="s">
        <v>4122</v>
      </c>
      <c r="B1029" t="s">
        <v>3</v>
      </c>
      <c r="C1029" s="3" t="str">
        <f t="shared" si="129"/>
        <v>4.0 </v>
      </c>
      <c r="D1029" t="s">
        <v>4123</v>
      </c>
      <c r="E1029" t="s">
        <v>4114</v>
      </c>
      <c r="F1029" t="s">
        <v>13</v>
      </c>
      <c r="G1029" t="str">
        <f t="shared" si="130"/>
        <v>$$ - $$$</v>
      </c>
      <c r="H1029" t="s">
        <v>4124</v>
      </c>
      <c r="I1029" t="s">
        <v>4125</v>
      </c>
      <c r="J1029" t="str">
        <f t="shared" si="128"/>
        <v xml:space="preserve">  BarInternationalFusion</v>
      </c>
      <c r="K1029" t="str" cm="1">
        <f t="array" ref="K1029">ExtractCapitals(J1029)</f>
        <v>Bar International Fusion</v>
      </c>
      <c r="L1029" t="str">
        <f t="shared" si="131"/>
        <v>Bar, International, Fusion</v>
      </c>
      <c r="M1029" t="str">
        <f t="shared" si="135"/>
        <v>Bar, International, Fusion</v>
      </c>
      <c r="N1029" t="s">
        <v>4126</v>
      </c>
      <c r="O1029" t="s">
        <v>34</v>
      </c>
      <c r="P1029" t="str">
        <f t="shared" si="132"/>
        <v>Bar, International, Fusion, Bar, Malaysian, International, Fusion, Vegetarian Friendly</v>
      </c>
      <c r="Q1029" t="str" cm="1">
        <f t="array" ref="Q1029">_xlfn.TEXTJOIN(", ", TRUE, IFERROR(_xlfn.FILTERXML("&lt;t&gt;&lt;s&gt;" &amp; SUBSTITUTE(P1029, ", ", "&lt;/s&gt;&lt;s&gt;") &amp; "&lt;/s&gt;&lt;/t&gt;", "//s[not(preceding::*=.)]"), ""))</f>
        <v>Bar, International, Fusion, Malaysian, Vegetarian Friendly</v>
      </c>
      <c r="R1029" t="s">
        <v>9048</v>
      </c>
      <c r="S1029" t="str">
        <f t="shared" si="133"/>
        <v>P002000</v>
      </c>
      <c r="T1029">
        <f t="shared" ca="1" si="134"/>
        <v>1538</v>
      </c>
      <c r="U1029" s="4">
        <v>4136</v>
      </c>
    </row>
    <row r="1030" spans="1:21" x14ac:dyDescent="0.45">
      <c r="A1030" t="s">
        <v>4127</v>
      </c>
      <c r="B1030" t="s">
        <v>41</v>
      </c>
      <c r="C1030" s="3" t="str">
        <f t="shared" si="129"/>
        <v>4.5 </v>
      </c>
      <c r="D1030" t="s">
        <v>4128</v>
      </c>
      <c r="E1030" t="s">
        <v>4129</v>
      </c>
      <c r="F1030" t="s">
        <v>144</v>
      </c>
      <c r="G1030" t="str">
        <f t="shared" si="130"/>
        <v>$$$$</v>
      </c>
      <c r="H1030" t="s">
        <v>4130</v>
      </c>
      <c r="I1030" t="s">
        <v>4131</v>
      </c>
      <c r="J1030" t="str">
        <f t="shared" si="128"/>
        <v>FrenchSouthwestern</v>
      </c>
      <c r="K1030" t="str" cm="1">
        <f t="array" ref="K1030">ExtractCapitals(J1030)</f>
        <v>French Southwestern</v>
      </c>
      <c r="L1030" t="str">
        <f t="shared" si="131"/>
        <v>French, Southwestern</v>
      </c>
      <c r="M1030" t="str">
        <f t="shared" si="135"/>
        <v>French, Southwestern</v>
      </c>
      <c r="N1030" t="s">
        <v>4132</v>
      </c>
      <c r="O1030" t="s">
        <v>423</v>
      </c>
      <c r="P1030" t="str">
        <f t="shared" si="132"/>
        <v>French, Southwestern, Dinner, After-hours, Drinks</v>
      </c>
      <c r="Q1030" t="str" cm="1">
        <f t="array" ref="Q1030">_xlfn.TEXTJOIN(", ", TRUE, IFERROR(_xlfn.FILTERXML("&lt;t&gt;&lt;s&gt;" &amp; SUBSTITUTE(P1030, ", ", "&lt;/s&gt;&lt;s&gt;") &amp; "&lt;/s&gt;&lt;/t&gt;", "//s[not(preceding::*=.)]"), ""))</f>
        <v>French, Southwestern, Dinner, After-hours, Drinks</v>
      </c>
      <c r="R1030" t="s">
        <v>9048</v>
      </c>
      <c r="S1030" t="str">
        <f t="shared" si="133"/>
        <v>P002001</v>
      </c>
      <c r="T1030">
        <f t="shared" ca="1" si="134"/>
        <v>2219</v>
      </c>
      <c r="U1030" s="4">
        <v>1739</v>
      </c>
    </row>
    <row r="1031" spans="1:21" x14ac:dyDescent="0.45">
      <c r="A1031" t="s">
        <v>4133</v>
      </c>
      <c r="B1031" t="s">
        <v>79</v>
      </c>
      <c r="C1031" s="3" t="str">
        <f t="shared" si="129"/>
        <v>5.0 </v>
      </c>
      <c r="D1031" t="s">
        <v>4134</v>
      </c>
      <c r="E1031" t="s">
        <v>4135</v>
      </c>
      <c r="F1031" t="s">
        <v>13</v>
      </c>
      <c r="G1031" t="str">
        <f t="shared" si="130"/>
        <v>$$ - $$$</v>
      </c>
      <c r="H1031" t="s">
        <v>482</v>
      </c>
      <c r="I1031" t="s">
        <v>4136</v>
      </c>
      <c r="J1031" t="str">
        <f t="shared" si="128"/>
        <v xml:space="preserve">  IndianAsianMalaysian</v>
      </c>
      <c r="K1031" t="str" cm="1">
        <f t="array" ref="K1031">ExtractCapitals(J1031)</f>
        <v>Indian Asian Malaysian</v>
      </c>
      <c r="L1031" t="str">
        <f t="shared" si="131"/>
        <v>Indian, Asian, Malaysian</v>
      </c>
      <c r="M1031" t="str">
        <f t="shared" si="135"/>
        <v>Indian, Asian, Malaysian</v>
      </c>
      <c r="N1031" t="s">
        <v>308</v>
      </c>
      <c r="O1031" t="s">
        <v>56</v>
      </c>
      <c r="P1031" t="str">
        <f t="shared" si="132"/>
        <v>Indian, Asian, Malaysian, Vegetarian Friendly, Vegan Options</v>
      </c>
      <c r="Q1031" t="str" cm="1">
        <f t="array" ref="Q1031">_xlfn.TEXTJOIN(", ", TRUE, IFERROR(_xlfn.FILTERXML("&lt;t&gt;&lt;s&gt;" &amp; SUBSTITUTE(P1031, ", ", "&lt;/s&gt;&lt;s&gt;") &amp; "&lt;/s&gt;&lt;/t&gt;", "//s[not(preceding::*=.)]"), ""))</f>
        <v>Indian, Asian, Malaysian, Vegetarian Friendly, Vegan Options</v>
      </c>
      <c r="R1031" t="s">
        <v>9048</v>
      </c>
      <c r="S1031" t="str">
        <f t="shared" si="133"/>
        <v>P002002</v>
      </c>
      <c r="T1031">
        <f t="shared" ca="1" si="134"/>
        <v>381</v>
      </c>
      <c r="U1031" s="4">
        <v>355</v>
      </c>
    </row>
    <row r="1032" spans="1:21" x14ac:dyDescent="0.45">
      <c r="A1032" t="s">
        <v>4137</v>
      </c>
      <c r="B1032" t="s">
        <v>3</v>
      </c>
      <c r="C1032" s="3" t="str">
        <f t="shared" si="129"/>
        <v>4.0 </v>
      </c>
      <c r="D1032" t="s">
        <v>4138</v>
      </c>
      <c r="E1032" t="s">
        <v>4139</v>
      </c>
      <c r="F1032" t="s">
        <v>6</v>
      </c>
      <c r="G1032" t="str">
        <f t="shared" si="130"/>
        <v>$</v>
      </c>
      <c r="H1032" t="s">
        <v>4140</v>
      </c>
      <c r="I1032" t="s">
        <v>4141</v>
      </c>
      <c r="J1032" t="str">
        <f t="shared" si="128"/>
        <v>AmericanLebaneseMediterranean</v>
      </c>
      <c r="K1032" t="str" cm="1">
        <f t="array" ref="K1032">ExtractCapitals(J1032)</f>
        <v>American Lebanese Mediterranean</v>
      </c>
      <c r="L1032" t="str">
        <f t="shared" si="131"/>
        <v>American, Lebanese, Mediterranean</v>
      </c>
      <c r="M1032" t="str">
        <f t="shared" si="135"/>
        <v>American, Lebanese, Mediterranean</v>
      </c>
      <c r="N1032" t="s">
        <v>4142</v>
      </c>
      <c r="O1032" t="s">
        <v>77</v>
      </c>
      <c r="P1032" t="str">
        <f t="shared" si="132"/>
        <v>American, Lebanese, Mediterranean, American, Lebanese, Grill, Asian, Malaysian, Mediterranean, Halal</v>
      </c>
      <c r="Q1032" t="str" cm="1">
        <f t="array" ref="Q1032">_xlfn.TEXTJOIN(", ", TRUE, IFERROR(_xlfn.FILTERXML("&lt;t&gt;&lt;s&gt;" &amp; SUBSTITUTE(P1032, ", ", "&lt;/s&gt;&lt;s&gt;") &amp; "&lt;/s&gt;&lt;/t&gt;", "//s[not(preceding::*=.)]"), ""))</f>
        <v>American, Lebanese, Mediterranean, Grill, Asian, Malaysian, Halal</v>
      </c>
      <c r="R1032" t="s">
        <v>9048</v>
      </c>
      <c r="S1032" t="str">
        <f t="shared" si="133"/>
        <v>P002003</v>
      </c>
      <c r="T1032">
        <f t="shared" ca="1" si="134"/>
        <v>4279</v>
      </c>
      <c r="U1032" s="4">
        <v>1434</v>
      </c>
    </row>
    <row r="1033" spans="1:21" x14ac:dyDescent="0.45">
      <c r="A1033" t="s">
        <v>4143</v>
      </c>
      <c r="B1033" t="s">
        <v>3</v>
      </c>
      <c r="C1033" s="3" t="str">
        <f t="shared" si="129"/>
        <v>4.0 </v>
      </c>
      <c r="D1033" t="s">
        <v>4144</v>
      </c>
      <c r="E1033" t="s">
        <v>4145</v>
      </c>
      <c r="F1033" t="s">
        <v>13</v>
      </c>
      <c r="G1033" t="str">
        <f t="shared" si="130"/>
        <v>$$ - $$$</v>
      </c>
      <c r="H1033" t="s">
        <v>4146</v>
      </c>
      <c r="I1033" t="s">
        <v>4147</v>
      </c>
      <c r="J1033" t="str">
        <f t="shared" si="128"/>
        <v xml:space="preserve">  SteakhouseBrazilianBarbecue</v>
      </c>
      <c r="K1033" t="str" cm="1">
        <f t="array" ref="K1033">ExtractCapitals(J1033)</f>
        <v>Steakhouse Brazilian Barbecue</v>
      </c>
      <c r="L1033" t="str">
        <f t="shared" si="131"/>
        <v>Steakhouse, Brazilian, Barbecue</v>
      </c>
      <c r="M1033" t="str">
        <f t="shared" si="135"/>
        <v>Steakhouse, Brazilian, Barbecue</v>
      </c>
      <c r="N1033" t="s">
        <v>4148</v>
      </c>
      <c r="O1033" t="s">
        <v>77</v>
      </c>
      <c r="P1033" t="str">
        <f t="shared" si="132"/>
        <v>Steakhouse, Brazilian, Barbecue, Halal</v>
      </c>
      <c r="Q1033" t="str" cm="1">
        <f t="array" ref="Q1033">_xlfn.TEXTJOIN(", ", TRUE, IFERROR(_xlfn.FILTERXML("&lt;t&gt;&lt;s&gt;" &amp; SUBSTITUTE(P1033, ", ", "&lt;/s&gt;&lt;s&gt;") &amp; "&lt;/s&gt;&lt;/t&gt;", "//s[not(preceding::*=.)]"), ""))</f>
        <v>Steakhouse, Brazilian, Barbecue, Halal</v>
      </c>
      <c r="R1033" t="s">
        <v>9048</v>
      </c>
      <c r="S1033" t="str">
        <f t="shared" si="133"/>
        <v>P002004</v>
      </c>
      <c r="T1033">
        <f t="shared" ca="1" si="134"/>
        <v>269</v>
      </c>
      <c r="U1033" s="4">
        <v>3836</v>
      </c>
    </row>
    <row r="1034" spans="1:21" x14ac:dyDescent="0.45">
      <c r="A1034" t="s">
        <v>4149</v>
      </c>
      <c r="B1034" t="s">
        <v>79</v>
      </c>
      <c r="C1034" s="3" t="str">
        <f t="shared" si="129"/>
        <v>5.0 </v>
      </c>
      <c r="D1034" t="s">
        <v>4150</v>
      </c>
      <c r="E1034" t="s">
        <v>4151</v>
      </c>
      <c r="F1034" t="s">
        <v>6</v>
      </c>
      <c r="G1034" t="str">
        <f t="shared" si="130"/>
        <v>$</v>
      </c>
      <c r="H1034" t="s">
        <v>1868</v>
      </c>
      <c r="I1034" t="s">
        <v>4152</v>
      </c>
      <c r="J1034" t="str">
        <f t="shared" si="128"/>
        <v>BarbecueAsianMalaysian</v>
      </c>
      <c r="K1034" t="str" cm="1">
        <f t="array" ref="K1034">ExtractCapitals(J1034)</f>
        <v>Barbecue Asian Malaysian</v>
      </c>
      <c r="L1034" t="str">
        <f t="shared" si="131"/>
        <v>Barbecue, Asian, Malaysian</v>
      </c>
      <c r="M1034" t="str">
        <f t="shared" si="135"/>
        <v>Barbecue, Asian, Malaysian</v>
      </c>
      <c r="N1034" t="s">
        <v>4153</v>
      </c>
      <c r="O1034" t="s">
        <v>39</v>
      </c>
      <c r="P1034" t="str">
        <f t="shared" si="132"/>
        <v>Barbecue, Asian, Malaysian, Dinner</v>
      </c>
      <c r="Q1034" t="str" cm="1">
        <f t="array" ref="Q1034">_xlfn.TEXTJOIN(", ", TRUE, IFERROR(_xlfn.FILTERXML("&lt;t&gt;&lt;s&gt;" &amp; SUBSTITUTE(P1034, ", ", "&lt;/s&gt;&lt;s&gt;") &amp; "&lt;/s&gt;&lt;/t&gt;", "//s[not(preceding::*=.)]"), ""))</f>
        <v>Barbecue, Asian, Malaysian, Dinner</v>
      </c>
      <c r="R1034" t="s">
        <v>9048</v>
      </c>
      <c r="S1034" t="str">
        <f t="shared" si="133"/>
        <v>P002005</v>
      </c>
      <c r="T1034">
        <f t="shared" ca="1" si="134"/>
        <v>423</v>
      </c>
      <c r="U1034" s="4">
        <v>4285</v>
      </c>
    </row>
    <row r="1035" spans="1:21" x14ac:dyDescent="0.45">
      <c r="A1035" t="s">
        <v>4154</v>
      </c>
      <c r="B1035" t="s">
        <v>3</v>
      </c>
      <c r="C1035" s="3" t="str">
        <f t="shared" si="129"/>
        <v>4.0 </v>
      </c>
      <c r="D1035" t="s">
        <v>4155</v>
      </c>
      <c r="E1035" t="s">
        <v>4156</v>
      </c>
      <c r="F1035" t="s">
        <v>13</v>
      </c>
      <c r="G1035" t="str">
        <f t="shared" si="130"/>
        <v>$$ - $$$</v>
      </c>
      <c r="H1035" t="s">
        <v>4157</v>
      </c>
      <c r="I1035" t="s">
        <v>4158</v>
      </c>
      <c r="J1035" t="str">
        <f t="shared" si="128"/>
        <v xml:space="preserve">  BarBritishVegan Options</v>
      </c>
      <c r="K1035" t="str" cm="1">
        <f t="array" ref="K1035">ExtractCapitals(J1035)</f>
        <v>Bar British Vegan  Options</v>
      </c>
      <c r="L1035" t="str">
        <f t="shared" si="131"/>
        <v>Bar, British, Vegan, , Options</v>
      </c>
      <c r="M1035" t="str">
        <f t="shared" si="135"/>
        <v>Bar, British, Vegan Options</v>
      </c>
      <c r="N1035" t="s">
        <v>1379</v>
      </c>
      <c r="O1035" t="s">
        <v>600</v>
      </c>
      <c r="P1035" t="str">
        <f t="shared" si="132"/>
        <v>Bar, British, Vegan Options, Breakfast, Lunch, Dinner, Brunch</v>
      </c>
      <c r="Q1035" t="str" cm="1">
        <f t="array" ref="Q1035">_xlfn.TEXTJOIN(", ", TRUE, IFERROR(_xlfn.FILTERXML("&lt;t&gt;&lt;s&gt;" &amp; SUBSTITUTE(P1035, ", ", "&lt;/s&gt;&lt;s&gt;") &amp; "&lt;/s&gt;&lt;/t&gt;", "//s[not(preceding::*=.)]"), ""))</f>
        <v>Bar, British, Vegan Options, Breakfast, Lunch, Dinner, Brunch</v>
      </c>
      <c r="R1035" t="s">
        <v>9048</v>
      </c>
      <c r="S1035" t="str">
        <f t="shared" si="133"/>
        <v>P002006</v>
      </c>
      <c r="T1035">
        <f t="shared" ca="1" si="134"/>
        <v>2792</v>
      </c>
      <c r="U1035" s="4">
        <v>1649</v>
      </c>
    </row>
    <row r="1036" spans="1:21" x14ac:dyDescent="0.45">
      <c r="A1036" t="s">
        <v>4159</v>
      </c>
      <c r="B1036" t="s">
        <v>41</v>
      </c>
      <c r="C1036" s="3" t="str">
        <f t="shared" si="129"/>
        <v>4.5 </v>
      </c>
      <c r="D1036" t="s">
        <v>4160</v>
      </c>
      <c r="E1036" t="s">
        <v>4161</v>
      </c>
      <c r="F1036" t="s">
        <v>6</v>
      </c>
      <c r="G1036" t="str">
        <f t="shared" si="130"/>
        <v>$</v>
      </c>
      <c r="H1036" t="s">
        <v>212</v>
      </c>
      <c r="I1036" t="s">
        <v>4162</v>
      </c>
      <c r="J1036" t="str">
        <f t="shared" si="128"/>
        <v>IndianAsianVegetarian Friendly</v>
      </c>
      <c r="K1036" t="str" cm="1">
        <f t="array" ref="K1036">ExtractCapitals(J1036)</f>
        <v>Indian Asian Vegetarian  Friendly</v>
      </c>
      <c r="L1036" t="str">
        <f t="shared" si="131"/>
        <v>Indian, Asian, Vegetarian, , Friendly</v>
      </c>
      <c r="M1036" t="str">
        <f t="shared" si="135"/>
        <v>Indian, Asian, Vegetarian Friendly</v>
      </c>
      <c r="N1036" t="s">
        <v>3108</v>
      </c>
      <c r="O1036" t="s">
        <v>56</v>
      </c>
      <c r="P1036" t="str">
        <f t="shared" si="132"/>
        <v>Indian, Asian, Vegetarian Friendly, Vegetarian Friendly, Vegan Options</v>
      </c>
      <c r="Q1036" t="str" cm="1">
        <f t="array" ref="Q1036">_xlfn.TEXTJOIN(", ", TRUE, IFERROR(_xlfn.FILTERXML("&lt;t&gt;&lt;s&gt;" &amp; SUBSTITUTE(P1036, ", ", "&lt;/s&gt;&lt;s&gt;") &amp; "&lt;/s&gt;&lt;/t&gt;", "//s[not(preceding::*=.)]"), ""))</f>
        <v>Indian, Asian, Vegetarian Friendly, Vegan Options</v>
      </c>
      <c r="R1036" t="s">
        <v>9048</v>
      </c>
      <c r="S1036" t="str">
        <f t="shared" si="133"/>
        <v>P002007</v>
      </c>
      <c r="T1036">
        <f t="shared" ca="1" si="134"/>
        <v>140</v>
      </c>
      <c r="U1036" s="4">
        <v>935</v>
      </c>
    </row>
    <row r="1037" spans="1:21" x14ac:dyDescent="0.45">
      <c r="A1037" t="s">
        <v>4163</v>
      </c>
      <c r="B1037" t="s">
        <v>41</v>
      </c>
      <c r="C1037" s="3" t="str">
        <f t="shared" si="129"/>
        <v>4.5 </v>
      </c>
      <c r="D1037" t="s">
        <v>4164</v>
      </c>
      <c r="E1037" t="s">
        <v>4165</v>
      </c>
      <c r="F1037" t="s">
        <v>13</v>
      </c>
      <c r="G1037" t="str">
        <f t="shared" si="130"/>
        <v>$$ - $$$</v>
      </c>
      <c r="H1037" t="s">
        <v>4166</v>
      </c>
      <c r="I1037" t="s">
        <v>4167</v>
      </c>
      <c r="J1037" t="str">
        <f t="shared" si="128"/>
        <v xml:space="preserve">  RussianCentral Asian</v>
      </c>
      <c r="K1037" t="str" cm="1">
        <f t="array" ref="K1037">ExtractCapitals(J1037)</f>
        <v>Russian Central  Asian</v>
      </c>
      <c r="L1037" t="str">
        <f t="shared" si="131"/>
        <v>Russian, Central, , Asian</v>
      </c>
      <c r="M1037" t="str">
        <f t="shared" si="135"/>
        <v>Russian, Central Asian</v>
      </c>
      <c r="N1037" t="s">
        <v>4168</v>
      </c>
      <c r="O1037" t="s">
        <v>232</v>
      </c>
      <c r="P1037" t="str">
        <f t="shared" si="132"/>
        <v>Russian, Central Asian, Central Asian, Russian, Lunch, Dinner</v>
      </c>
      <c r="Q1037" t="str" cm="1">
        <f t="array" ref="Q1037">_xlfn.TEXTJOIN(", ", TRUE, IFERROR(_xlfn.FILTERXML("&lt;t&gt;&lt;s&gt;" &amp; SUBSTITUTE(P1037, ", ", "&lt;/s&gt;&lt;s&gt;") &amp; "&lt;/s&gt;&lt;/t&gt;", "//s[not(preceding::*=.)]"), ""))</f>
        <v>Russian, Central Asian, Lunch, Dinner</v>
      </c>
      <c r="R1037" t="s">
        <v>9048</v>
      </c>
      <c r="S1037" t="str">
        <f t="shared" si="133"/>
        <v>P002008</v>
      </c>
      <c r="T1037">
        <f t="shared" ca="1" si="134"/>
        <v>4393</v>
      </c>
      <c r="U1037" s="4">
        <v>3668</v>
      </c>
    </row>
    <row r="1038" spans="1:21" x14ac:dyDescent="0.45">
      <c r="A1038" t="s">
        <v>4169</v>
      </c>
      <c r="B1038" t="s">
        <v>18</v>
      </c>
      <c r="C1038" s="3" t="str">
        <f t="shared" si="129"/>
        <v>3.5 </v>
      </c>
      <c r="D1038" t="s">
        <v>4170</v>
      </c>
      <c r="E1038" t="s">
        <v>4171</v>
      </c>
      <c r="F1038" t="s">
        <v>6</v>
      </c>
      <c r="G1038" t="str">
        <f t="shared" si="130"/>
        <v>$</v>
      </c>
      <c r="H1038" t="s">
        <v>7</v>
      </c>
      <c r="I1038" t="s">
        <v>4172</v>
      </c>
      <c r="J1038" t="str">
        <f t="shared" si="128"/>
        <v>ChineseAsianMalaysian</v>
      </c>
      <c r="K1038" t="str" cm="1">
        <f t="array" ref="K1038">ExtractCapitals(J1038)</f>
        <v>Chinese Asian Malaysian</v>
      </c>
      <c r="L1038" t="str">
        <f t="shared" si="131"/>
        <v>Chinese, Asian, Malaysian</v>
      </c>
      <c r="M1038" t="str">
        <f t="shared" si="135"/>
        <v>Chinese, Asian, Malaysian</v>
      </c>
      <c r="N1038" t="s">
        <v>376</v>
      </c>
      <c r="O1038" t="s">
        <v>4173</v>
      </c>
      <c r="P1038" t="str">
        <f t="shared" si="132"/>
        <v>Chinese, Asian, Malaysian, Dinner, After-hours, Takeout, Outdoor Seating, Seating, Wheelchair Accessible, Serves Alcohol, Table Service</v>
      </c>
      <c r="Q1038" t="str" cm="1">
        <f t="array" ref="Q1038">_xlfn.TEXTJOIN(", ", TRUE, IFERROR(_xlfn.FILTERXML("&lt;t&gt;&lt;s&gt;" &amp; SUBSTITUTE(P1038, ", ", "&lt;/s&gt;&lt;s&gt;") &amp; "&lt;/s&gt;&lt;/t&gt;", "//s[not(preceding::*=.)]"), ""))</f>
        <v>Chinese, Asian, Malaysian, Dinner, After-hours, Takeout, Outdoor Seating, Seating, Wheelchair Accessible, Serves Alcohol, Table Service</v>
      </c>
      <c r="R1038" t="s">
        <v>9048</v>
      </c>
      <c r="S1038" t="str">
        <f t="shared" si="133"/>
        <v>P002009</v>
      </c>
      <c r="T1038">
        <f t="shared" ca="1" si="134"/>
        <v>1454</v>
      </c>
      <c r="U1038" s="4">
        <v>251</v>
      </c>
    </row>
    <row r="1039" spans="1:21" x14ac:dyDescent="0.45">
      <c r="A1039" t="s">
        <v>4174</v>
      </c>
      <c r="B1039" t="s">
        <v>3</v>
      </c>
      <c r="C1039" s="3" t="str">
        <f t="shared" si="129"/>
        <v>4.0 </v>
      </c>
      <c r="D1039" t="s">
        <v>4175</v>
      </c>
      <c r="E1039" t="s">
        <v>4176</v>
      </c>
      <c r="F1039" t="s">
        <v>13</v>
      </c>
      <c r="G1039" t="str">
        <f t="shared" si="130"/>
        <v>$$ - $$$</v>
      </c>
      <c r="H1039" t="s">
        <v>2506</v>
      </c>
      <c r="I1039" t="s">
        <v>4177</v>
      </c>
      <c r="J1039" t="str">
        <f t="shared" si="128"/>
        <v xml:space="preserve">  ChineseAsianNonya/Malaysian</v>
      </c>
      <c r="K1039" t="str" cm="1">
        <f t="array" ref="K1039">ExtractCapitals(J1039)</f>
        <v>Chinese Asian Nonya/ Malaysian</v>
      </c>
      <c r="L1039" t="str">
        <f t="shared" si="131"/>
        <v>Chinese, Asian, Nonya/, Malaysian</v>
      </c>
      <c r="M1039" t="str">
        <f t="shared" si="135"/>
        <v>Chinese, Asian, Nonya/, Malaysian</v>
      </c>
      <c r="N1039" t="s">
        <v>46</v>
      </c>
      <c r="O1039" t="s">
        <v>34</v>
      </c>
      <c r="P1039" t="str">
        <f t="shared" si="132"/>
        <v>Chinese, Asian, Nonya/, Malaysian, Chinese, Asian, Malaysian, Vegetarian Friendly</v>
      </c>
      <c r="Q1039" t="str" cm="1">
        <f t="array" ref="Q1039">_xlfn.TEXTJOIN(", ", TRUE, IFERROR(_xlfn.FILTERXML("&lt;t&gt;&lt;s&gt;" &amp; SUBSTITUTE(P1039, ", ", "&lt;/s&gt;&lt;s&gt;") &amp; "&lt;/s&gt;&lt;/t&gt;", "//s[not(preceding::*=.)]"), ""))</f>
        <v>Chinese, Asian, Nonya/, Malaysian, Vegetarian Friendly</v>
      </c>
      <c r="R1039" t="s">
        <v>9048</v>
      </c>
      <c r="S1039" t="str">
        <f t="shared" si="133"/>
        <v>P002010</v>
      </c>
      <c r="T1039">
        <f t="shared" ca="1" si="134"/>
        <v>1484</v>
      </c>
      <c r="U1039" s="4">
        <v>3541</v>
      </c>
    </row>
    <row r="1040" spans="1:21" x14ac:dyDescent="0.45">
      <c r="A1040" t="s">
        <v>4178</v>
      </c>
      <c r="B1040" t="s">
        <v>41</v>
      </c>
      <c r="C1040" s="3" t="str">
        <f t="shared" si="129"/>
        <v>4.5 </v>
      </c>
      <c r="D1040" t="s">
        <v>4179</v>
      </c>
      <c r="E1040" t="s">
        <v>4180</v>
      </c>
      <c r="F1040" t="s">
        <v>13</v>
      </c>
      <c r="G1040" t="str">
        <f t="shared" si="130"/>
        <v>$$ - $$$</v>
      </c>
      <c r="H1040" t="s">
        <v>4181</v>
      </c>
      <c r="I1040" t="s">
        <v>4182</v>
      </c>
      <c r="J1040" t="str">
        <f t="shared" si="128"/>
        <v xml:space="preserve">  SteakhouseGrill</v>
      </c>
      <c r="K1040" t="str" cm="1">
        <f t="array" ref="K1040">ExtractCapitals(J1040)</f>
        <v>Steakhouse Grill</v>
      </c>
      <c r="L1040" t="str">
        <f t="shared" si="131"/>
        <v>Steakhouse, Grill</v>
      </c>
      <c r="M1040" t="str">
        <f t="shared" si="135"/>
        <v>Steakhouse, Grill</v>
      </c>
      <c r="N1040" t="s">
        <v>1818</v>
      </c>
      <c r="O1040" t="s">
        <v>4183</v>
      </c>
      <c r="P1040" t="str">
        <f t="shared" si="132"/>
        <v>Steakhouse, Grill, Dinner, Lunch, After-hours, Drinks, Reservations, Outdoor Seating, Seating, Parking Available, Highchairs Available, Serves Alcohol, Full Bar, Table Service, Delivery, Wheelchair Accessible, Wine and Beer, Digital Payments, Live Music</v>
      </c>
      <c r="Q1040" t="str" cm="1">
        <f t="array" ref="Q1040">_xlfn.TEXTJOIN(", ", TRUE, IFERROR(_xlfn.FILTERXML("&lt;t&gt;&lt;s&gt;" &amp; SUBSTITUTE(P1040, ", ", "&lt;/s&gt;&lt;s&gt;") &amp; "&lt;/s&gt;&lt;/t&gt;", "//s[not(preceding::*=.)]"), ""))</f>
        <v>Steakhouse, Grill, Dinner, Lunch, After-hours, Drinks, Reservations, Outdoor Seating, Seating, Parking Available, Highchairs Available, Serves Alcohol, Full Bar, Table Service, Delivery, Wheelchair Accessible, Wine and Beer, Digital Payments, Live Music</v>
      </c>
      <c r="R1040" t="s">
        <v>9048</v>
      </c>
      <c r="S1040" t="str">
        <f t="shared" si="133"/>
        <v>P002011</v>
      </c>
      <c r="T1040">
        <f t="shared" ca="1" si="134"/>
        <v>2481</v>
      </c>
      <c r="U1040" s="4">
        <v>1131</v>
      </c>
    </row>
    <row r="1041" spans="1:21" x14ac:dyDescent="0.45">
      <c r="A1041" t="s">
        <v>4184</v>
      </c>
      <c r="B1041" t="s">
        <v>41</v>
      </c>
      <c r="C1041" s="3" t="str">
        <f t="shared" si="129"/>
        <v>4.5 </v>
      </c>
      <c r="D1041" t="s">
        <v>4185</v>
      </c>
      <c r="E1041" t="s">
        <v>4186</v>
      </c>
      <c r="F1041" t="s">
        <v>6</v>
      </c>
      <c r="G1041" t="str">
        <f t="shared" si="130"/>
        <v>$</v>
      </c>
      <c r="H1041" t="s">
        <v>4187</v>
      </c>
      <c r="I1041" t="s">
        <v>4188</v>
      </c>
      <c r="J1041" t="str">
        <f t="shared" si="128"/>
        <v>Quick BitesCafeHealthy</v>
      </c>
      <c r="K1041" t="str" cm="1">
        <f t="array" ref="K1041">ExtractCapitals(J1041)</f>
        <v>Quick  Bites Cafe Healthy</v>
      </c>
      <c r="L1041" t="str">
        <f t="shared" si="131"/>
        <v>Quick, , Bites, Cafe, Healthy</v>
      </c>
      <c r="M1041" t="str">
        <f t="shared" si="135"/>
        <v>Quick Bites, Cafe, Healthy</v>
      </c>
      <c r="N1041" t="s">
        <v>4189</v>
      </c>
      <c r="O1041" t="s">
        <v>34</v>
      </c>
      <c r="P1041" t="str">
        <f t="shared" si="132"/>
        <v>Quick Bites, Cafe, Healthy, Healthy, Cafe, Vegetarian Friendly</v>
      </c>
      <c r="Q1041" t="str" cm="1">
        <f t="array" ref="Q1041">_xlfn.TEXTJOIN(", ", TRUE, IFERROR(_xlfn.FILTERXML("&lt;t&gt;&lt;s&gt;" &amp; SUBSTITUTE(P1041, ", ", "&lt;/s&gt;&lt;s&gt;") &amp; "&lt;/s&gt;&lt;/t&gt;", "//s[not(preceding::*=.)]"), ""))</f>
        <v>Quick Bites, Cafe, Healthy, Vegetarian Friendly</v>
      </c>
      <c r="R1041" t="s">
        <v>9048</v>
      </c>
      <c r="S1041" t="str">
        <f t="shared" si="133"/>
        <v>P002012</v>
      </c>
      <c r="T1041">
        <f t="shared" ca="1" si="134"/>
        <v>4431</v>
      </c>
      <c r="U1041" s="4">
        <v>3660</v>
      </c>
    </row>
    <row r="1042" spans="1:21" x14ac:dyDescent="0.45">
      <c r="A1042" t="s">
        <v>4190</v>
      </c>
      <c r="B1042" t="s">
        <v>3</v>
      </c>
      <c r="C1042" s="3" t="str">
        <f t="shared" si="129"/>
        <v>4.0 </v>
      </c>
      <c r="D1042" t="s">
        <v>4191</v>
      </c>
      <c r="E1042" t="s">
        <v>4192</v>
      </c>
      <c r="F1042" t="s">
        <v>6</v>
      </c>
      <c r="G1042" t="str">
        <f t="shared" si="130"/>
        <v>$</v>
      </c>
      <c r="H1042" t="s">
        <v>7</v>
      </c>
      <c r="I1042" t="s">
        <v>4052</v>
      </c>
      <c r="J1042" t="str">
        <f t="shared" si="128"/>
        <v>ChineseAsianMalaysian</v>
      </c>
      <c r="K1042" t="str" cm="1">
        <f t="array" ref="K1042">ExtractCapitals(J1042)</f>
        <v>Chinese Asian Malaysian</v>
      </c>
      <c r="L1042" t="str">
        <f t="shared" si="131"/>
        <v>Chinese, Asian, Malaysian</v>
      </c>
      <c r="M1042" t="str">
        <f t="shared" si="135"/>
        <v>Chinese, Asian, Malaysian</v>
      </c>
      <c r="N1042" t="s">
        <v>34</v>
      </c>
      <c r="O1042" t="s">
        <v>2301</v>
      </c>
      <c r="P1042" t="str">
        <f t="shared" si="132"/>
        <v>Chinese, Asian, Malaysian, Vegetarian Friendly, Dinner, Lunch, After-hours</v>
      </c>
      <c r="Q1042" t="str" cm="1">
        <f t="array" ref="Q1042">_xlfn.TEXTJOIN(", ", TRUE, IFERROR(_xlfn.FILTERXML("&lt;t&gt;&lt;s&gt;" &amp; SUBSTITUTE(P1042, ", ", "&lt;/s&gt;&lt;s&gt;") &amp; "&lt;/s&gt;&lt;/t&gt;", "//s[not(preceding::*=.)]"), ""))</f>
        <v>Chinese, Asian, Malaysian, Vegetarian Friendly, Dinner, Lunch, After-hours</v>
      </c>
      <c r="R1042" t="s">
        <v>9048</v>
      </c>
      <c r="S1042" t="str">
        <f t="shared" si="133"/>
        <v>P002013</v>
      </c>
      <c r="T1042">
        <f t="shared" ca="1" si="134"/>
        <v>2509</v>
      </c>
      <c r="U1042" s="4">
        <v>1782</v>
      </c>
    </row>
    <row r="1043" spans="1:21" x14ac:dyDescent="0.45">
      <c r="A1043" t="s">
        <v>4193</v>
      </c>
      <c r="B1043" t="s">
        <v>3</v>
      </c>
      <c r="C1043" s="3" t="str">
        <f t="shared" si="129"/>
        <v>4.0 </v>
      </c>
      <c r="D1043" t="s">
        <v>4194</v>
      </c>
      <c r="E1043" t="s">
        <v>4195</v>
      </c>
      <c r="F1043" t="s">
        <v>13</v>
      </c>
      <c r="G1043" t="str">
        <f t="shared" si="130"/>
        <v>$$ - $$$</v>
      </c>
      <c r="H1043" t="s">
        <v>489</v>
      </c>
      <c r="I1043" t="s">
        <v>4196</v>
      </c>
      <c r="J1043" t="str">
        <f t="shared" si="128"/>
        <v xml:space="preserve">  IndianAsianVegetarian Friendly</v>
      </c>
      <c r="K1043" t="str" cm="1">
        <f t="array" ref="K1043">ExtractCapitals(J1043)</f>
        <v>Indian Asian Vegetarian  Friendly</v>
      </c>
      <c r="L1043" t="str">
        <f t="shared" si="131"/>
        <v>Indian, Asian, Vegetarian, , Friendly</v>
      </c>
      <c r="M1043" t="str">
        <f t="shared" si="135"/>
        <v>Indian, Asian, Vegetarian Friendly</v>
      </c>
      <c r="N1043" t="s">
        <v>56</v>
      </c>
      <c r="O1043" t="s">
        <v>4197</v>
      </c>
      <c r="P1043" t="str">
        <f t="shared" si="132"/>
        <v>Indian, Asian, Vegetarian Friendly, Vegetarian Friendly, Vegan Options, Lunch, Dinner, Breakfast, Brunch, After-hours, Drinks</v>
      </c>
      <c r="Q1043" t="str" cm="1">
        <f t="array" ref="Q1043">_xlfn.TEXTJOIN(", ", TRUE, IFERROR(_xlfn.FILTERXML("&lt;t&gt;&lt;s&gt;" &amp; SUBSTITUTE(P1043, ", ", "&lt;/s&gt;&lt;s&gt;") &amp; "&lt;/s&gt;&lt;/t&gt;", "//s[not(preceding::*=.)]"), ""))</f>
        <v>Indian, Asian, Vegetarian Friendly, Vegan Options, Lunch, Dinner, Breakfast, Brunch, After-hours, Drinks</v>
      </c>
      <c r="R1043" t="s">
        <v>9048</v>
      </c>
      <c r="S1043" t="str">
        <f t="shared" si="133"/>
        <v>P002014</v>
      </c>
      <c r="T1043">
        <f t="shared" ca="1" si="134"/>
        <v>3258</v>
      </c>
      <c r="U1043" s="4">
        <v>662</v>
      </c>
    </row>
    <row r="1044" spans="1:21" x14ac:dyDescent="0.45">
      <c r="A1044" t="s">
        <v>4198</v>
      </c>
      <c r="B1044" t="s">
        <v>3</v>
      </c>
      <c r="C1044" s="3" t="str">
        <f t="shared" si="129"/>
        <v>4.0 </v>
      </c>
      <c r="D1044" t="s">
        <v>4199</v>
      </c>
      <c r="E1044" t="s">
        <v>4200</v>
      </c>
      <c r="F1044" t="s">
        <v>13</v>
      </c>
      <c r="G1044" t="str">
        <f t="shared" si="130"/>
        <v>$$ - $$$</v>
      </c>
      <c r="H1044" t="s">
        <v>4201</v>
      </c>
      <c r="I1044" t="s">
        <v>4202</v>
      </c>
      <c r="J1044" t="str">
        <f t="shared" si="128"/>
        <v xml:space="preserve">  BarEuropeanAsian</v>
      </c>
      <c r="K1044" t="str" cm="1">
        <f t="array" ref="K1044">ExtractCapitals(J1044)</f>
        <v>Bar European Asian</v>
      </c>
      <c r="L1044" t="str">
        <f t="shared" si="131"/>
        <v>Bar, European, Asian</v>
      </c>
      <c r="M1044" t="str">
        <f t="shared" si="135"/>
        <v>Bar, European, Asian</v>
      </c>
      <c r="N1044" t="s">
        <v>4203</v>
      </c>
      <c r="O1044" t="s">
        <v>34</v>
      </c>
      <c r="P1044" t="str">
        <f t="shared" si="132"/>
        <v>Bar, European, Asian, Bar, European, Asian, Malaysian, Vegetarian Friendly</v>
      </c>
      <c r="Q1044" t="str" cm="1">
        <f t="array" ref="Q1044">_xlfn.TEXTJOIN(", ", TRUE, IFERROR(_xlfn.FILTERXML("&lt;t&gt;&lt;s&gt;" &amp; SUBSTITUTE(P1044, ", ", "&lt;/s&gt;&lt;s&gt;") &amp; "&lt;/s&gt;&lt;/t&gt;", "//s[not(preceding::*=.)]"), ""))</f>
        <v>Bar, European, Asian, Malaysian, Vegetarian Friendly</v>
      </c>
      <c r="R1044" t="s">
        <v>9048</v>
      </c>
      <c r="S1044" t="str">
        <f t="shared" si="133"/>
        <v>P002015</v>
      </c>
      <c r="T1044">
        <f t="shared" ca="1" si="134"/>
        <v>2109</v>
      </c>
      <c r="U1044" s="4">
        <v>4253</v>
      </c>
    </row>
    <row r="1045" spans="1:21" x14ac:dyDescent="0.45">
      <c r="A1045" t="s">
        <v>4204</v>
      </c>
      <c r="B1045" t="s">
        <v>41</v>
      </c>
      <c r="C1045" s="3" t="str">
        <f t="shared" si="129"/>
        <v>4.5 </v>
      </c>
      <c r="D1045" t="s">
        <v>4205</v>
      </c>
      <c r="E1045" t="s">
        <v>4206</v>
      </c>
      <c r="F1045" t="s">
        <v>144</v>
      </c>
      <c r="G1045" t="str">
        <f t="shared" si="130"/>
        <v>$$$$</v>
      </c>
      <c r="H1045" t="s">
        <v>4207</v>
      </c>
      <c r="I1045" t="s">
        <v>4208</v>
      </c>
      <c r="J1045" t="str">
        <f t="shared" si="128"/>
        <v>JapaneseAsianVegetarian Friendly</v>
      </c>
      <c r="K1045" t="str" cm="1">
        <f t="array" ref="K1045">ExtractCapitals(J1045)</f>
        <v>Japanese Asian Vegetarian  Friendly</v>
      </c>
      <c r="L1045" t="str">
        <f t="shared" si="131"/>
        <v>Japanese, Asian, Vegetarian, , Friendly</v>
      </c>
      <c r="M1045" t="str">
        <f t="shared" si="135"/>
        <v>Japanese, Asian, Vegetarian Friendly</v>
      </c>
      <c r="N1045" t="s">
        <v>34</v>
      </c>
      <c r="O1045" t="s">
        <v>39</v>
      </c>
      <c r="P1045" t="str">
        <f t="shared" si="132"/>
        <v>Japanese, Asian, Vegetarian Friendly, Dinner</v>
      </c>
      <c r="Q1045" t="str" cm="1">
        <f t="array" ref="Q1045">_xlfn.TEXTJOIN(", ", TRUE, IFERROR(_xlfn.FILTERXML("&lt;t&gt;&lt;s&gt;" &amp; SUBSTITUTE(P1045, ", ", "&lt;/s&gt;&lt;s&gt;") &amp; "&lt;/s&gt;&lt;/t&gt;", "//s[not(preceding::*=.)]"), ""))</f>
        <v>Japanese, Asian, Vegetarian Friendly, Dinner</v>
      </c>
      <c r="R1045" t="s">
        <v>9048</v>
      </c>
      <c r="S1045" t="str">
        <f t="shared" si="133"/>
        <v>P002016</v>
      </c>
      <c r="T1045">
        <f t="shared" ca="1" si="134"/>
        <v>4341</v>
      </c>
      <c r="U1045" s="4">
        <v>671</v>
      </c>
    </row>
    <row r="1046" spans="1:21" x14ac:dyDescent="0.45">
      <c r="A1046" t="s">
        <v>4209</v>
      </c>
      <c r="B1046" t="s">
        <v>3</v>
      </c>
      <c r="C1046" s="3" t="str">
        <f t="shared" si="129"/>
        <v>4.0 </v>
      </c>
      <c r="D1046" t="s">
        <v>4210</v>
      </c>
      <c r="E1046" t="s">
        <v>4211</v>
      </c>
      <c r="F1046" t="s">
        <v>13</v>
      </c>
      <c r="G1046" t="str">
        <f t="shared" si="130"/>
        <v>$$ - $$$</v>
      </c>
      <c r="H1046" t="s">
        <v>4212</v>
      </c>
      <c r="I1046" t="s">
        <v>4213</v>
      </c>
      <c r="J1046" t="str">
        <f t="shared" si="128"/>
        <v xml:space="preserve">  ChineseVegetarian FriendlyHalal</v>
      </c>
      <c r="K1046" t="str" cm="1">
        <f t="array" ref="K1046">ExtractCapitals(J1046)</f>
        <v>Chinese Vegetarian  Friendly Halal</v>
      </c>
      <c r="L1046" t="str">
        <f t="shared" si="131"/>
        <v>Chinese, Vegetarian, , Friendly, Halal</v>
      </c>
      <c r="M1046" t="str">
        <f t="shared" si="135"/>
        <v>Chinese, Vegetarian Friendly, Halal</v>
      </c>
      <c r="N1046" t="s">
        <v>546</v>
      </c>
      <c r="O1046" t="s">
        <v>266</v>
      </c>
      <c r="P1046" t="str">
        <f t="shared" si="132"/>
        <v>Chinese, Vegetarian Friendly, Halal</v>
      </c>
      <c r="Q1046" t="str" cm="1">
        <f t="array" ref="Q1046">_xlfn.TEXTJOIN(", ", TRUE, IFERROR(_xlfn.FILTERXML("&lt;t&gt;&lt;s&gt;" &amp; SUBSTITUTE(P1046, ", ", "&lt;/s&gt;&lt;s&gt;") &amp; "&lt;/s&gt;&lt;/t&gt;", "//s[not(preceding::*=.)]"), ""))</f>
        <v>Chinese, Vegetarian Friendly, Halal</v>
      </c>
      <c r="R1046" t="s">
        <v>9048</v>
      </c>
      <c r="S1046" t="str">
        <f t="shared" si="133"/>
        <v>P002017</v>
      </c>
      <c r="T1046">
        <f t="shared" ca="1" si="134"/>
        <v>1688</v>
      </c>
      <c r="U1046" s="4">
        <v>1180</v>
      </c>
    </row>
    <row r="1047" spans="1:21" x14ac:dyDescent="0.45">
      <c r="A1047" t="s">
        <v>4214</v>
      </c>
      <c r="B1047" t="s">
        <v>41</v>
      </c>
      <c r="C1047" s="3" t="str">
        <f t="shared" si="129"/>
        <v>4.5 </v>
      </c>
      <c r="D1047" t="s">
        <v>4215</v>
      </c>
      <c r="E1047" t="s">
        <v>4216</v>
      </c>
      <c r="F1047" t="s">
        <v>13</v>
      </c>
      <c r="G1047" t="str">
        <f t="shared" si="130"/>
        <v>$$ - $$$</v>
      </c>
      <c r="H1047" t="s">
        <v>486</v>
      </c>
      <c r="I1047" t="s">
        <v>4217</v>
      </c>
      <c r="J1047" t="str">
        <f t="shared" si="128"/>
        <v xml:space="preserve">  AsianMalaysianVegetarian Friendly</v>
      </c>
      <c r="K1047" t="str" cm="1">
        <f t="array" ref="K1047">ExtractCapitals(J1047)</f>
        <v>Asian Malaysian Vegetarian  Friendly</v>
      </c>
      <c r="L1047" t="str">
        <f t="shared" si="131"/>
        <v>Asian, Malaysian, Vegetarian, , Friendly</v>
      </c>
      <c r="M1047" t="str">
        <f t="shared" si="135"/>
        <v>Asian, Malaysian, Vegetarian Friendly</v>
      </c>
      <c r="N1047" t="s">
        <v>266</v>
      </c>
      <c r="O1047" t="s">
        <v>610</v>
      </c>
      <c r="P1047" t="str">
        <f t="shared" si="132"/>
        <v>Asian, Malaysian, Vegetarian Friendly, Vegetarian Friendly, Halal, Breakfast, Lunch, Dinner</v>
      </c>
      <c r="Q1047" t="str" cm="1">
        <f t="array" ref="Q1047">_xlfn.TEXTJOIN(", ", TRUE, IFERROR(_xlfn.FILTERXML("&lt;t&gt;&lt;s&gt;" &amp; SUBSTITUTE(P1047, ", ", "&lt;/s&gt;&lt;s&gt;") &amp; "&lt;/s&gt;&lt;/t&gt;", "//s[not(preceding::*=.)]"), ""))</f>
        <v>Asian, Malaysian, Vegetarian Friendly, Halal, Breakfast, Lunch, Dinner</v>
      </c>
      <c r="R1047" t="s">
        <v>9048</v>
      </c>
      <c r="S1047" t="str">
        <f t="shared" si="133"/>
        <v>P002018</v>
      </c>
      <c r="T1047">
        <f t="shared" ca="1" si="134"/>
        <v>3684</v>
      </c>
      <c r="U1047" s="4">
        <v>179</v>
      </c>
    </row>
    <row r="1048" spans="1:21" x14ac:dyDescent="0.45">
      <c r="A1048" t="s">
        <v>4218</v>
      </c>
      <c r="B1048" t="s">
        <v>3</v>
      </c>
      <c r="C1048" s="3" t="str">
        <f t="shared" si="129"/>
        <v>4.0 </v>
      </c>
      <c r="D1048" t="s">
        <v>4219</v>
      </c>
      <c r="E1048" t="s">
        <v>4220</v>
      </c>
      <c r="F1048" t="s">
        <v>6</v>
      </c>
      <c r="G1048" t="str">
        <f t="shared" si="130"/>
        <v>$</v>
      </c>
      <c r="H1048" t="s">
        <v>7</v>
      </c>
      <c r="I1048" t="s">
        <v>4221</v>
      </c>
      <c r="J1048" t="str">
        <f t="shared" si="128"/>
        <v>ChineseAsianMalaysian</v>
      </c>
      <c r="K1048" t="str" cm="1">
        <f t="array" ref="K1048">ExtractCapitals(J1048)</f>
        <v>Chinese Asian Malaysian</v>
      </c>
      <c r="L1048" t="str">
        <f t="shared" si="131"/>
        <v>Chinese, Asian, Malaysian</v>
      </c>
      <c r="M1048" t="str">
        <f t="shared" si="135"/>
        <v>Chinese, Asian, Malaysian</v>
      </c>
      <c r="N1048" t="s">
        <v>99</v>
      </c>
      <c r="O1048" t="s">
        <v>4222</v>
      </c>
      <c r="P1048" t="str">
        <f t="shared" si="132"/>
        <v>Chinese, Asian, Malaysian, Breakfast, Lunch, Brunch, Seating, Table Service, Takeout</v>
      </c>
      <c r="Q1048" t="str" cm="1">
        <f t="array" ref="Q1048">_xlfn.TEXTJOIN(", ", TRUE, IFERROR(_xlfn.FILTERXML("&lt;t&gt;&lt;s&gt;" &amp; SUBSTITUTE(P1048, ", ", "&lt;/s&gt;&lt;s&gt;") &amp; "&lt;/s&gt;&lt;/t&gt;", "//s[not(preceding::*=.)]"), ""))</f>
        <v>Chinese, Asian, Malaysian, Breakfast, Lunch, Brunch, Seating, Table Service, Takeout</v>
      </c>
      <c r="R1048" t="s">
        <v>9048</v>
      </c>
      <c r="S1048" t="str">
        <f t="shared" si="133"/>
        <v>P002019</v>
      </c>
      <c r="T1048">
        <f t="shared" ca="1" si="134"/>
        <v>3718</v>
      </c>
      <c r="U1048" s="4">
        <v>462</v>
      </c>
    </row>
    <row r="1049" spans="1:21" x14ac:dyDescent="0.45">
      <c r="A1049" t="s">
        <v>3936</v>
      </c>
      <c r="B1049" t="s">
        <v>3</v>
      </c>
      <c r="C1049" s="3" t="str">
        <f t="shared" si="129"/>
        <v>4.0 </v>
      </c>
      <c r="D1049" t="s">
        <v>4223</v>
      </c>
      <c r="E1049" t="s">
        <v>4224</v>
      </c>
      <c r="F1049" t="s">
        <v>13</v>
      </c>
      <c r="G1049" t="str">
        <f t="shared" si="130"/>
        <v>$$ - $$$</v>
      </c>
      <c r="H1049" t="s">
        <v>44</v>
      </c>
      <c r="I1049" t="s">
        <v>4225</v>
      </c>
      <c r="J1049" t="str">
        <f t="shared" si="128"/>
        <v xml:space="preserve">  ChineseAsianCantonese</v>
      </c>
      <c r="K1049" t="str" cm="1">
        <f t="array" ref="K1049">ExtractCapitals(J1049)</f>
        <v>Chinese Asian Cantonese</v>
      </c>
      <c r="L1049" t="str">
        <f t="shared" si="131"/>
        <v>Chinese, Asian, Cantonese</v>
      </c>
      <c r="M1049" t="str">
        <f t="shared" si="135"/>
        <v>Chinese, Asian, Cantonese</v>
      </c>
      <c r="N1049" t="s">
        <v>232</v>
      </c>
      <c r="O1049" t="s">
        <v>4226</v>
      </c>
      <c r="P1049" t="str">
        <f t="shared" si="132"/>
        <v>Chinese, Asian, Cantonese, Lunch, Dinner, Takeout, Reservations, Seating, Wheelchair Accessible, Serves Alcohol, Table Service</v>
      </c>
      <c r="Q1049" t="str" cm="1">
        <f t="array" ref="Q1049">_xlfn.TEXTJOIN(", ", TRUE, IFERROR(_xlfn.FILTERXML("&lt;t&gt;&lt;s&gt;" &amp; SUBSTITUTE(P1049, ", ", "&lt;/s&gt;&lt;s&gt;") &amp; "&lt;/s&gt;&lt;/t&gt;", "//s[not(preceding::*=.)]"), ""))</f>
        <v>Chinese, Asian, Cantonese, Lunch, Dinner, Takeout, Reservations, Seating, Wheelchair Accessible, Serves Alcohol, Table Service</v>
      </c>
      <c r="R1049" t="s">
        <v>9048</v>
      </c>
      <c r="S1049" t="str">
        <f t="shared" si="133"/>
        <v>P002020</v>
      </c>
      <c r="T1049">
        <f t="shared" ca="1" si="134"/>
        <v>820</v>
      </c>
      <c r="U1049" s="4">
        <v>3749</v>
      </c>
    </row>
    <row r="1050" spans="1:21" x14ac:dyDescent="0.45">
      <c r="A1050" t="s">
        <v>4227</v>
      </c>
      <c r="B1050" t="s">
        <v>3</v>
      </c>
      <c r="C1050" s="3" t="str">
        <f t="shared" si="129"/>
        <v>4.0 </v>
      </c>
      <c r="D1050" t="s">
        <v>4228</v>
      </c>
      <c r="E1050" t="s">
        <v>4229</v>
      </c>
      <c r="F1050" t="s">
        <v>13</v>
      </c>
      <c r="G1050" t="str">
        <f t="shared" si="130"/>
        <v>$$ - $$$</v>
      </c>
      <c r="H1050" t="s">
        <v>4230</v>
      </c>
      <c r="I1050" t="s">
        <v>4231</v>
      </c>
      <c r="J1050" t="str">
        <f t="shared" si="128"/>
        <v xml:space="preserve">  CafeFusionVegetarian Friendly</v>
      </c>
      <c r="K1050" t="str" cm="1">
        <f t="array" ref="K1050">ExtractCapitals(J1050)</f>
        <v>Cafe Fusion Vegetarian  Friendly</v>
      </c>
      <c r="L1050" t="str">
        <f t="shared" si="131"/>
        <v>Cafe, Fusion, Vegetarian, , Friendly</v>
      </c>
      <c r="M1050" t="str">
        <f t="shared" si="135"/>
        <v>Cafe, Fusion, Vegetarian Friendly</v>
      </c>
      <c r="N1050" t="s">
        <v>4232</v>
      </c>
      <c r="O1050" t="s">
        <v>56</v>
      </c>
      <c r="P1050" t="str">
        <f t="shared" si="132"/>
        <v>Cafe, Fusion, Vegetarian Friendly, Fusion, Cafe, Vegetarian Friendly, Vegan Options</v>
      </c>
      <c r="Q1050" t="str" cm="1">
        <f t="array" ref="Q1050">_xlfn.TEXTJOIN(", ", TRUE, IFERROR(_xlfn.FILTERXML("&lt;t&gt;&lt;s&gt;" &amp; SUBSTITUTE(P1050, ", ", "&lt;/s&gt;&lt;s&gt;") &amp; "&lt;/s&gt;&lt;/t&gt;", "//s[not(preceding::*=.)]"), ""))</f>
        <v>Cafe, Fusion, Vegetarian Friendly, Vegan Options</v>
      </c>
      <c r="R1050" t="s">
        <v>9048</v>
      </c>
      <c r="S1050" t="str">
        <f t="shared" si="133"/>
        <v>P002021</v>
      </c>
      <c r="T1050">
        <f t="shared" ca="1" si="134"/>
        <v>2042</v>
      </c>
      <c r="U1050" s="4">
        <v>2072</v>
      </c>
    </row>
    <row r="1051" spans="1:21" x14ac:dyDescent="0.45">
      <c r="A1051" t="s">
        <v>4233</v>
      </c>
      <c r="B1051" t="s">
        <v>3</v>
      </c>
      <c r="C1051" s="3" t="str">
        <f t="shared" si="129"/>
        <v>4.0 </v>
      </c>
      <c r="D1051" t="s">
        <v>4234</v>
      </c>
      <c r="E1051" t="s">
        <v>4235</v>
      </c>
      <c r="F1051" t="s">
        <v>13</v>
      </c>
      <c r="G1051" t="str">
        <f t="shared" si="130"/>
        <v>$$ - $$$</v>
      </c>
      <c r="H1051" t="s">
        <v>486</v>
      </c>
      <c r="I1051" t="s">
        <v>4236</v>
      </c>
      <c r="J1051" t="str">
        <f t="shared" si="128"/>
        <v xml:space="preserve">  AsianMalaysianVegetarian Friendly</v>
      </c>
      <c r="K1051" t="str" cm="1">
        <f t="array" ref="K1051">ExtractCapitals(J1051)</f>
        <v>Asian Malaysian Vegetarian  Friendly</v>
      </c>
      <c r="L1051" t="str">
        <f t="shared" si="131"/>
        <v>Asian, Malaysian, Vegetarian, , Friendly</v>
      </c>
      <c r="M1051" t="str">
        <f t="shared" si="135"/>
        <v>Asian, Malaysian, Vegetarian Friendly</v>
      </c>
      <c r="N1051" t="s">
        <v>2005</v>
      </c>
      <c r="O1051" t="s">
        <v>183</v>
      </c>
      <c r="P1051" t="str">
        <f t="shared" si="132"/>
        <v>Asian, Malaysian, Vegetarian Friendly, Vegetarian Friendly, Halal, Vegan Options, Lunch, Dinner, Brunch</v>
      </c>
      <c r="Q1051" t="str" cm="1">
        <f t="array" ref="Q1051">_xlfn.TEXTJOIN(", ", TRUE, IFERROR(_xlfn.FILTERXML("&lt;t&gt;&lt;s&gt;" &amp; SUBSTITUTE(P1051, ", ", "&lt;/s&gt;&lt;s&gt;") &amp; "&lt;/s&gt;&lt;/t&gt;", "//s[not(preceding::*=.)]"), ""))</f>
        <v>Asian, Malaysian, Vegetarian Friendly, Halal, Vegan Options, Lunch, Dinner, Brunch</v>
      </c>
      <c r="R1051" t="s">
        <v>9048</v>
      </c>
      <c r="S1051" t="str">
        <f t="shared" si="133"/>
        <v>P002022</v>
      </c>
      <c r="T1051">
        <f t="shared" ca="1" si="134"/>
        <v>3163</v>
      </c>
      <c r="U1051" s="4">
        <v>2649</v>
      </c>
    </row>
    <row r="1052" spans="1:21" x14ac:dyDescent="0.45">
      <c r="A1052" t="s">
        <v>4237</v>
      </c>
      <c r="B1052" t="s">
        <v>41</v>
      </c>
      <c r="C1052" s="3" t="str">
        <f t="shared" si="129"/>
        <v>4.5 </v>
      </c>
      <c r="D1052" t="s">
        <v>4238</v>
      </c>
      <c r="E1052" t="s">
        <v>4239</v>
      </c>
      <c r="F1052" t="s">
        <v>13</v>
      </c>
      <c r="G1052" t="str">
        <f t="shared" si="130"/>
        <v>$$ - $$$</v>
      </c>
      <c r="H1052" t="s">
        <v>3053</v>
      </c>
      <c r="I1052" t="s">
        <v>4240</v>
      </c>
      <c r="J1052" t="str">
        <f t="shared" si="128"/>
        <v xml:space="preserve">  InternationalAsianMalaysian</v>
      </c>
      <c r="K1052" t="str" cm="1">
        <f t="array" ref="K1052">ExtractCapitals(J1052)</f>
        <v>International Asian Malaysian</v>
      </c>
      <c r="L1052" t="str">
        <f t="shared" si="131"/>
        <v>International, Asian, Malaysian</v>
      </c>
      <c r="M1052" t="str">
        <f t="shared" si="135"/>
        <v>International, Asian, Malaysian</v>
      </c>
      <c r="N1052" t="s">
        <v>4241</v>
      </c>
      <c r="O1052" t="s">
        <v>1579</v>
      </c>
      <c r="P1052" t="str">
        <f t="shared" si="132"/>
        <v>International, Asian, Malaysian, Vegan Options, Halal, Vegetarian Friendly, Breakfast, Lunch, Dinner, Brunch, Drinks</v>
      </c>
      <c r="Q1052" t="str" cm="1">
        <f t="array" ref="Q1052">_xlfn.TEXTJOIN(", ", TRUE, IFERROR(_xlfn.FILTERXML("&lt;t&gt;&lt;s&gt;" &amp; SUBSTITUTE(P1052, ", ", "&lt;/s&gt;&lt;s&gt;") &amp; "&lt;/s&gt;&lt;/t&gt;", "//s[not(preceding::*=.)]"), ""))</f>
        <v>International, Asian, Malaysian, Vegan Options, Halal, Vegetarian Friendly, Breakfast, Lunch, Dinner, Brunch, Drinks</v>
      </c>
      <c r="R1052" t="s">
        <v>9048</v>
      </c>
      <c r="S1052" t="str">
        <f t="shared" si="133"/>
        <v>P002023</v>
      </c>
      <c r="T1052">
        <f t="shared" ca="1" si="134"/>
        <v>510</v>
      </c>
      <c r="U1052" s="4">
        <v>1632</v>
      </c>
    </row>
    <row r="1053" spans="1:21" x14ac:dyDescent="0.45">
      <c r="A1053" t="s">
        <v>4242</v>
      </c>
      <c r="B1053" t="s">
        <v>41</v>
      </c>
      <c r="C1053" s="3" t="str">
        <f t="shared" si="129"/>
        <v>4.5 </v>
      </c>
      <c r="D1053" t="s">
        <v>4243</v>
      </c>
      <c r="E1053" t="s">
        <v>4244</v>
      </c>
      <c r="F1053" t="s">
        <v>13</v>
      </c>
      <c r="G1053" t="str">
        <f t="shared" si="130"/>
        <v>$$ - $$$</v>
      </c>
      <c r="H1053" t="s">
        <v>4245</v>
      </c>
      <c r="I1053" t="s">
        <v>3914</v>
      </c>
      <c r="J1053" t="str">
        <f t="shared" si="128"/>
        <v xml:space="preserve">  InternationalVegetarian FriendlyVegan Options</v>
      </c>
      <c r="K1053" t="str" cm="1">
        <f t="array" ref="K1053">ExtractCapitals(J1053)</f>
        <v>International Vegetarian  Friendly Vegan  Options</v>
      </c>
      <c r="L1053" t="str">
        <f t="shared" si="131"/>
        <v>International, Vegetarian, , Friendly, Vegan, , Options</v>
      </c>
      <c r="M1053" t="str">
        <f t="shared" si="135"/>
        <v>International, Vegetarian Friendly, Vegan Options</v>
      </c>
      <c r="N1053" t="s">
        <v>924</v>
      </c>
      <c r="O1053" t="s">
        <v>16</v>
      </c>
      <c r="P1053" t="str">
        <f t="shared" si="132"/>
        <v>International, Vegetarian Friendly, Vegan Options, Vegetarian Friendly, Vegan Options, Halal, Gluten Free Options</v>
      </c>
      <c r="Q1053" t="str" cm="1">
        <f t="array" ref="Q1053">_xlfn.TEXTJOIN(", ", TRUE, IFERROR(_xlfn.FILTERXML("&lt;t&gt;&lt;s&gt;" &amp; SUBSTITUTE(P1053, ", ", "&lt;/s&gt;&lt;s&gt;") &amp; "&lt;/s&gt;&lt;/t&gt;", "//s[not(preceding::*=.)]"), ""))</f>
        <v>International, Vegetarian Friendly, Vegan Options, Halal, Gluten Free Options</v>
      </c>
      <c r="R1053" t="s">
        <v>9048</v>
      </c>
      <c r="S1053" t="str">
        <f t="shared" si="133"/>
        <v>P002024</v>
      </c>
      <c r="T1053">
        <f t="shared" ca="1" si="134"/>
        <v>2379</v>
      </c>
      <c r="U1053" s="4">
        <v>581</v>
      </c>
    </row>
    <row r="1054" spans="1:21" x14ac:dyDescent="0.45">
      <c r="A1054" t="s">
        <v>4246</v>
      </c>
      <c r="B1054" t="s">
        <v>3</v>
      </c>
      <c r="C1054" s="3" t="str">
        <f t="shared" si="129"/>
        <v>4.0 </v>
      </c>
      <c r="D1054" t="s">
        <v>4247</v>
      </c>
      <c r="E1054" t="s">
        <v>4248</v>
      </c>
      <c r="F1054" t="s">
        <v>13</v>
      </c>
      <c r="G1054" t="str">
        <f t="shared" si="130"/>
        <v>$$ - $$$</v>
      </c>
      <c r="H1054" t="s">
        <v>4249</v>
      </c>
      <c r="I1054" t="s">
        <v>3330</v>
      </c>
      <c r="J1054" t="str">
        <f t="shared" si="128"/>
        <v xml:space="preserve">  AsianVegetarian Friendly</v>
      </c>
      <c r="K1054" t="str" cm="1">
        <f t="array" ref="K1054">ExtractCapitals(J1054)</f>
        <v>Asian Vegetarian  Friendly</v>
      </c>
      <c r="L1054" t="str">
        <f t="shared" si="131"/>
        <v>Asian, Vegetarian, , Friendly</v>
      </c>
      <c r="M1054" t="str">
        <f t="shared" si="135"/>
        <v>Asian, Vegetarian Friendly</v>
      </c>
      <c r="N1054" t="s">
        <v>794</v>
      </c>
      <c r="O1054" t="s">
        <v>34</v>
      </c>
      <c r="P1054" t="str">
        <f t="shared" si="132"/>
        <v>Asian, Vegetarian Friendly</v>
      </c>
      <c r="Q1054" t="str" cm="1">
        <f t="array" ref="Q1054">_xlfn.TEXTJOIN(", ", TRUE, IFERROR(_xlfn.FILTERXML("&lt;t&gt;&lt;s&gt;" &amp; SUBSTITUTE(P1054, ", ", "&lt;/s&gt;&lt;s&gt;") &amp; "&lt;/s&gt;&lt;/t&gt;", "//s[not(preceding::*=.)]"), ""))</f>
        <v>Asian, Vegetarian Friendly</v>
      </c>
      <c r="R1054" t="s">
        <v>9048</v>
      </c>
      <c r="S1054" t="str">
        <f t="shared" si="133"/>
        <v>P002025</v>
      </c>
      <c r="T1054">
        <f t="shared" ca="1" si="134"/>
        <v>431</v>
      </c>
      <c r="U1054" s="4">
        <v>4477</v>
      </c>
    </row>
    <row r="1055" spans="1:21" x14ac:dyDescent="0.45">
      <c r="A1055" t="s">
        <v>4250</v>
      </c>
      <c r="B1055" t="s">
        <v>3</v>
      </c>
      <c r="C1055" s="3" t="str">
        <f t="shared" si="129"/>
        <v>4.0 </v>
      </c>
      <c r="D1055" t="s">
        <v>4251</v>
      </c>
      <c r="E1055" t="s">
        <v>3459</v>
      </c>
      <c r="F1055" t="s">
        <v>13</v>
      </c>
      <c r="G1055" t="str">
        <f t="shared" si="130"/>
        <v>$$ - $$$</v>
      </c>
      <c r="H1055" t="s">
        <v>1808</v>
      </c>
      <c r="I1055" t="s">
        <v>4252</v>
      </c>
      <c r="J1055" t="str">
        <f t="shared" si="128"/>
        <v xml:space="preserve">  JapaneseAsian</v>
      </c>
      <c r="K1055" t="str" cm="1">
        <f t="array" ref="K1055">ExtractCapitals(J1055)</f>
        <v>Japanese Asian</v>
      </c>
      <c r="L1055" t="str">
        <f t="shared" si="131"/>
        <v>Japanese, Asian</v>
      </c>
      <c r="M1055" t="str">
        <f t="shared" si="135"/>
        <v>Japanese, Asian</v>
      </c>
      <c r="P1055" t="str">
        <f t="shared" si="132"/>
        <v>Japanese, Asian</v>
      </c>
      <c r="Q1055" t="str" cm="1">
        <f t="array" ref="Q1055">_xlfn.TEXTJOIN(", ", TRUE, IFERROR(_xlfn.FILTERXML("&lt;t&gt;&lt;s&gt;" &amp; SUBSTITUTE(P1055, ", ", "&lt;/s&gt;&lt;s&gt;") &amp; "&lt;/s&gt;&lt;/t&gt;", "//s[not(preceding::*=.)]"), ""))</f>
        <v>Japanese, Asian</v>
      </c>
      <c r="R1055" t="s">
        <v>9048</v>
      </c>
      <c r="S1055" t="str">
        <f t="shared" si="133"/>
        <v>P002026</v>
      </c>
      <c r="T1055">
        <f t="shared" ca="1" si="134"/>
        <v>3416</v>
      </c>
      <c r="U1055" s="4">
        <v>4357</v>
      </c>
    </row>
    <row r="1056" spans="1:21" x14ac:dyDescent="0.45">
      <c r="A1056" t="s">
        <v>4253</v>
      </c>
      <c r="B1056" t="s">
        <v>41</v>
      </c>
      <c r="C1056" s="3" t="str">
        <f t="shared" si="129"/>
        <v>4.5 </v>
      </c>
      <c r="D1056" t="s">
        <v>4254</v>
      </c>
      <c r="E1056" t="s">
        <v>4255</v>
      </c>
      <c r="F1056" t="s">
        <v>13</v>
      </c>
      <c r="G1056" t="str">
        <f t="shared" si="130"/>
        <v>$$ - $$$</v>
      </c>
      <c r="H1056" t="s">
        <v>4256</v>
      </c>
      <c r="I1056" t="s">
        <v>4257</v>
      </c>
      <c r="J1056" t="str">
        <f t="shared" si="128"/>
        <v xml:space="preserve">  EuropeanFusionVegetarian Friendly</v>
      </c>
      <c r="K1056" t="str" cm="1">
        <f t="array" ref="K1056">ExtractCapitals(J1056)</f>
        <v>European Fusion Vegetarian  Friendly</v>
      </c>
      <c r="L1056" t="str">
        <f t="shared" si="131"/>
        <v>European, Fusion, Vegetarian, , Friendly</v>
      </c>
      <c r="M1056" t="str">
        <f t="shared" si="135"/>
        <v>European, Fusion, Vegetarian Friendly</v>
      </c>
      <c r="N1056" t="s">
        <v>4258</v>
      </c>
      <c r="O1056" t="s">
        <v>3066</v>
      </c>
      <c r="P1056" t="str">
        <f t="shared" si="132"/>
        <v>European, Fusion, Vegetarian Friendly, Vegetarian Friendly, Vegan Options, Gluten Free Options</v>
      </c>
      <c r="Q1056" t="str" cm="1">
        <f t="array" ref="Q1056">_xlfn.TEXTJOIN(", ", TRUE, IFERROR(_xlfn.FILTERXML("&lt;t&gt;&lt;s&gt;" &amp; SUBSTITUTE(P1056, ", ", "&lt;/s&gt;&lt;s&gt;") &amp; "&lt;/s&gt;&lt;/t&gt;", "//s[not(preceding::*=.)]"), ""))</f>
        <v>European, Fusion, Vegetarian Friendly, Vegan Options, Gluten Free Options</v>
      </c>
      <c r="R1056" t="s">
        <v>9048</v>
      </c>
      <c r="S1056" t="str">
        <f t="shared" si="133"/>
        <v>P002027</v>
      </c>
      <c r="T1056">
        <f t="shared" ca="1" si="134"/>
        <v>3511</v>
      </c>
      <c r="U1056" s="4">
        <v>2489</v>
      </c>
    </row>
    <row r="1057" spans="1:21" x14ac:dyDescent="0.45">
      <c r="A1057" t="s">
        <v>4259</v>
      </c>
      <c r="B1057" t="s">
        <v>3</v>
      </c>
      <c r="C1057" s="3" t="str">
        <f t="shared" si="129"/>
        <v>4.0 </v>
      </c>
      <c r="D1057" t="s">
        <v>4260</v>
      </c>
      <c r="E1057" t="s">
        <v>4261</v>
      </c>
      <c r="F1057" t="s">
        <v>13</v>
      </c>
      <c r="G1057" t="str">
        <f t="shared" si="130"/>
        <v>$$ - $$$</v>
      </c>
      <c r="H1057" t="s">
        <v>4006</v>
      </c>
      <c r="I1057" t="s">
        <v>4262</v>
      </c>
      <c r="J1057" t="str">
        <f t="shared" si="128"/>
        <v xml:space="preserve">  JapaneseAsianVegetarian Friendly</v>
      </c>
      <c r="K1057" t="str" cm="1">
        <f t="array" ref="K1057">ExtractCapitals(J1057)</f>
        <v>Japanese Asian Vegetarian  Friendly</v>
      </c>
      <c r="L1057" t="str">
        <f t="shared" si="131"/>
        <v>Japanese, Asian, Vegetarian, , Friendly</v>
      </c>
      <c r="M1057" t="str">
        <f t="shared" si="135"/>
        <v>Japanese, Asian, Vegetarian Friendly</v>
      </c>
      <c r="N1057" t="s">
        <v>266</v>
      </c>
      <c r="O1057" t="s">
        <v>232</v>
      </c>
      <c r="P1057" t="str">
        <f t="shared" si="132"/>
        <v>Japanese, Asian, Vegetarian Friendly, Vegetarian Friendly, Halal, Lunch, Dinner</v>
      </c>
      <c r="Q1057" t="str" cm="1">
        <f t="array" ref="Q1057">_xlfn.TEXTJOIN(", ", TRUE, IFERROR(_xlfn.FILTERXML("&lt;t&gt;&lt;s&gt;" &amp; SUBSTITUTE(P1057, ", ", "&lt;/s&gt;&lt;s&gt;") &amp; "&lt;/s&gt;&lt;/t&gt;", "//s[not(preceding::*=.)]"), ""))</f>
        <v>Japanese, Asian, Vegetarian Friendly, Halal, Lunch, Dinner</v>
      </c>
      <c r="R1057" t="s">
        <v>9048</v>
      </c>
      <c r="S1057" t="str">
        <f t="shared" si="133"/>
        <v>P002028</v>
      </c>
      <c r="T1057">
        <f t="shared" ca="1" si="134"/>
        <v>1744</v>
      </c>
      <c r="U1057" s="4">
        <v>83</v>
      </c>
    </row>
    <row r="1058" spans="1:21" x14ac:dyDescent="0.45">
      <c r="A1058" t="s">
        <v>4263</v>
      </c>
      <c r="B1058" t="s">
        <v>3</v>
      </c>
      <c r="C1058" s="3" t="str">
        <f t="shared" si="129"/>
        <v>4.0 </v>
      </c>
      <c r="D1058" t="s">
        <v>4264</v>
      </c>
      <c r="E1058" t="s">
        <v>4265</v>
      </c>
      <c r="F1058" t="s">
        <v>144</v>
      </c>
      <c r="G1058" t="str">
        <f t="shared" si="130"/>
        <v>$$$$</v>
      </c>
      <c r="H1058" t="s">
        <v>145</v>
      </c>
      <c r="I1058" t="s">
        <v>3330</v>
      </c>
      <c r="J1058" t="str">
        <f t="shared" si="128"/>
        <v>EuropeanContemporaryVegetarian Friendly</v>
      </c>
      <c r="K1058" t="str" cm="1">
        <f t="array" ref="K1058">ExtractCapitals(J1058)</f>
        <v>European Contemporary Vegetarian  Friendly</v>
      </c>
      <c r="L1058" t="str">
        <f t="shared" si="131"/>
        <v>European, Contemporary, Vegetarian, , Friendly</v>
      </c>
      <c r="M1058" t="str">
        <f t="shared" si="135"/>
        <v>European, Contemporary, Vegetarian Friendly</v>
      </c>
      <c r="N1058" t="s">
        <v>4266</v>
      </c>
      <c r="O1058" t="s">
        <v>23</v>
      </c>
      <c r="P1058" t="str">
        <f t="shared" si="132"/>
        <v>European, Contemporary, Vegetarian Friendly, Gluten Free Options, Vegetarian Friendly, Lunch, Dinner, After-hours</v>
      </c>
      <c r="Q1058" t="str" cm="1">
        <f t="array" ref="Q1058">_xlfn.TEXTJOIN(", ", TRUE, IFERROR(_xlfn.FILTERXML("&lt;t&gt;&lt;s&gt;" &amp; SUBSTITUTE(P1058, ", ", "&lt;/s&gt;&lt;s&gt;") &amp; "&lt;/s&gt;&lt;/t&gt;", "//s[not(preceding::*=.)]"), ""))</f>
        <v>European, Contemporary, Vegetarian Friendly, Gluten Free Options, Lunch, Dinner, After-hours</v>
      </c>
      <c r="R1058" t="s">
        <v>9048</v>
      </c>
      <c r="S1058" t="str">
        <f t="shared" si="133"/>
        <v>P002029</v>
      </c>
      <c r="T1058">
        <f t="shared" ca="1" si="134"/>
        <v>3749</v>
      </c>
      <c r="U1058" s="4">
        <v>1825</v>
      </c>
    </row>
    <row r="1059" spans="1:21" x14ac:dyDescent="0.45">
      <c r="A1059" t="s">
        <v>4267</v>
      </c>
      <c r="B1059" t="s">
        <v>3</v>
      </c>
      <c r="C1059" s="3" t="str">
        <f t="shared" si="129"/>
        <v>4.0 </v>
      </c>
      <c r="D1059" t="s">
        <v>4268</v>
      </c>
      <c r="E1059" t="s">
        <v>4269</v>
      </c>
      <c r="F1059" t="s">
        <v>13</v>
      </c>
      <c r="G1059" t="str">
        <f t="shared" si="130"/>
        <v>$$ - $$$</v>
      </c>
      <c r="H1059" t="s">
        <v>4270</v>
      </c>
      <c r="I1059" t="s">
        <v>4271</v>
      </c>
      <c r="J1059" t="str">
        <f t="shared" si="128"/>
        <v xml:space="preserve">  ItalianPizzaCafe</v>
      </c>
      <c r="K1059" t="str" cm="1">
        <f t="array" ref="K1059">ExtractCapitals(J1059)</f>
        <v>Italian Pizza Cafe</v>
      </c>
      <c r="L1059" t="str">
        <f t="shared" si="131"/>
        <v>Italian, Pizza, Cafe</v>
      </c>
      <c r="M1059" t="str">
        <f t="shared" si="135"/>
        <v>Italian, Pizza, Cafe</v>
      </c>
      <c r="N1059" t="s">
        <v>4272</v>
      </c>
      <c r="O1059" t="s">
        <v>56</v>
      </c>
      <c r="P1059" t="str">
        <f t="shared" si="132"/>
        <v>Italian, Pizza, Cafe, Italian, Pizza, Cafe, European, Vegetarian Friendly, Vegan Options</v>
      </c>
      <c r="Q1059" t="str" cm="1">
        <f t="array" ref="Q1059">_xlfn.TEXTJOIN(", ", TRUE, IFERROR(_xlfn.FILTERXML("&lt;t&gt;&lt;s&gt;" &amp; SUBSTITUTE(P1059, ", ", "&lt;/s&gt;&lt;s&gt;") &amp; "&lt;/s&gt;&lt;/t&gt;", "//s[not(preceding::*=.)]"), ""))</f>
        <v>Italian, Pizza, Cafe, European, Vegetarian Friendly, Vegan Options</v>
      </c>
      <c r="R1059" t="s">
        <v>9048</v>
      </c>
      <c r="S1059" t="str">
        <f t="shared" si="133"/>
        <v>P002030</v>
      </c>
      <c r="T1059">
        <f t="shared" ca="1" si="134"/>
        <v>1583</v>
      </c>
      <c r="U1059" s="4">
        <v>4202</v>
      </c>
    </row>
    <row r="1060" spans="1:21" x14ac:dyDescent="0.45">
      <c r="A1060" t="s">
        <v>4273</v>
      </c>
      <c r="B1060" t="s">
        <v>3</v>
      </c>
      <c r="C1060" s="3" t="str">
        <f t="shared" si="129"/>
        <v>4.0 </v>
      </c>
      <c r="D1060" t="s">
        <v>4274</v>
      </c>
      <c r="E1060" t="s">
        <v>4275</v>
      </c>
      <c r="F1060" t="s">
        <v>13</v>
      </c>
      <c r="G1060" t="str">
        <f t="shared" si="130"/>
        <v>$$ - $$$</v>
      </c>
      <c r="H1060" t="s">
        <v>4276</v>
      </c>
      <c r="I1060" t="s">
        <v>4277</v>
      </c>
      <c r="J1060" t="str">
        <f t="shared" si="128"/>
        <v xml:space="preserve">  BarSeafoodBritish</v>
      </c>
      <c r="K1060" t="str" cm="1">
        <f t="array" ref="K1060">ExtractCapitals(J1060)</f>
        <v>Bar Seafood British</v>
      </c>
      <c r="L1060" t="str">
        <f t="shared" si="131"/>
        <v>Bar, Seafood, British</v>
      </c>
      <c r="M1060" t="str">
        <f t="shared" si="135"/>
        <v>Bar, Seafood, British</v>
      </c>
      <c r="N1060" t="s">
        <v>4278</v>
      </c>
      <c r="O1060" t="s">
        <v>195</v>
      </c>
      <c r="P1060" t="str">
        <f t="shared" si="132"/>
        <v>Bar, Seafood, British, Bar, Seafood, British, Pub, Gastropub, Lunch, Dinner, Drinks</v>
      </c>
      <c r="Q1060" t="str" cm="1">
        <f t="array" ref="Q1060">_xlfn.TEXTJOIN(", ", TRUE, IFERROR(_xlfn.FILTERXML("&lt;t&gt;&lt;s&gt;" &amp; SUBSTITUTE(P1060, ", ", "&lt;/s&gt;&lt;s&gt;") &amp; "&lt;/s&gt;&lt;/t&gt;", "//s[not(preceding::*=.)]"), ""))</f>
        <v>Bar, Seafood, British, Pub, Gastropub, Lunch, Dinner, Drinks</v>
      </c>
      <c r="R1060" t="s">
        <v>9048</v>
      </c>
      <c r="S1060" t="str">
        <f t="shared" si="133"/>
        <v>P002031</v>
      </c>
      <c r="T1060">
        <f t="shared" ca="1" si="134"/>
        <v>686</v>
      </c>
      <c r="U1060" s="4">
        <v>416</v>
      </c>
    </row>
    <row r="1061" spans="1:21" x14ac:dyDescent="0.45">
      <c r="A1061" t="s">
        <v>4279</v>
      </c>
      <c r="B1061" t="s">
        <v>3</v>
      </c>
      <c r="C1061" s="3" t="str">
        <f t="shared" si="129"/>
        <v>4.0 </v>
      </c>
      <c r="D1061" t="s">
        <v>4280</v>
      </c>
      <c r="E1061" t="s">
        <v>4281</v>
      </c>
      <c r="F1061" t="s">
        <v>13</v>
      </c>
      <c r="G1061" t="str">
        <f t="shared" si="130"/>
        <v>$$ - $$$</v>
      </c>
      <c r="H1061" t="s">
        <v>3496</v>
      </c>
      <c r="I1061" t="s">
        <v>4282</v>
      </c>
      <c r="J1061" t="str">
        <f t="shared" si="128"/>
        <v xml:space="preserve">  FrenchEuropeanVegetarian Friendly</v>
      </c>
      <c r="K1061" t="str" cm="1">
        <f t="array" ref="K1061">ExtractCapitals(J1061)</f>
        <v>French European Vegetarian  Friendly</v>
      </c>
      <c r="L1061" t="str">
        <f t="shared" si="131"/>
        <v>French, European, Vegetarian, , Friendly</v>
      </c>
      <c r="M1061" t="str">
        <f t="shared" si="135"/>
        <v>French, European, Vegetarian Friendly</v>
      </c>
      <c r="N1061" t="s">
        <v>129</v>
      </c>
      <c r="O1061" t="s">
        <v>34</v>
      </c>
      <c r="P1061" t="str">
        <f t="shared" si="132"/>
        <v>French, European, Vegetarian Friendly</v>
      </c>
      <c r="Q1061" t="str" cm="1">
        <f t="array" ref="Q1061">_xlfn.TEXTJOIN(", ", TRUE, IFERROR(_xlfn.FILTERXML("&lt;t&gt;&lt;s&gt;" &amp; SUBSTITUTE(P1061, ", ", "&lt;/s&gt;&lt;s&gt;") &amp; "&lt;/s&gt;&lt;/t&gt;", "//s[not(preceding::*=.)]"), ""))</f>
        <v>French, European, Vegetarian Friendly</v>
      </c>
      <c r="R1061" t="s">
        <v>9048</v>
      </c>
      <c r="S1061" t="str">
        <f t="shared" si="133"/>
        <v>P002032</v>
      </c>
      <c r="T1061">
        <f t="shared" ca="1" si="134"/>
        <v>1728</v>
      </c>
      <c r="U1061" s="4">
        <v>4331</v>
      </c>
    </row>
    <row r="1062" spans="1:21" x14ac:dyDescent="0.45">
      <c r="A1062" t="s">
        <v>4283</v>
      </c>
      <c r="B1062" t="s">
        <v>3</v>
      </c>
      <c r="C1062" s="3" t="str">
        <f t="shared" si="129"/>
        <v>4.0 </v>
      </c>
      <c r="D1062" t="s">
        <v>4284</v>
      </c>
      <c r="F1062" t="s">
        <v>13</v>
      </c>
      <c r="G1062" t="str">
        <f t="shared" si="130"/>
        <v>$$ - $$$</v>
      </c>
      <c r="H1062" t="s">
        <v>3780</v>
      </c>
      <c r="I1062" t="s">
        <v>4285</v>
      </c>
      <c r="J1062" t="str">
        <f t="shared" si="128"/>
        <v xml:space="preserve">  LebaneseMediterraneanMiddle Eastern</v>
      </c>
      <c r="K1062" t="str" cm="1">
        <f t="array" ref="K1062">ExtractCapitals(J1062)</f>
        <v>Lebanese Mediterranean Middle  Eastern</v>
      </c>
      <c r="L1062" t="str">
        <f t="shared" si="131"/>
        <v>Lebanese, Mediterranean, Middle, , Eastern</v>
      </c>
      <c r="M1062" t="str">
        <f t="shared" si="135"/>
        <v>Lebanese, Mediterranean, Middle Eastern</v>
      </c>
      <c r="N1062" t="s">
        <v>3782</v>
      </c>
      <c r="O1062" t="s">
        <v>2005</v>
      </c>
      <c r="P1062" t="str">
        <f t="shared" si="132"/>
        <v>Lebanese, Mediterranean, Middle Eastern, Vegetarian Friendly, Halal, Vegan Options</v>
      </c>
      <c r="Q1062" t="str" cm="1">
        <f t="array" ref="Q1062">_xlfn.TEXTJOIN(", ", TRUE, IFERROR(_xlfn.FILTERXML("&lt;t&gt;&lt;s&gt;" &amp; SUBSTITUTE(P1062, ", ", "&lt;/s&gt;&lt;s&gt;") &amp; "&lt;/s&gt;&lt;/t&gt;", "//s[not(preceding::*=.)]"), ""))</f>
        <v>Lebanese, Mediterranean, Middle Eastern, Vegetarian Friendly, Halal, Vegan Options</v>
      </c>
      <c r="R1062" t="s">
        <v>9048</v>
      </c>
      <c r="S1062" t="str">
        <f t="shared" si="133"/>
        <v>P002033</v>
      </c>
      <c r="T1062">
        <f t="shared" ca="1" si="134"/>
        <v>76</v>
      </c>
      <c r="U1062" s="4">
        <v>47</v>
      </c>
    </row>
    <row r="1063" spans="1:21" x14ac:dyDescent="0.45">
      <c r="A1063" t="s">
        <v>4286</v>
      </c>
      <c r="B1063" t="s">
        <v>3</v>
      </c>
      <c r="C1063" s="3" t="str">
        <f t="shared" si="129"/>
        <v>4.0 </v>
      </c>
      <c r="D1063" t="s">
        <v>4287</v>
      </c>
      <c r="E1063" t="s">
        <v>4288</v>
      </c>
      <c r="F1063" t="s">
        <v>13</v>
      </c>
      <c r="G1063" t="str">
        <f t="shared" si="130"/>
        <v>$$ - $$$</v>
      </c>
      <c r="H1063" t="s">
        <v>486</v>
      </c>
      <c r="I1063" t="s">
        <v>4289</v>
      </c>
      <c r="J1063" t="str">
        <f t="shared" si="128"/>
        <v xml:space="preserve">  AsianMalaysianVegetarian Friendly</v>
      </c>
      <c r="K1063" t="str" cm="1">
        <f t="array" ref="K1063">ExtractCapitals(J1063)</f>
        <v>Asian Malaysian Vegetarian  Friendly</v>
      </c>
      <c r="L1063" t="str">
        <f t="shared" si="131"/>
        <v>Asian, Malaysian, Vegetarian, , Friendly</v>
      </c>
      <c r="M1063" t="str">
        <f t="shared" si="135"/>
        <v>Asian, Malaysian, Vegetarian Friendly</v>
      </c>
      <c r="N1063" t="s">
        <v>1176</v>
      </c>
      <c r="O1063" t="s">
        <v>266</v>
      </c>
      <c r="P1063" t="str">
        <f t="shared" si="132"/>
        <v>Asian, Malaysian, Vegetarian Friendly, Malaysian, Asian, Vegetarian Friendly, Halal</v>
      </c>
      <c r="Q1063" t="str" cm="1">
        <f t="array" ref="Q1063">_xlfn.TEXTJOIN(", ", TRUE, IFERROR(_xlfn.FILTERXML("&lt;t&gt;&lt;s&gt;" &amp; SUBSTITUTE(P1063, ", ", "&lt;/s&gt;&lt;s&gt;") &amp; "&lt;/s&gt;&lt;/t&gt;", "//s[not(preceding::*=.)]"), ""))</f>
        <v>Asian, Malaysian, Vegetarian Friendly, Halal</v>
      </c>
      <c r="R1063" t="s">
        <v>9048</v>
      </c>
      <c r="S1063" t="str">
        <f t="shared" si="133"/>
        <v>P002034</v>
      </c>
      <c r="T1063">
        <f t="shared" ca="1" si="134"/>
        <v>1978</v>
      </c>
      <c r="U1063" s="4">
        <v>1338</v>
      </c>
    </row>
    <row r="1064" spans="1:21" x14ac:dyDescent="0.45">
      <c r="A1064" t="s">
        <v>4290</v>
      </c>
      <c r="B1064" t="s">
        <v>3</v>
      </c>
      <c r="C1064" s="3" t="str">
        <f t="shared" si="129"/>
        <v>4.0 </v>
      </c>
      <c r="D1064" t="s">
        <v>4291</v>
      </c>
      <c r="E1064" t="s">
        <v>4292</v>
      </c>
      <c r="F1064" t="s">
        <v>13</v>
      </c>
      <c r="G1064" t="str">
        <f t="shared" si="130"/>
        <v>$$ - $$$</v>
      </c>
      <c r="H1064" t="s">
        <v>4293</v>
      </c>
      <c r="I1064" t="s">
        <v>4294</v>
      </c>
      <c r="J1064" t="str">
        <f t="shared" si="128"/>
        <v xml:space="preserve">  ChineseCantoneseHong Kong</v>
      </c>
      <c r="K1064" t="str" cm="1">
        <f t="array" ref="K1064">ExtractCapitals(J1064)</f>
        <v>Chinese Cantonese Hong  Kong</v>
      </c>
      <c r="L1064" t="str">
        <f t="shared" si="131"/>
        <v>Chinese, Cantonese, Hong, , Kong</v>
      </c>
      <c r="M1064" t="str">
        <f t="shared" si="135"/>
        <v>Chinese, Cantonese, Hong Kong</v>
      </c>
      <c r="P1064" t="str">
        <f t="shared" si="132"/>
        <v>Chinese, Cantonese, Hong Kong</v>
      </c>
      <c r="Q1064" t="str" cm="1">
        <f t="array" ref="Q1064">_xlfn.TEXTJOIN(", ", TRUE, IFERROR(_xlfn.FILTERXML("&lt;t&gt;&lt;s&gt;" &amp; SUBSTITUTE(P1064, ", ", "&lt;/s&gt;&lt;s&gt;") &amp; "&lt;/s&gt;&lt;/t&gt;", "//s[not(preceding::*=.)]"), ""))</f>
        <v>Chinese, Cantonese, Hong Kong</v>
      </c>
      <c r="R1064" t="s">
        <v>9048</v>
      </c>
      <c r="S1064" t="str">
        <f t="shared" si="133"/>
        <v>P002035</v>
      </c>
      <c r="T1064">
        <f t="shared" ca="1" si="134"/>
        <v>3734</v>
      </c>
      <c r="U1064" s="4">
        <v>1938</v>
      </c>
    </row>
    <row r="1065" spans="1:21" x14ac:dyDescent="0.45">
      <c r="A1065" t="s">
        <v>4295</v>
      </c>
      <c r="B1065" t="s">
        <v>3</v>
      </c>
      <c r="C1065" s="3" t="str">
        <f t="shared" si="129"/>
        <v>4.0 </v>
      </c>
      <c r="D1065" t="s">
        <v>4296</v>
      </c>
      <c r="E1065" t="s">
        <v>4297</v>
      </c>
      <c r="F1065" t="s">
        <v>144</v>
      </c>
      <c r="G1065" t="str">
        <f t="shared" si="130"/>
        <v>$$$$</v>
      </c>
      <c r="H1065" t="s">
        <v>4298</v>
      </c>
      <c r="I1065" t="s">
        <v>3835</v>
      </c>
      <c r="J1065" t="str">
        <f t="shared" si="128"/>
        <v>CafeInternationalContemporary</v>
      </c>
      <c r="K1065" t="str" cm="1">
        <f t="array" ref="K1065">ExtractCapitals(J1065)</f>
        <v>Cafe International Contemporary</v>
      </c>
      <c r="L1065" t="str">
        <f t="shared" si="131"/>
        <v>Cafe, International, Contemporary</v>
      </c>
      <c r="M1065" t="str">
        <f t="shared" si="135"/>
        <v>Cafe, International, Contemporary</v>
      </c>
      <c r="N1065" t="s">
        <v>4299</v>
      </c>
      <c r="O1065" t="s">
        <v>202</v>
      </c>
      <c r="P1065" t="str">
        <f t="shared" si="132"/>
        <v>Cafe, International, Contemporary, Cafe, Malaysian, International, Contemporary, Drinks</v>
      </c>
      <c r="Q1065" t="str" cm="1">
        <f t="array" ref="Q1065">_xlfn.TEXTJOIN(", ", TRUE, IFERROR(_xlfn.FILTERXML("&lt;t&gt;&lt;s&gt;" &amp; SUBSTITUTE(P1065, ", ", "&lt;/s&gt;&lt;s&gt;") &amp; "&lt;/s&gt;&lt;/t&gt;", "//s[not(preceding::*=.)]"), ""))</f>
        <v>Cafe, International, Contemporary, Malaysian, Drinks</v>
      </c>
      <c r="R1065" t="s">
        <v>9048</v>
      </c>
      <c r="S1065" t="str">
        <f t="shared" si="133"/>
        <v>P002036</v>
      </c>
      <c r="T1065">
        <f t="shared" ca="1" si="134"/>
        <v>87</v>
      </c>
      <c r="U1065" s="4">
        <v>3263</v>
      </c>
    </row>
    <row r="1066" spans="1:21" x14ac:dyDescent="0.45">
      <c r="A1066" t="s">
        <v>4300</v>
      </c>
      <c r="B1066" t="s">
        <v>79</v>
      </c>
      <c r="C1066" s="3" t="str">
        <f t="shared" si="129"/>
        <v>5.0 </v>
      </c>
      <c r="D1066" t="s">
        <v>4301</v>
      </c>
      <c r="E1066" t="s">
        <v>4302</v>
      </c>
      <c r="F1066" t="s">
        <v>144</v>
      </c>
      <c r="G1066" t="str">
        <f t="shared" si="130"/>
        <v>$$$$</v>
      </c>
      <c r="H1066" t="s">
        <v>4303</v>
      </c>
      <c r="I1066" t="s">
        <v>4304</v>
      </c>
      <c r="J1066" t="str">
        <f t="shared" si="128"/>
        <v>AmericanBarAsian</v>
      </c>
      <c r="K1066" t="str" cm="1">
        <f t="array" ref="K1066">ExtractCapitals(J1066)</f>
        <v>American Bar Asian</v>
      </c>
      <c r="L1066" t="str">
        <f t="shared" si="131"/>
        <v>American, Bar, Asian</v>
      </c>
      <c r="M1066" t="str">
        <f t="shared" si="135"/>
        <v>American, Bar, Asian</v>
      </c>
      <c r="N1066" t="s">
        <v>4305</v>
      </c>
      <c r="O1066" t="s">
        <v>56</v>
      </c>
      <c r="P1066" t="str">
        <f t="shared" si="132"/>
        <v>American, Bar, Asian, Bar, American, Asian, Pub, Malaysian, Vegetarian Friendly, Vegan Options</v>
      </c>
      <c r="Q1066" t="str" cm="1">
        <f t="array" ref="Q1066">_xlfn.TEXTJOIN(", ", TRUE, IFERROR(_xlfn.FILTERXML("&lt;t&gt;&lt;s&gt;" &amp; SUBSTITUTE(P1066, ", ", "&lt;/s&gt;&lt;s&gt;") &amp; "&lt;/s&gt;&lt;/t&gt;", "//s[not(preceding::*=.)]"), ""))</f>
        <v>American, Bar, Asian, Pub, Malaysian, Vegetarian Friendly, Vegan Options</v>
      </c>
      <c r="R1066" t="s">
        <v>9048</v>
      </c>
      <c r="S1066" t="str">
        <f t="shared" si="133"/>
        <v>P002037</v>
      </c>
      <c r="T1066">
        <f t="shared" ca="1" si="134"/>
        <v>896</v>
      </c>
      <c r="U1066" s="4">
        <v>4033</v>
      </c>
    </row>
    <row r="1067" spans="1:21" x14ac:dyDescent="0.45">
      <c r="A1067" t="s">
        <v>4306</v>
      </c>
      <c r="B1067" t="s">
        <v>3</v>
      </c>
      <c r="C1067" s="3" t="str">
        <f t="shared" si="129"/>
        <v>4.0 </v>
      </c>
      <c r="D1067" t="s">
        <v>4307</v>
      </c>
      <c r="E1067" t="s">
        <v>4308</v>
      </c>
      <c r="F1067" t="s">
        <v>13</v>
      </c>
      <c r="G1067" t="str">
        <f t="shared" si="130"/>
        <v>$$ - $$$</v>
      </c>
      <c r="H1067" t="s">
        <v>4309</v>
      </c>
      <c r="I1067" t="s">
        <v>4310</v>
      </c>
      <c r="J1067" t="str">
        <f t="shared" si="128"/>
        <v xml:space="preserve">  AsianGrillMalaysian</v>
      </c>
      <c r="K1067" t="str" cm="1">
        <f t="array" ref="K1067">ExtractCapitals(J1067)</f>
        <v>Asian Grill Malaysian</v>
      </c>
      <c r="L1067" t="str">
        <f t="shared" si="131"/>
        <v>Asian, Grill, Malaysian</v>
      </c>
      <c r="M1067" t="str">
        <f t="shared" si="135"/>
        <v>Asian, Grill, Malaysian</v>
      </c>
      <c r="N1067" t="s">
        <v>34</v>
      </c>
      <c r="O1067" t="s">
        <v>4311</v>
      </c>
      <c r="P1067" t="str">
        <f t="shared" si="132"/>
        <v>Asian, Grill, Malaysian, Vegetarian Friendly, Lunch, Dinner, Breakfast, Brunch</v>
      </c>
      <c r="Q1067" t="str" cm="1">
        <f t="array" ref="Q1067">_xlfn.TEXTJOIN(", ", TRUE, IFERROR(_xlfn.FILTERXML("&lt;t&gt;&lt;s&gt;" &amp; SUBSTITUTE(P1067, ", ", "&lt;/s&gt;&lt;s&gt;") &amp; "&lt;/s&gt;&lt;/t&gt;", "//s[not(preceding::*=.)]"), ""))</f>
        <v>Asian, Grill, Malaysian, Vegetarian Friendly, Lunch, Dinner, Breakfast, Brunch</v>
      </c>
      <c r="R1067" t="s">
        <v>9048</v>
      </c>
      <c r="S1067" t="str">
        <f t="shared" si="133"/>
        <v>P002038</v>
      </c>
      <c r="T1067">
        <f t="shared" ca="1" si="134"/>
        <v>4243</v>
      </c>
      <c r="U1067" s="4">
        <v>2860</v>
      </c>
    </row>
    <row r="1068" spans="1:21" x14ac:dyDescent="0.45">
      <c r="A1068" t="s">
        <v>4312</v>
      </c>
      <c r="B1068" t="s">
        <v>41</v>
      </c>
      <c r="C1068" s="3" t="str">
        <f t="shared" si="129"/>
        <v>4.5 </v>
      </c>
      <c r="D1068" t="s">
        <v>4313</v>
      </c>
      <c r="E1068" t="s">
        <v>4314</v>
      </c>
      <c r="F1068" t="s">
        <v>13</v>
      </c>
      <c r="G1068" t="str">
        <f t="shared" si="130"/>
        <v>$$ - $$$</v>
      </c>
      <c r="H1068" t="s">
        <v>4315</v>
      </c>
      <c r="I1068" t="s">
        <v>4316</v>
      </c>
      <c r="J1068" t="str">
        <f t="shared" si="128"/>
        <v xml:space="preserve">  BarCafeContemporary</v>
      </c>
      <c r="K1068" t="str" cm="1">
        <f t="array" ref="K1068">ExtractCapitals(J1068)</f>
        <v>Bar Cafe Contemporary</v>
      </c>
      <c r="L1068" t="str">
        <f t="shared" si="131"/>
        <v>Bar, Cafe, Contemporary</v>
      </c>
      <c r="M1068" t="str">
        <f t="shared" si="135"/>
        <v>Bar, Cafe, Contemporary</v>
      </c>
      <c r="N1068" t="s">
        <v>4317</v>
      </c>
      <c r="O1068" t="s">
        <v>1712</v>
      </c>
      <c r="P1068" t="str">
        <f t="shared" si="132"/>
        <v>Bar, Cafe, Contemporary, Vegan Options, Vegetarian Friendly</v>
      </c>
      <c r="Q1068" t="str" cm="1">
        <f t="array" ref="Q1068">_xlfn.TEXTJOIN(", ", TRUE, IFERROR(_xlfn.FILTERXML("&lt;t&gt;&lt;s&gt;" &amp; SUBSTITUTE(P1068, ", ", "&lt;/s&gt;&lt;s&gt;") &amp; "&lt;/s&gt;&lt;/t&gt;", "//s[not(preceding::*=.)]"), ""))</f>
        <v>Bar, Cafe, Contemporary, Vegan Options, Vegetarian Friendly</v>
      </c>
      <c r="R1068" t="s">
        <v>9048</v>
      </c>
      <c r="S1068" t="str">
        <f t="shared" si="133"/>
        <v>P002039</v>
      </c>
      <c r="T1068">
        <f t="shared" ca="1" si="134"/>
        <v>1470</v>
      </c>
      <c r="U1068" s="4">
        <v>3112</v>
      </c>
    </row>
    <row r="1069" spans="1:21" x14ac:dyDescent="0.45">
      <c r="A1069" t="s">
        <v>4318</v>
      </c>
      <c r="B1069" t="s">
        <v>41</v>
      </c>
      <c r="C1069" s="3" t="str">
        <f t="shared" si="129"/>
        <v>4.5 </v>
      </c>
      <c r="D1069" t="s">
        <v>4319</v>
      </c>
      <c r="E1069" t="s">
        <v>4320</v>
      </c>
      <c r="F1069" t="s">
        <v>13</v>
      </c>
      <c r="G1069" t="str">
        <f t="shared" si="130"/>
        <v>$$ - $$$</v>
      </c>
      <c r="H1069" t="s">
        <v>4321</v>
      </c>
      <c r="I1069" t="s">
        <v>4322</v>
      </c>
      <c r="J1069" t="str">
        <f t="shared" si="128"/>
        <v xml:space="preserve">  ItalianMediterraneanEuropean</v>
      </c>
      <c r="K1069" t="str" cm="1">
        <f t="array" ref="K1069">ExtractCapitals(J1069)</f>
        <v>Italian Mediterranean European</v>
      </c>
      <c r="L1069" t="str">
        <f t="shared" si="131"/>
        <v>Italian, Mediterranean, European</v>
      </c>
      <c r="M1069" t="str">
        <f t="shared" si="135"/>
        <v>Italian, Mediterranean, European</v>
      </c>
      <c r="N1069" t="s">
        <v>4323</v>
      </c>
      <c r="O1069" t="s">
        <v>56</v>
      </c>
      <c r="P1069" t="str">
        <f t="shared" si="132"/>
        <v>Italian, Mediterranean, European, Vegetarian Friendly, Vegan Options</v>
      </c>
      <c r="Q1069" t="str" cm="1">
        <f t="array" ref="Q1069">_xlfn.TEXTJOIN(", ", TRUE, IFERROR(_xlfn.FILTERXML("&lt;t&gt;&lt;s&gt;" &amp; SUBSTITUTE(P1069, ", ", "&lt;/s&gt;&lt;s&gt;") &amp; "&lt;/s&gt;&lt;/t&gt;", "//s[not(preceding::*=.)]"), ""))</f>
        <v>Italian, Mediterranean, European, Vegetarian Friendly, Vegan Options</v>
      </c>
      <c r="R1069" t="s">
        <v>9048</v>
      </c>
      <c r="S1069" t="str">
        <f t="shared" si="133"/>
        <v>P002040</v>
      </c>
      <c r="T1069">
        <f t="shared" ca="1" si="134"/>
        <v>4165</v>
      </c>
      <c r="U1069" s="4">
        <v>1968</v>
      </c>
    </row>
    <row r="1070" spans="1:21" x14ac:dyDescent="0.45">
      <c r="A1070" t="s">
        <v>4324</v>
      </c>
      <c r="B1070" t="s">
        <v>41</v>
      </c>
      <c r="C1070" s="3" t="str">
        <f t="shared" si="129"/>
        <v>4.5 </v>
      </c>
      <c r="D1070" t="s">
        <v>4325</v>
      </c>
      <c r="E1070" t="s">
        <v>4326</v>
      </c>
      <c r="F1070" t="s">
        <v>13</v>
      </c>
      <c r="G1070" t="str">
        <f t="shared" si="130"/>
        <v>$$ - $$$</v>
      </c>
      <c r="H1070" t="s">
        <v>4327</v>
      </c>
      <c r="I1070" t="s">
        <v>4328</v>
      </c>
      <c r="J1070" t="str">
        <f t="shared" si="128"/>
        <v xml:space="preserve">  MediterraneanArabicVegetarian Friendly</v>
      </c>
      <c r="K1070" t="str" cm="1">
        <f t="array" ref="K1070">ExtractCapitals(J1070)</f>
        <v>Mediterranean Arabic Vegetarian  Friendly</v>
      </c>
      <c r="L1070" t="str">
        <f t="shared" si="131"/>
        <v>Mediterranean, Arabic, Vegetarian, , Friendly</v>
      </c>
      <c r="M1070" t="str">
        <f t="shared" si="135"/>
        <v>Mediterranean, Arabic, Vegetarian Friendly</v>
      </c>
      <c r="N1070" t="s">
        <v>2005</v>
      </c>
      <c r="O1070" t="s">
        <v>23</v>
      </c>
      <c r="P1070" t="str">
        <f t="shared" si="132"/>
        <v>Mediterranean, Arabic, Vegetarian Friendly, Vegetarian Friendly, Halal, Vegan Options, Lunch, Dinner, After-hours</v>
      </c>
      <c r="Q1070" t="str" cm="1">
        <f t="array" ref="Q1070">_xlfn.TEXTJOIN(", ", TRUE, IFERROR(_xlfn.FILTERXML("&lt;t&gt;&lt;s&gt;" &amp; SUBSTITUTE(P1070, ", ", "&lt;/s&gt;&lt;s&gt;") &amp; "&lt;/s&gt;&lt;/t&gt;", "//s[not(preceding::*=.)]"), ""))</f>
        <v>Mediterranean, Arabic, Vegetarian Friendly, Halal, Vegan Options, Lunch, Dinner, After-hours</v>
      </c>
      <c r="R1070" t="s">
        <v>9048</v>
      </c>
      <c r="S1070" t="str">
        <f t="shared" si="133"/>
        <v>P002041</v>
      </c>
      <c r="T1070">
        <f t="shared" ca="1" si="134"/>
        <v>3745</v>
      </c>
      <c r="U1070" s="4">
        <v>3075</v>
      </c>
    </row>
    <row r="1071" spans="1:21" x14ac:dyDescent="0.45">
      <c r="A1071" t="s">
        <v>4329</v>
      </c>
      <c r="B1071" t="s">
        <v>41</v>
      </c>
      <c r="C1071" s="3" t="str">
        <f t="shared" si="129"/>
        <v>4.5 </v>
      </c>
      <c r="D1071" t="s">
        <v>4330</v>
      </c>
      <c r="E1071" t="s">
        <v>4331</v>
      </c>
      <c r="F1071" t="s">
        <v>13</v>
      </c>
      <c r="G1071" t="str">
        <f t="shared" si="130"/>
        <v>$$ - $$$</v>
      </c>
      <c r="H1071" t="s">
        <v>44</v>
      </c>
      <c r="I1071" t="s">
        <v>4332</v>
      </c>
      <c r="J1071" t="str">
        <f t="shared" si="128"/>
        <v xml:space="preserve">  ChineseAsianCantonese</v>
      </c>
      <c r="K1071" t="str" cm="1">
        <f t="array" ref="K1071">ExtractCapitals(J1071)</f>
        <v>Chinese Asian Cantonese</v>
      </c>
      <c r="L1071" t="str">
        <f t="shared" si="131"/>
        <v>Chinese, Asian, Cantonese</v>
      </c>
      <c r="M1071" t="str">
        <f t="shared" si="135"/>
        <v>Chinese, Asian, Cantonese</v>
      </c>
      <c r="N1071" t="s">
        <v>402</v>
      </c>
      <c r="O1071" t="s">
        <v>34</v>
      </c>
      <c r="P1071" t="str">
        <f t="shared" si="132"/>
        <v>Chinese, Asian, Cantonese, Vegetarian Friendly</v>
      </c>
      <c r="Q1071" t="str" cm="1">
        <f t="array" ref="Q1071">_xlfn.TEXTJOIN(", ", TRUE, IFERROR(_xlfn.FILTERXML("&lt;t&gt;&lt;s&gt;" &amp; SUBSTITUTE(P1071, ", ", "&lt;/s&gt;&lt;s&gt;") &amp; "&lt;/s&gt;&lt;/t&gt;", "//s[not(preceding::*=.)]"), ""))</f>
        <v>Chinese, Asian, Cantonese, Vegetarian Friendly</v>
      </c>
      <c r="R1071" t="s">
        <v>9048</v>
      </c>
      <c r="S1071" t="str">
        <f t="shared" si="133"/>
        <v>P002042</v>
      </c>
      <c r="T1071">
        <f t="shared" ca="1" si="134"/>
        <v>3207</v>
      </c>
      <c r="U1071" s="4">
        <v>2643</v>
      </c>
    </row>
    <row r="1072" spans="1:21" x14ac:dyDescent="0.45">
      <c r="A1072" t="s">
        <v>4333</v>
      </c>
      <c r="B1072" t="s">
        <v>79</v>
      </c>
      <c r="C1072" s="3" t="str">
        <f t="shared" si="129"/>
        <v>5.0 </v>
      </c>
      <c r="D1072" t="s">
        <v>4334</v>
      </c>
      <c r="E1072" t="s">
        <v>4335</v>
      </c>
      <c r="F1072" t="s">
        <v>13</v>
      </c>
      <c r="G1072" t="str">
        <f t="shared" si="130"/>
        <v>$$ - $$$</v>
      </c>
      <c r="H1072" t="s">
        <v>1808</v>
      </c>
      <c r="I1072" t="s">
        <v>4336</v>
      </c>
      <c r="J1072" t="str">
        <f t="shared" si="128"/>
        <v xml:space="preserve">  JapaneseAsian</v>
      </c>
      <c r="K1072" t="str" cm="1">
        <f t="array" ref="K1072">ExtractCapitals(J1072)</f>
        <v>Japanese Asian</v>
      </c>
      <c r="L1072" t="str">
        <f t="shared" si="131"/>
        <v>Japanese, Asian</v>
      </c>
      <c r="M1072" t="str">
        <f t="shared" si="135"/>
        <v>Japanese, Asian</v>
      </c>
      <c r="N1072" t="s">
        <v>2327</v>
      </c>
      <c r="O1072" t="s">
        <v>232</v>
      </c>
      <c r="P1072" t="str">
        <f t="shared" si="132"/>
        <v>Japanese, Asian, Lunch, Dinner</v>
      </c>
      <c r="Q1072" t="str" cm="1">
        <f t="array" ref="Q1072">_xlfn.TEXTJOIN(", ", TRUE, IFERROR(_xlfn.FILTERXML("&lt;t&gt;&lt;s&gt;" &amp; SUBSTITUTE(P1072, ", ", "&lt;/s&gt;&lt;s&gt;") &amp; "&lt;/s&gt;&lt;/t&gt;", "//s[not(preceding::*=.)]"), ""))</f>
        <v>Japanese, Asian, Lunch, Dinner</v>
      </c>
      <c r="R1072" t="s">
        <v>9048</v>
      </c>
      <c r="S1072" t="str">
        <f t="shared" si="133"/>
        <v>P002043</v>
      </c>
      <c r="T1072">
        <f t="shared" ca="1" si="134"/>
        <v>2916</v>
      </c>
      <c r="U1072" s="4">
        <v>3382</v>
      </c>
    </row>
    <row r="1073" spans="1:21" x14ac:dyDescent="0.45">
      <c r="A1073" t="s">
        <v>4337</v>
      </c>
      <c r="B1073" t="s">
        <v>3</v>
      </c>
      <c r="C1073" s="3" t="str">
        <f t="shared" si="129"/>
        <v>4.0 </v>
      </c>
      <c r="D1073" t="s">
        <v>4338</v>
      </c>
      <c r="E1073" t="s">
        <v>4339</v>
      </c>
      <c r="F1073" t="s">
        <v>13</v>
      </c>
      <c r="G1073" t="str">
        <f t="shared" si="130"/>
        <v>$$ - $$$</v>
      </c>
      <c r="H1073" t="s">
        <v>44</v>
      </c>
      <c r="I1073" t="s">
        <v>4340</v>
      </c>
      <c r="J1073" t="str">
        <f t="shared" si="128"/>
        <v xml:space="preserve">  ChineseAsianCantonese</v>
      </c>
      <c r="K1073" t="str" cm="1">
        <f t="array" ref="K1073">ExtractCapitals(J1073)</f>
        <v>Chinese Asian Cantonese</v>
      </c>
      <c r="L1073" t="str">
        <f t="shared" si="131"/>
        <v>Chinese, Asian, Cantonese</v>
      </c>
      <c r="M1073" t="str">
        <f t="shared" si="135"/>
        <v>Chinese, Asian, Cantonese</v>
      </c>
      <c r="N1073" t="s">
        <v>266</v>
      </c>
      <c r="O1073" t="s">
        <v>183</v>
      </c>
      <c r="P1073" t="str">
        <f t="shared" si="132"/>
        <v>Chinese, Asian, Cantonese, Vegetarian Friendly, Halal, Lunch, Dinner, Brunch</v>
      </c>
      <c r="Q1073" t="str" cm="1">
        <f t="array" ref="Q1073">_xlfn.TEXTJOIN(", ", TRUE, IFERROR(_xlfn.FILTERXML("&lt;t&gt;&lt;s&gt;" &amp; SUBSTITUTE(P1073, ", ", "&lt;/s&gt;&lt;s&gt;") &amp; "&lt;/s&gt;&lt;/t&gt;", "//s[not(preceding::*=.)]"), ""))</f>
        <v>Chinese, Asian, Cantonese, Vegetarian Friendly, Halal, Lunch, Dinner, Brunch</v>
      </c>
      <c r="R1073" t="s">
        <v>9048</v>
      </c>
      <c r="S1073" t="str">
        <f t="shared" si="133"/>
        <v>P002044</v>
      </c>
      <c r="T1073">
        <f t="shared" ca="1" si="134"/>
        <v>2254</v>
      </c>
      <c r="U1073" s="4">
        <v>1109</v>
      </c>
    </row>
    <row r="1074" spans="1:21" x14ac:dyDescent="0.45">
      <c r="A1074" t="s">
        <v>4341</v>
      </c>
      <c r="B1074" t="s">
        <v>41</v>
      </c>
      <c r="C1074" s="3" t="str">
        <f t="shared" si="129"/>
        <v>4.5 </v>
      </c>
      <c r="D1074" t="s">
        <v>4342</v>
      </c>
      <c r="E1074" t="s">
        <v>4343</v>
      </c>
      <c r="F1074" t="s">
        <v>13</v>
      </c>
      <c r="G1074" t="str">
        <f t="shared" si="130"/>
        <v>$$ - $$$</v>
      </c>
      <c r="H1074" t="s">
        <v>32</v>
      </c>
      <c r="I1074" t="s">
        <v>4344</v>
      </c>
      <c r="J1074" t="str">
        <f t="shared" si="128"/>
        <v xml:space="preserve">  AsianNonya/MalaysianMalaysian</v>
      </c>
      <c r="K1074" t="str" cm="1">
        <f t="array" ref="K1074">ExtractCapitals(J1074)</f>
        <v>Asian Nonya/ Malaysian Malaysian</v>
      </c>
      <c r="L1074" t="str">
        <f t="shared" si="131"/>
        <v>Asian, Nonya/, Malaysian, Malaysian</v>
      </c>
      <c r="M1074" t="str">
        <f t="shared" si="135"/>
        <v>Asian, Nonya/, Malaysian, Malaysian</v>
      </c>
      <c r="N1074" t="s">
        <v>1162</v>
      </c>
      <c r="O1074" t="s">
        <v>34</v>
      </c>
      <c r="P1074" t="str">
        <f t="shared" si="132"/>
        <v>Asian, Nonya/, Malaysian, Malaysian, Asian, Malaysian, Vegetarian Friendly</v>
      </c>
      <c r="Q1074" t="str" cm="1">
        <f t="array" ref="Q1074">_xlfn.TEXTJOIN(", ", TRUE, IFERROR(_xlfn.FILTERXML("&lt;t&gt;&lt;s&gt;" &amp; SUBSTITUTE(P1074, ", ", "&lt;/s&gt;&lt;s&gt;") &amp; "&lt;/s&gt;&lt;/t&gt;", "//s[not(preceding::*=.)]"), ""))</f>
        <v>Asian, Nonya/, Malaysian, Vegetarian Friendly</v>
      </c>
      <c r="R1074" t="s">
        <v>9048</v>
      </c>
      <c r="S1074" t="str">
        <f t="shared" si="133"/>
        <v>P002045</v>
      </c>
      <c r="T1074">
        <f t="shared" ca="1" si="134"/>
        <v>454</v>
      </c>
      <c r="U1074" s="4">
        <v>2568</v>
      </c>
    </row>
    <row r="1075" spans="1:21" x14ac:dyDescent="0.45">
      <c r="A1075" t="s">
        <v>4345</v>
      </c>
      <c r="B1075" t="s">
        <v>41</v>
      </c>
      <c r="C1075" s="3" t="str">
        <f t="shared" si="129"/>
        <v>4.5 </v>
      </c>
      <c r="D1075" t="s">
        <v>4346</v>
      </c>
      <c r="E1075" t="s">
        <v>4347</v>
      </c>
      <c r="F1075" t="s">
        <v>13</v>
      </c>
      <c r="G1075" t="str">
        <f t="shared" si="130"/>
        <v>$$ - $$$</v>
      </c>
      <c r="H1075" t="s">
        <v>4348</v>
      </c>
      <c r="I1075" t="s">
        <v>4349</v>
      </c>
      <c r="J1075" t="str">
        <f t="shared" si="128"/>
        <v xml:space="preserve">  MediterraneanGrillMiddle Eastern</v>
      </c>
      <c r="K1075" t="str" cm="1">
        <f t="array" ref="K1075">ExtractCapitals(J1075)</f>
        <v>Mediterranean Grill Middle  Eastern</v>
      </c>
      <c r="L1075" t="str">
        <f t="shared" si="131"/>
        <v>Mediterranean, Grill, Middle, , Eastern</v>
      </c>
      <c r="M1075" t="str">
        <f t="shared" si="135"/>
        <v>Mediterranean, Grill, Middle Eastern</v>
      </c>
      <c r="N1075" t="s">
        <v>9</v>
      </c>
      <c r="O1075" t="s">
        <v>4350</v>
      </c>
      <c r="P1075" t="str">
        <f t="shared" si="132"/>
        <v>Mediterranean, Grill, Middle Eastern, Vegetarian Friendly, Vegan Options, Halal, Dinner, Lunch, Brunch, Drinks</v>
      </c>
      <c r="Q1075" t="str" cm="1">
        <f t="array" ref="Q1075">_xlfn.TEXTJOIN(", ", TRUE, IFERROR(_xlfn.FILTERXML("&lt;t&gt;&lt;s&gt;" &amp; SUBSTITUTE(P1075, ", ", "&lt;/s&gt;&lt;s&gt;") &amp; "&lt;/s&gt;&lt;/t&gt;", "//s[not(preceding::*=.)]"), ""))</f>
        <v>Mediterranean, Grill, Middle Eastern, Vegetarian Friendly, Vegan Options, Halal, Dinner, Lunch, Brunch, Drinks</v>
      </c>
      <c r="R1075" t="s">
        <v>9048</v>
      </c>
      <c r="S1075" t="str">
        <f t="shared" si="133"/>
        <v>P002046</v>
      </c>
      <c r="T1075">
        <f t="shared" ca="1" si="134"/>
        <v>2258</v>
      </c>
      <c r="U1075" s="4">
        <v>3098</v>
      </c>
    </row>
    <row r="1076" spans="1:21" x14ac:dyDescent="0.45">
      <c r="A1076" t="s">
        <v>4351</v>
      </c>
      <c r="B1076" t="s">
        <v>41</v>
      </c>
      <c r="C1076" s="3" t="str">
        <f t="shared" si="129"/>
        <v>4.5 </v>
      </c>
      <c r="D1076" t="s">
        <v>4352</v>
      </c>
      <c r="E1076" t="s">
        <v>4353</v>
      </c>
      <c r="F1076" t="s">
        <v>13</v>
      </c>
      <c r="G1076" t="str">
        <f t="shared" si="130"/>
        <v>$$ - $$$</v>
      </c>
      <c r="H1076" t="s">
        <v>44</v>
      </c>
      <c r="I1076" t="s">
        <v>4354</v>
      </c>
      <c r="J1076" t="str">
        <f t="shared" si="128"/>
        <v xml:space="preserve">  ChineseAsianCantonese</v>
      </c>
      <c r="K1076" t="str" cm="1">
        <f t="array" ref="K1076">ExtractCapitals(J1076)</f>
        <v>Chinese Asian Cantonese</v>
      </c>
      <c r="L1076" t="str">
        <f t="shared" si="131"/>
        <v>Chinese, Asian, Cantonese</v>
      </c>
      <c r="M1076" t="str">
        <f t="shared" si="135"/>
        <v>Chinese, Asian, Cantonese</v>
      </c>
      <c r="N1076" t="s">
        <v>34</v>
      </c>
      <c r="O1076" t="s">
        <v>135</v>
      </c>
      <c r="P1076" t="str">
        <f t="shared" si="132"/>
        <v>Chinese, Asian, Cantonese, Vegetarian Friendly, Dinner, Lunch</v>
      </c>
      <c r="Q1076" t="str" cm="1">
        <f t="array" ref="Q1076">_xlfn.TEXTJOIN(", ", TRUE, IFERROR(_xlfn.FILTERXML("&lt;t&gt;&lt;s&gt;" &amp; SUBSTITUTE(P1076, ", ", "&lt;/s&gt;&lt;s&gt;") &amp; "&lt;/s&gt;&lt;/t&gt;", "//s[not(preceding::*=.)]"), ""))</f>
        <v>Chinese, Asian, Cantonese, Vegetarian Friendly, Dinner, Lunch</v>
      </c>
      <c r="R1076" t="s">
        <v>9048</v>
      </c>
      <c r="S1076" t="str">
        <f t="shared" si="133"/>
        <v>P002047</v>
      </c>
      <c r="T1076">
        <f t="shared" ca="1" si="134"/>
        <v>71</v>
      </c>
      <c r="U1076" s="4">
        <v>494</v>
      </c>
    </row>
    <row r="1077" spans="1:21" x14ac:dyDescent="0.45">
      <c r="A1077" t="s">
        <v>4355</v>
      </c>
      <c r="B1077" t="s">
        <v>3</v>
      </c>
      <c r="C1077" s="3" t="str">
        <f t="shared" si="129"/>
        <v>4.0 </v>
      </c>
      <c r="D1077" t="s">
        <v>4356</v>
      </c>
      <c r="E1077" t="s">
        <v>4357</v>
      </c>
      <c r="F1077" t="s">
        <v>13</v>
      </c>
      <c r="G1077" t="str">
        <f t="shared" si="130"/>
        <v>$$ - $$$</v>
      </c>
      <c r="H1077" t="s">
        <v>3053</v>
      </c>
      <c r="I1077" t="s">
        <v>4358</v>
      </c>
      <c r="J1077" t="str">
        <f t="shared" si="128"/>
        <v xml:space="preserve">  InternationalAsianMalaysian</v>
      </c>
      <c r="K1077" t="str" cm="1">
        <f t="array" ref="K1077">ExtractCapitals(J1077)</f>
        <v>International Asian Malaysian</v>
      </c>
      <c r="L1077" t="str">
        <f t="shared" si="131"/>
        <v>International, Asian, Malaysian</v>
      </c>
      <c r="M1077" t="str">
        <f t="shared" si="135"/>
        <v>International, Asian, Malaysian</v>
      </c>
      <c r="N1077" t="s">
        <v>4359</v>
      </c>
      <c r="O1077" t="s">
        <v>16</v>
      </c>
      <c r="P1077" t="str">
        <f t="shared" si="132"/>
        <v>International, Asian, Malaysian, Asian, Malaysian, International, Vegetarian Friendly, Vegan Options, Halal, Gluten Free Options</v>
      </c>
      <c r="Q1077" t="str" cm="1">
        <f t="array" ref="Q1077">_xlfn.TEXTJOIN(", ", TRUE, IFERROR(_xlfn.FILTERXML("&lt;t&gt;&lt;s&gt;" &amp; SUBSTITUTE(P1077, ", ", "&lt;/s&gt;&lt;s&gt;") &amp; "&lt;/s&gt;&lt;/t&gt;", "//s[not(preceding::*=.)]"), ""))</f>
        <v>International, Asian, Malaysian, Vegetarian Friendly, Vegan Options, Halal, Gluten Free Options</v>
      </c>
      <c r="R1077" t="s">
        <v>9048</v>
      </c>
      <c r="S1077" t="str">
        <f t="shared" si="133"/>
        <v>P002048</v>
      </c>
      <c r="T1077">
        <f t="shared" ca="1" si="134"/>
        <v>1084</v>
      </c>
      <c r="U1077" s="4">
        <v>4260</v>
      </c>
    </row>
    <row r="1078" spans="1:21" x14ac:dyDescent="0.45">
      <c r="A1078" t="s">
        <v>4360</v>
      </c>
      <c r="B1078" t="s">
        <v>3</v>
      </c>
      <c r="C1078" s="3" t="str">
        <f t="shared" si="129"/>
        <v>4.0 </v>
      </c>
      <c r="D1078" t="s">
        <v>4361</v>
      </c>
      <c r="E1078" t="s">
        <v>4362</v>
      </c>
      <c r="F1078" t="s">
        <v>13</v>
      </c>
      <c r="G1078" t="str">
        <f t="shared" si="130"/>
        <v>$$ - $$$</v>
      </c>
      <c r="H1078" t="s">
        <v>4363</v>
      </c>
      <c r="I1078" t="s">
        <v>4364</v>
      </c>
      <c r="J1078" t="str">
        <f t="shared" si="128"/>
        <v xml:space="preserve">  Middle EasternPersianVegetarian Friendly</v>
      </c>
      <c r="K1078" t="str" cm="1">
        <f t="array" ref="K1078">ExtractCapitals(J1078)</f>
        <v>Middle  Eastern Persian Vegetarian  Friendly</v>
      </c>
      <c r="L1078" t="str">
        <f t="shared" si="131"/>
        <v>Middle, , Eastern, Persian, Vegetarian, , Friendly</v>
      </c>
      <c r="M1078" t="str">
        <f t="shared" si="135"/>
        <v>Middle Eastern, Persian, Vegetarian Friendly</v>
      </c>
      <c r="N1078" t="s">
        <v>158</v>
      </c>
      <c r="O1078" t="s">
        <v>23</v>
      </c>
      <c r="P1078" t="str">
        <f t="shared" si="132"/>
        <v>Middle Eastern, Persian, Vegetarian Friendly, Halal, Vegetarian Friendly, Lunch, Dinner, After-hours</v>
      </c>
      <c r="Q1078" t="str" cm="1">
        <f t="array" ref="Q1078">_xlfn.TEXTJOIN(", ", TRUE, IFERROR(_xlfn.FILTERXML("&lt;t&gt;&lt;s&gt;" &amp; SUBSTITUTE(P1078, ", ", "&lt;/s&gt;&lt;s&gt;") &amp; "&lt;/s&gt;&lt;/t&gt;", "//s[not(preceding::*=.)]"), ""))</f>
        <v>Middle Eastern, Persian, Vegetarian Friendly, Halal, Lunch, Dinner, After-hours</v>
      </c>
      <c r="R1078" t="s">
        <v>9048</v>
      </c>
      <c r="S1078" t="str">
        <f t="shared" si="133"/>
        <v>P002049</v>
      </c>
      <c r="T1078">
        <f t="shared" ca="1" si="134"/>
        <v>571</v>
      </c>
      <c r="U1078" s="4">
        <v>2125</v>
      </c>
    </row>
    <row r="1079" spans="1:21" x14ac:dyDescent="0.45">
      <c r="A1079" t="s">
        <v>4365</v>
      </c>
      <c r="B1079" t="s">
        <v>41</v>
      </c>
      <c r="C1079" s="3" t="str">
        <f t="shared" si="129"/>
        <v>4.5 </v>
      </c>
      <c r="D1079" t="s">
        <v>4366</v>
      </c>
      <c r="E1079" t="s">
        <v>4367</v>
      </c>
      <c r="F1079" t="s">
        <v>13</v>
      </c>
      <c r="G1079" t="str">
        <f t="shared" si="130"/>
        <v>$$ - $$$</v>
      </c>
      <c r="H1079" t="s">
        <v>4368</v>
      </c>
      <c r="I1079" t="s">
        <v>4369</v>
      </c>
      <c r="J1079" t="str">
        <f t="shared" si="128"/>
        <v xml:space="preserve">  InternationalEuropeanGrill</v>
      </c>
      <c r="K1079" t="str" cm="1">
        <f t="array" ref="K1079">ExtractCapitals(J1079)</f>
        <v>International European Grill</v>
      </c>
      <c r="L1079" t="str">
        <f t="shared" si="131"/>
        <v>International, European, Grill</v>
      </c>
      <c r="M1079" t="str">
        <f t="shared" si="135"/>
        <v>International, European, Grill</v>
      </c>
      <c r="N1079" t="s">
        <v>3132</v>
      </c>
      <c r="O1079" t="s">
        <v>56</v>
      </c>
      <c r="P1079" t="str">
        <f t="shared" si="132"/>
        <v>International, European, Grill, European, International, Grill, Vegetarian Friendly, Vegan Options</v>
      </c>
      <c r="Q1079" t="str" cm="1">
        <f t="array" ref="Q1079">_xlfn.TEXTJOIN(", ", TRUE, IFERROR(_xlfn.FILTERXML("&lt;t&gt;&lt;s&gt;" &amp; SUBSTITUTE(P1079, ", ", "&lt;/s&gt;&lt;s&gt;") &amp; "&lt;/s&gt;&lt;/t&gt;", "//s[not(preceding::*=.)]"), ""))</f>
        <v>International, European, Grill, Vegetarian Friendly, Vegan Options</v>
      </c>
      <c r="R1079" t="s">
        <v>9048</v>
      </c>
      <c r="S1079" t="str">
        <f t="shared" si="133"/>
        <v>P002050</v>
      </c>
      <c r="T1079">
        <f t="shared" ca="1" si="134"/>
        <v>2253</v>
      </c>
      <c r="U1079" s="4">
        <v>3956</v>
      </c>
    </row>
    <row r="1080" spans="1:21" x14ac:dyDescent="0.45">
      <c r="A1080" t="s">
        <v>4370</v>
      </c>
      <c r="B1080" t="s">
        <v>3</v>
      </c>
      <c r="C1080" s="3" t="str">
        <f t="shared" si="129"/>
        <v>4.0 </v>
      </c>
      <c r="D1080" t="s">
        <v>4371</v>
      </c>
      <c r="E1080" t="s">
        <v>1527</v>
      </c>
      <c r="F1080" t="s">
        <v>13</v>
      </c>
      <c r="G1080" t="str">
        <f t="shared" si="130"/>
        <v>$$ - $$$</v>
      </c>
      <c r="H1080" t="s">
        <v>273</v>
      </c>
      <c r="I1080" t="s">
        <v>4372</v>
      </c>
      <c r="J1080" t="str">
        <f t="shared" si="128"/>
        <v xml:space="preserve">  AsianThaiVegetarian Friendly</v>
      </c>
      <c r="K1080" t="str" cm="1">
        <f t="array" ref="K1080">ExtractCapitals(J1080)</f>
        <v>Asian Thai Vegetarian  Friendly</v>
      </c>
      <c r="L1080" t="str">
        <f t="shared" si="131"/>
        <v>Asian, Thai, Vegetarian, , Friendly</v>
      </c>
      <c r="M1080" t="str">
        <f t="shared" si="135"/>
        <v>Asian, Thai, Vegetarian Friendly</v>
      </c>
      <c r="N1080" t="s">
        <v>56</v>
      </c>
      <c r="O1080" t="s">
        <v>232</v>
      </c>
      <c r="P1080" t="str">
        <f t="shared" si="132"/>
        <v>Asian, Thai, Vegetarian Friendly, Vegetarian Friendly, Vegan Options, Lunch, Dinner</v>
      </c>
      <c r="Q1080" t="str" cm="1">
        <f t="array" ref="Q1080">_xlfn.TEXTJOIN(", ", TRUE, IFERROR(_xlfn.FILTERXML("&lt;t&gt;&lt;s&gt;" &amp; SUBSTITUTE(P1080, ", ", "&lt;/s&gt;&lt;s&gt;") &amp; "&lt;/s&gt;&lt;/t&gt;", "//s[not(preceding::*=.)]"), ""))</f>
        <v>Asian, Thai, Vegetarian Friendly, Vegan Options, Lunch, Dinner</v>
      </c>
      <c r="R1080" t="s">
        <v>9048</v>
      </c>
      <c r="S1080" t="str">
        <f t="shared" si="133"/>
        <v>P002051</v>
      </c>
      <c r="T1080">
        <f t="shared" ca="1" si="134"/>
        <v>2147</v>
      </c>
      <c r="U1080" s="4">
        <v>3464</v>
      </c>
    </row>
    <row r="1081" spans="1:21" x14ac:dyDescent="0.45">
      <c r="A1081" t="s">
        <v>4373</v>
      </c>
      <c r="B1081" t="s">
        <v>41</v>
      </c>
      <c r="C1081" s="3" t="str">
        <f t="shared" si="129"/>
        <v>4.5 </v>
      </c>
      <c r="D1081" t="s">
        <v>4374</v>
      </c>
      <c r="E1081" t="s">
        <v>4375</v>
      </c>
      <c r="F1081" t="s">
        <v>6</v>
      </c>
      <c r="G1081" t="str">
        <f t="shared" si="130"/>
        <v>$</v>
      </c>
      <c r="H1081" t="s">
        <v>4376</v>
      </c>
      <c r="I1081" t="s">
        <v>4377</v>
      </c>
      <c r="J1081" t="str">
        <f t="shared" si="128"/>
        <v>ChineseAsianVegetarian Friendly</v>
      </c>
      <c r="K1081" t="str" cm="1">
        <f t="array" ref="K1081">ExtractCapitals(J1081)</f>
        <v>Chinese Asian Vegetarian  Friendly</v>
      </c>
      <c r="L1081" t="str">
        <f t="shared" si="131"/>
        <v>Chinese, Asian, Vegetarian, , Friendly</v>
      </c>
      <c r="M1081" t="str">
        <f t="shared" si="135"/>
        <v>Chinese, Asian, Vegetarian Friendly</v>
      </c>
      <c r="N1081" t="s">
        <v>56</v>
      </c>
      <c r="O1081" t="s">
        <v>62</v>
      </c>
      <c r="P1081" t="str">
        <f t="shared" si="132"/>
        <v>Chinese, Asian, Vegetarian Friendly, Vegetarian Friendly, Vegan Options, Lunch</v>
      </c>
      <c r="Q1081" t="str" cm="1">
        <f t="array" ref="Q1081">_xlfn.TEXTJOIN(", ", TRUE, IFERROR(_xlfn.FILTERXML("&lt;t&gt;&lt;s&gt;" &amp; SUBSTITUTE(P1081, ", ", "&lt;/s&gt;&lt;s&gt;") &amp; "&lt;/s&gt;&lt;/t&gt;", "//s[not(preceding::*=.)]"), ""))</f>
        <v>Chinese, Asian, Vegetarian Friendly, Vegan Options, Lunch</v>
      </c>
      <c r="R1081" t="s">
        <v>9048</v>
      </c>
      <c r="S1081" t="str">
        <f t="shared" si="133"/>
        <v>P002052</v>
      </c>
      <c r="T1081">
        <f t="shared" ca="1" si="134"/>
        <v>2806</v>
      </c>
      <c r="U1081" s="4">
        <v>202</v>
      </c>
    </row>
    <row r="1082" spans="1:21" x14ac:dyDescent="0.45">
      <c r="A1082" t="s">
        <v>4378</v>
      </c>
      <c r="B1082" t="s">
        <v>79</v>
      </c>
      <c r="C1082" s="3" t="str">
        <f t="shared" si="129"/>
        <v>5.0 </v>
      </c>
      <c r="D1082" t="s">
        <v>4379</v>
      </c>
      <c r="E1082" t="s">
        <v>4380</v>
      </c>
      <c r="F1082" t="s">
        <v>13</v>
      </c>
      <c r="G1082" t="str">
        <f t="shared" si="130"/>
        <v>$$ - $$$</v>
      </c>
      <c r="H1082" t="s">
        <v>4381</v>
      </c>
      <c r="I1082" t="s">
        <v>4382</v>
      </c>
      <c r="J1082" t="str">
        <f t="shared" si="128"/>
        <v xml:space="preserve">  FrenchJapaneseEuropean</v>
      </c>
      <c r="K1082" t="str" cm="1">
        <f t="array" ref="K1082">ExtractCapitals(J1082)</f>
        <v>French Japanese European</v>
      </c>
      <c r="L1082" t="str">
        <f t="shared" si="131"/>
        <v>French, Japanese, European</v>
      </c>
      <c r="M1082" t="str">
        <f t="shared" si="135"/>
        <v>French, Japanese, European</v>
      </c>
      <c r="N1082" t="s">
        <v>39</v>
      </c>
      <c r="O1082" t="s">
        <v>2214</v>
      </c>
      <c r="P1082" t="str">
        <f t="shared" si="132"/>
        <v>French, Japanese, European, Dinner, Reservations, Seating, Table Service</v>
      </c>
      <c r="Q1082" t="str" cm="1">
        <f t="array" ref="Q1082">_xlfn.TEXTJOIN(", ", TRUE, IFERROR(_xlfn.FILTERXML("&lt;t&gt;&lt;s&gt;" &amp; SUBSTITUTE(P1082, ", ", "&lt;/s&gt;&lt;s&gt;") &amp; "&lt;/s&gt;&lt;/t&gt;", "//s[not(preceding::*=.)]"), ""))</f>
        <v>French, Japanese, European, Dinner, Reservations, Seating, Table Service</v>
      </c>
      <c r="R1082" t="s">
        <v>9048</v>
      </c>
      <c r="S1082" t="str">
        <f t="shared" si="133"/>
        <v>P002053</v>
      </c>
      <c r="T1082">
        <f t="shared" ca="1" si="134"/>
        <v>3769</v>
      </c>
      <c r="U1082" s="4">
        <v>221</v>
      </c>
    </row>
    <row r="1083" spans="1:21" x14ac:dyDescent="0.45">
      <c r="A1083" t="s">
        <v>4383</v>
      </c>
      <c r="B1083" t="s">
        <v>3</v>
      </c>
      <c r="C1083" s="3" t="str">
        <f t="shared" si="129"/>
        <v>4.0 </v>
      </c>
      <c r="D1083" t="s">
        <v>4384</v>
      </c>
      <c r="E1083" t="s">
        <v>4385</v>
      </c>
      <c r="F1083" t="s">
        <v>13</v>
      </c>
      <c r="G1083" t="str">
        <f t="shared" si="130"/>
        <v>$$ - $$$</v>
      </c>
      <c r="H1083" t="s">
        <v>4386</v>
      </c>
      <c r="I1083">
        <v>60122007367</v>
      </c>
      <c r="J1083" t="str">
        <f t="shared" si="128"/>
        <v xml:space="preserve">  BarGrillVegetarian Friendly</v>
      </c>
      <c r="K1083" t="str" cm="1">
        <f t="array" ref="K1083">ExtractCapitals(J1083)</f>
        <v>Bar Grill Vegetarian  Friendly</v>
      </c>
      <c r="L1083" t="str">
        <f t="shared" si="131"/>
        <v>Bar, Grill, Vegetarian, , Friendly</v>
      </c>
      <c r="M1083" t="str">
        <f t="shared" si="135"/>
        <v>Bar, Grill, Vegetarian Friendly</v>
      </c>
      <c r="N1083" t="s">
        <v>4387</v>
      </c>
      <c r="O1083" t="s">
        <v>34</v>
      </c>
      <c r="P1083" t="str">
        <f t="shared" si="132"/>
        <v>Bar, Grill, Vegetarian Friendly, Grill, Bar</v>
      </c>
      <c r="Q1083" t="str" cm="1">
        <f t="array" ref="Q1083">_xlfn.TEXTJOIN(", ", TRUE, IFERROR(_xlfn.FILTERXML("&lt;t&gt;&lt;s&gt;" &amp; SUBSTITUTE(P1083, ", ", "&lt;/s&gt;&lt;s&gt;") &amp; "&lt;/s&gt;&lt;/t&gt;", "//s[not(preceding::*=.)]"), ""))</f>
        <v>Bar, Grill, Vegetarian Friendly</v>
      </c>
      <c r="R1083" t="s">
        <v>9048</v>
      </c>
      <c r="S1083" t="str">
        <f t="shared" si="133"/>
        <v>P002054</v>
      </c>
      <c r="T1083">
        <f t="shared" ca="1" si="134"/>
        <v>1831</v>
      </c>
      <c r="U1083" s="4">
        <v>340</v>
      </c>
    </row>
    <row r="1084" spans="1:21" x14ac:dyDescent="0.45">
      <c r="A1084" t="s">
        <v>4388</v>
      </c>
      <c r="B1084" t="s">
        <v>41</v>
      </c>
      <c r="C1084" s="3" t="str">
        <f t="shared" si="129"/>
        <v>4.5 </v>
      </c>
      <c r="D1084" t="s">
        <v>4389</v>
      </c>
      <c r="F1084" t="s">
        <v>13</v>
      </c>
      <c r="G1084" t="str">
        <f t="shared" si="130"/>
        <v>$$ - $$$</v>
      </c>
      <c r="H1084" t="s">
        <v>4390</v>
      </c>
      <c r="I1084" t="s">
        <v>4391</v>
      </c>
      <c r="J1084" t="str">
        <f t="shared" si="128"/>
        <v xml:space="preserve">  ChineseSeafoodMalaysian</v>
      </c>
      <c r="K1084" t="str" cm="1">
        <f t="array" ref="K1084">ExtractCapitals(J1084)</f>
        <v>Chinese Seafood Malaysian</v>
      </c>
      <c r="L1084" t="str">
        <f t="shared" si="131"/>
        <v>Chinese, Seafood, Malaysian</v>
      </c>
      <c r="M1084" t="str">
        <f t="shared" si="135"/>
        <v>Chinese, Seafood, Malaysian</v>
      </c>
      <c r="N1084" t="s">
        <v>34</v>
      </c>
      <c r="O1084" t="s">
        <v>232</v>
      </c>
      <c r="P1084" t="str">
        <f t="shared" si="132"/>
        <v>Chinese, Seafood, Malaysian, Vegetarian Friendly, Lunch, Dinner</v>
      </c>
      <c r="Q1084" t="str" cm="1">
        <f t="array" ref="Q1084">_xlfn.TEXTJOIN(", ", TRUE, IFERROR(_xlfn.FILTERXML("&lt;t&gt;&lt;s&gt;" &amp; SUBSTITUTE(P1084, ", ", "&lt;/s&gt;&lt;s&gt;") &amp; "&lt;/s&gt;&lt;/t&gt;", "//s[not(preceding::*=.)]"), ""))</f>
        <v>Chinese, Seafood, Malaysian, Vegetarian Friendly, Lunch, Dinner</v>
      </c>
      <c r="R1084" t="s">
        <v>9048</v>
      </c>
      <c r="S1084" t="str">
        <f t="shared" si="133"/>
        <v>P002055</v>
      </c>
      <c r="T1084">
        <f t="shared" ca="1" si="134"/>
        <v>747</v>
      </c>
      <c r="U1084" s="4">
        <v>3463</v>
      </c>
    </row>
    <row r="1085" spans="1:21" x14ac:dyDescent="0.45">
      <c r="A1085" t="s">
        <v>4392</v>
      </c>
      <c r="B1085" t="s">
        <v>3</v>
      </c>
      <c r="C1085" s="3" t="str">
        <f t="shared" si="129"/>
        <v>4.0 </v>
      </c>
      <c r="D1085" t="s">
        <v>4393</v>
      </c>
      <c r="E1085" t="s">
        <v>4394</v>
      </c>
      <c r="F1085" t="s">
        <v>13</v>
      </c>
      <c r="G1085" t="str">
        <f t="shared" si="130"/>
        <v>$$ - $$$</v>
      </c>
      <c r="H1085" t="s">
        <v>44</v>
      </c>
      <c r="I1085" t="s">
        <v>4395</v>
      </c>
      <c r="J1085" t="str">
        <f t="shared" si="128"/>
        <v xml:space="preserve">  ChineseAsianCantonese</v>
      </c>
      <c r="K1085" t="str" cm="1">
        <f t="array" ref="K1085">ExtractCapitals(J1085)</f>
        <v>Chinese Asian Cantonese</v>
      </c>
      <c r="L1085" t="str">
        <f t="shared" si="131"/>
        <v>Chinese, Asian, Cantonese</v>
      </c>
      <c r="M1085" t="str">
        <f t="shared" si="135"/>
        <v>Chinese, Asian, Cantonese</v>
      </c>
      <c r="N1085" t="s">
        <v>266</v>
      </c>
      <c r="O1085" t="s">
        <v>183</v>
      </c>
      <c r="P1085" t="str">
        <f t="shared" si="132"/>
        <v>Chinese, Asian, Cantonese, Vegetarian Friendly, Halal, Lunch, Dinner, Brunch</v>
      </c>
      <c r="Q1085" t="str" cm="1">
        <f t="array" ref="Q1085">_xlfn.TEXTJOIN(", ", TRUE, IFERROR(_xlfn.FILTERXML("&lt;t&gt;&lt;s&gt;" &amp; SUBSTITUTE(P1085, ", ", "&lt;/s&gt;&lt;s&gt;") &amp; "&lt;/s&gt;&lt;/t&gt;", "//s[not(preceding::*=.)]"), ""))</f>
        <v>Chinese, Asian, Cantonese, Vegetarian Friendly, Halal, Lunch, Dinner, Brunch</v>
      </c>
      <c r="R1085" t="s">
        <v>9048</v>
      </c>
      <c r="S1085" t="str">
        <f t="shared" si="133"/>
        <v>P002056</v>
      </c>
      <c r="T1085">
        <f t="shared" ca="1" si="134"/>
        <v>995</v>
      </c>
      <c r="U1085" s="4">
        <v>4136</v>
      </c>
    </row>
    <row r="1086" spans="1:21" x14ac:dyDescent="0.45">
      <c r="A1086" t="s">
        <v>4396</v>
      </c>
      <c r="B1086" t="s">
        <v>3</v>
      </c>
      <c r="C1086" s="3" t="str">
        <f t="shared" si="129"/>
        <v>4.0 </v>
      </c>
      <c r="D1086" t="s">
        <v>4397</v>
      </c>
      <c r="E1086" t="s">
        <v>4398</v>
      </c>
      <c r="F1086" t="s">
        <v>13</v>
      </c>
      <c r="G1086" t="str">
        <f t="shared" si="130"/>
        <v>$$ - $$$</v>
      </c>
      <c r="H1086" t="s">
        <v>133</v>
      </c>
      <c r="I1086" t="s">
        <v>4399</v>
      </c>
      <c r="J1086" t="str">
        <f t="shared" si="128"/>
        <v xml:space="preserve">  ChineseSeafoodAsian</v>
      </c>
      <c r="K1086" t="str" cm="1">
        <f t="array" ref="K1086">ExtractCapitals(J1086)</f>
        <v>Chinese Seafood Asian</v>
      </c>
      <c r="L1086" t="str">
        <f t="shared" si="131"/>
        <v>Chinese, Seafood, Asian</v>
      </c>
      <c r="M1086" t="str">
        <f t="shared" si="135"/>
        <v>Chinese, Seafood, Asian</v>
      </c>
      <c r="N1086" t="s">
        <v>376</v>
      </c>
      <c r="O1086" t="s">
        <v>4400</v>
      </c>
      <c r="P1086" t="str">
        <f t="shared" si="132"/>
        <v>Chinese, Seafood, Asian, Dinner, After-hours, Takeout, Reservations, Outdoor Seating, Seating, Parking Available, Wheelchair Accessible, Serves Alcohol, Table Service</v>
      </c>
      <c r="Q1086" t="str" cm="1">
        <f t="array" ref="Q1086">_xlfn.TEXTJOIN(", ", TRUE, IFERROR(_xlfn.FILTERXML("&lt;t&gt;&lt;s&gt;" &amp; SUBSTITUTE(P1086, ", ", "&lt;/s&gt;&lt;s&gt;") &amp; "&lt;/s&gt;&lt;/t&gt;", "//s[not(preceding::*=.)]"), ""))</f>
        <v>Chinese, Seafood, Asian, Dinner, After-hours, Takeout, Reservations, Outdoor Seating, Seating, Parking Available, Wheelchair Accessible, Serves Alcohol, Table Service</v>
      </c>
      <c r="R1086" t="s">
        <v>9048</v>
      </c>
      <c r="S1086" t="str">
        <f t="shared" si="133"/>
        <v>P002057</v>
      </c>
      <c r="T1086">
        <f t="shared" ca="1" si="134"/>
        <v>2944</v>
      </c>
      <c r="U1086" s="4">
        <v>2026</v>
      </c>
    </row>
    <row r="1087" spans="1:21" x14ac:dyDescent="0.45">
      <c r="A1087" t="s">
        <v>4401</v>
      </c>
      <c r="B1087" t="s">
        <v>41</v>
      </c>
      <c r="C1087" s="3" t="str">
        <f t="shared" si="129"/>
        <v>4.5 </v>
      </c>
      <c r="D1087" t="s">
        <v>4402</v>
      </c>
      <c r="E1087" t="s">
        <v>4403</v>
      </c>
      <c r="F1087" t="s">
        <v>13</v>
      </c>
      <c r="G1087" t="str">
        <f t="shared" si="130"/>
        <v>$$ - $$$</v>
      </c>
      <c r="H1087" t="s">
        <v>2904</v>
      </c>
      <c r="I1087" t="s">
        <v>4404</v>
      </c>
      <c r="J1087" t="str">
        <f t="shared" si="128"/>
        <v xml:space="preserve">  MalaysianHalal</v>
      </c>
      <c r="K1087" t="str" cm="1">
        <f t="array" ref="K1087">ExtractCapitals(J1087)</f>
        <v>Malaysian Halal</v>
      </c>
      <c r="L1087" t="str">
        <f t="shared" si="131"/>
        <v>Malaysian, Halal</v>
      </c>
      <c r="M1087" t="str">
        <f t="shared" si="135"/>
        <v>Malaysian, Halal</v>
      </c>
      <c r="N1087" t="s">
        <v>3430</v>
      </c>
      <c r="O1087" t="s">
        <v>77</v>
      </c>
      <c r="P1087" t="str">
        <f t="shared" si="132"/>
        <v>Malaysian, Halal</v>
      </c>
      <c r="Q1087" t="str" cm="1">
        <f t="array" ref="Q1087">_xlfn.TEXTJOIN(", ", TRUE, IFERROR(_xlfn.FILTERXML("&lt;t&gt;&lt;s&gt;" &amp; SUBSTITUTE(P1087, ", ", "&lt;/s&gt;&lt;s&gt;") &amp; "&lt;/s&gt;&lt;/t&gt;", "//s[not(preceding::*=.)]"), ""))</f>
        <v>Malaysian, Halal</v>
      </c>
      <c r="R1087" t="s">
        <v>9048</v>
      </c>
      <c r="S1087" t="str">
        <f t="shared" si="133"/>
        <v>P002058</v>
      </c>
      <c r="T1087">
        <f t="shared" ca="1" si="134"/>
        <v>3443</v>
      </c>
      <c r="U1087" s="4">
        <v>163</v>
      </c>
    </row>
    <row r="1088" spans="1:21" x14ac:dyDescent="0.45">
      <c r="A1088" t="s">
        <v>4405</v>
      </c>
      <c r="B1088" t="s">
        <v>3</v>
      </c>
      <c r="C1088" s="3" t="str">
        <f t="shared" si="129"/>
        <v>4.0 </v>
      </c>
      <c r="D1088" t="s">
        <v>4406</v>
      </c>
      <c r="F1088" t="s">
        <v>13</v>
      </c>
      <c r="G1088" t="str">
        <f t="shared" si="130"/>
        <v>$$ - $$$</v>
      </c>
      <c r="H1088" t="s">
        <v>489</v>
      </c>
      <c r="I1088" t="s">
        <v>4407</v>
      </c>
      <c r="J1088" t="str">
        <f t="shared" si="128"/>
        <v xml:space="preserve">  IndianAsianVegetarian Friendly</v>
      </c>
      <c r="K1088" t="str" cm="1">
        <f t="array" ref="K1088">ExtractCapitals(J1088)</f>
        <v>Indian Asian Vegetarian  Friendly</v>
      </c>
      <c r="L1088" t="str">
        <f t="shared" si="131"/>
        <v>Indian, Asian, Vegetarian, , Friendly</v>
      </c>
      <c r="M1088" t="str">
        <f t="shared" si="135"/>
        <v>Indian, Asian, Vegetarian Friendly</v>
      </c>
      <c r="N1088" t="s">
        <v>3066</v>
      </c>
      <c r="O1088" t="s">
        <v>4408</v>
      </c>
      <c r="P1088" t="str">
        <f t="shared" si="132"/>
        <v>Indian, Asian, Vegetarian Friendly, Vegetarian Friendly, Vegan Options, Gluten Free Options, Lunch, Brunch, Breakfast, Dinner, After-hours</v>
      </c>
      <c r="Q1088" t="str" cm="1">
        <f t="array" ref="Q1088">_xlfn.TEXTJOIN(", ", TRUE, IFERROR(_xlfn.FILTERXML("&lt;t&gt;&lt;s&gt;" &amp; SUBSTITUTE(P1088, ", ", "&lt;/s&gt;&lt;s&gt;") &amp; "&lt;/s&gt;&lt;/t&gt;", "//s[not(preceding::*=.)]"), ""))</f>
        <v>Indian, Asian, Vegetarian Friendly, Vegan Options, Gluten Free Options, Lunch, Brunch, Breakfast, Dinner, After-hours</v>
      </c>
      <c r="R1088" t="s">
        <v>9048</v>
      </c>
      <c r="S1088" t="str">
        <f t="shared" si="133"/>
        <v>P002059</v>
      </c>
      <c r="T1088">
        <f t="shared" ca="1" si="134"/>
        <v>3554</v>
      </c>
      <c r="U1088" s="4">
        <v>2239</v>
      </c>
    </row>
    <row r="1089" spans="1:21" x14ac:dyDescent="0.45">
      <c r="A1089" t="s">
        <v>4409</v>
      </c>
      <c r="B1089" t="s">
        <v>18</v>
      </c>
      <c r="C1089" s="3" t="str">
        <f t="shared" si="129"/>
        <v>3.5 </v>
      </c>
      <c r="D1089" t="s">
        <v>4410</v>
      </c>
      <c r="E1089" t="s">
        <v>4411</v>
      </c>
      <c r="F1089" t="s">
        <v>13</v>
      </c>
      <c r="G1089" t="str">
        <f t="shared" si="130"/>
        <v>$$ - $$$</v>
      </c>
      <c r="H1089" t="s">
        <v>482</v>
      </c>
      <c r="I1089" t="s">
        <v>4412</v>
      </c>
      <c r="J1089" t="str">
        <f t="shared" si="128"/>
        <v xml:space="preserve">  IndianAsianMalaysian</v>
      </c>
      <c r="K1089" t="str" cm="1">
        <f t="array" ref="K1089">ExtractCapitals(J1089)</f>
        <v>Indian Asian Malaysian</v>
      </c>
      <c r="L1089" t="str">
        <f t="shared" si="131"/>
        <v>Indian, Asian, Malaysian</v>
      </c>
      <c r="M1089" t="str">
        <f t="shared" si="135"/>
        <v>Indian, Asian, Malaysian</v>
      </c>
      <c r="N1089" t="s">
        <v>9</v>
      </c>
      <c r="O1089" t="s">
        <v>3149</v>
      </c>
      <c r="P1089" t="str">
        <f t="shared" si="132"/>
        <v>Indian, Asian, Malaysian, Vegetarian Friendly, Vegan Options, Halal, Breakfast, Lunch, Dinner, Brunch, After-hours</v>
      </c>
      <c r="Q1089" t="str" cm="1">
        <f t="array" ref="Q1089">_xlfn.TEXTJOIN(", ", TRUE, IFERROR(_xlfn.FILTERXML("&lt;t&gt;&lt;s&gt;" &amp; SUBSTITUTE(P1089, ", ", "&lt;/s&gt;&lt;s&gt;") &amp; "&lt;/s&gt;&lt;/t&gt;", "//s[not(preceding::*=.)]"), ""))</f>
        <v>Indian, Asian, Malaysian, Vegetarian Friendly, Vegan Options, Halal, Breakfast, Lunch, Dinner, Brunch, After-hours</v>
      </c>
      <c r="R1089" t="s">
        <v>9048</v>
      </c>
      <c r="S1089" t="str">
        <f t="shared" si="133"/>
        <v>P002060</v>
      </c>
      <c r="T1089">
        <f t="shared" ca="1" si="134"/>
        <v>3149</v>
      </c>
      <c r="U1089" s="4">
        <v>360</v>
      </c>
    </row>
    <row r="1090" spans="1:21" x14ac:dyDescent="0.45">
      <c r="A1090" t="s">
        <v>4413</v>
      </c>
      <c r="B1090" t="s">
        <v>41</v>
      </c>
      <c r="C1090" s="3" t="str">
        <f t="shared" si="129"/>
        <v>4.5 </v>
      </c>
      <c r="D1090" t="s">
        <v>4414</v>
      </c>
      <c r="E1090" t="s">
        <v>4415</v>
      </c>
      <c r="F1090" t="s">
        <v>13</v>
      </c>
      <c r="G1090" t="str">
        <f t="shared" si="130"/>
        <v>$$ - $$$</v>
      </c>
      <c r="H1090" t="s">
        <v>4416</v>
      </c>
      <c r="I1090" t="s">
        <v>4417</v>
      </c>
      <c r="J1090" t="str">
        <f t="shared" ref="J1090:J1153" si="136">SUBSTITUTE(SUBSTITUTE(H1090, "$", ""), "-", "")</f>
        <v xml:space="preserve">  Middle EasternVegetarian FriendlyVegan Options</v>
      </c>
      <c r="K1090" t="str" cm="1">
        <f t="array" ref="K1090">ExtractCapitals(J1090)</f>
        <v>Middle  Eastern Vegetarian  Friendly Vegan  Options</v>
      </c>
      <c r="L1090" t="str">
        <f t="shared" si="131"/>
        <v>Middle, , Eastern, Vegetarian, , Friendly, Vegan, , Options</v>
      </c>
      <c r="M1090" t="str">
        <f t="shared" si="135"/>
        <v>Middle Eastern, Vegetarian Friendly, Vegan Options</v>
      </c>
      <c r="N1090" t="s">
        <v>4241</v>
      </c>
      <c r="O1090" t="s">
        <v>232</v>
      </c>
      <c r="P1090" t="str">
        <f t="shared" si="132"/>
        <v>Middle Eastern, Vegetarian Friendly, Vegan Options, Vegan Options, Halal, Vegetarian Friendly, Lunch, Dinner</v>
      </c>
      <c r="Q1090" t="str" cm="1">
        <f t="array" ref="Q1090">_xlfn.TEXTJOIN(", ", TRUE, IFERROR(_xlfn.FILTERXML("&lt;t&gt;&lt;s&gt;" &amp; SUBSTITUTE(P1090, ", ", "&lt;/s&gt;&lt;s&gt;") &amp; "&lt;/s&gt;&lt;/t&gt;", "//s[not(preceding::*=.)]"), ""))</f>
        <v>Middle Eastern, Vegetarian Friendly, Vegan Options, Halal, Lunch, Dinner</v>
      </c>
      <c r="R1090" t="s">
        <v>9048</v>
      </c>
      <c r="S1090" t="str">
        <f t="shared" si="133"/>
        <v>P002061</v>
      </c>
      <c r="T1090">
        <f t="shared" ca="1" si="134"/>
        <v>1658</v>
      </c>
      <c r="U1090" s="4">
        <v>448</v>
      </c>
    </row>
    <row r="1091" spans="1:21" x14ac:dyDescent="0.45">
      <c r="A1091" t="s">
        <v>4418</v>
      </c>
      <c r="B1091" t="s">
        <v>41</v>
      </c>
      <c r="C1091" s="3" t="str">
        <f t="shared" ref="C1091:C1154" si="137">SUBSTITUTE(B1091, "Â", "")</f>
        <v>4.5 </v>
      </c>
      <c r="D1091" t="s">
        <v>4419</v>
      </c>
      <c r="E1091" t="s">
        <v>4420</v>
      </c>
      <c r="F1091" t="s">
        <v>13</v>
      </c>
      <c r="G1091" t="str">
        <f t="shared" ref="G1091:G1154" si="138">IF(OR(ISBLANK(F1091), ISERROR(SEARCH("$", F1091))), "$$", F1091)</f>
        <v>$$ - $$$</v>
      </c>
      <c r="H1091" t="s">
        <v>4421</v>
      </c>
      <c r="I1091" t="s">
        <v>4422</v>
      </c>
      <c r="J1091" t="str">
        <f t="shared" si="136"/>
        <v xml:space="preserve">  IndianVegetarian FriendlyVegan Options</v>
      </c>
      <c r="K1091" t="str" cm="1">
        <f t="array" ref="K1091">ExtractCapitals(J1091)</f>
        <v>Indian Vegetarian  Friendly Vegan  Options</v>
      </c>
      <c r="L1091" t="str">
        <f t="shared" ref="L1091:L1154" si="139">SUBSTITUTE(K1091, " ", ", ")</f>
        <v>Indian, Vegetarian, , Friendly, Vegan, , Options</v>
      </c>
      <c r="M1091" t="str">
        <f t="shared" si="135"/>
        <v>Indian, Vegetarian Friendly, Vegan Options</v>
      </c>
      <c r="N1091" t="s">
        <v>3066</v>
      </c>
      <c r="O1091" t="s">
        <v>183</v>
      </c>
      <c r="P1091" t="str">
        <f t="shared" ref="P1091:P1154" si="140">M1091 &amp; IF(ISNUMBER(SEARCH(N1091, M1091)), "", ", " &amp; N1091) &amp; IF(AND(ISNUMBER(SEARCH(N1091, M1091 &amp; N1091)), ISNUMBER(SEARCH(O1091, M1091 &amp; N1091))), "", ", " &amp; O1091)</f>
        <v>Indian, Vegetarian Friendly, Vegan Options, Vegetarian Friendly, Vegan Options, Gluten Free Options, Lunch, Dinner, Brunch</v>
      </c>
      <c r="Q1091" t="str" cm="1">
        <f t="array" ref="Q1091">_xlfn.TEXTJOIN(", ", TRUE, IFERROR(_xlfn.FILTERXML("&lt;t&gt;&lt;s&gt;" &amp; SUBSTITUTE(P1091, ", ", "&lt;/s&gt;&lt;s&gt;") &amp; "&lt;/s&gt;&lt;/t&gt;", "//s[not(preceding::*=.)]"), ""))</f>
        <v>Indian, Vegetarian Friendly, Vegan Options, Gluten Free Options, Lunch, Dinner, Brunch</v>
      </c>
      <c r="R1091" t="s">
        <v>9048</v>
      </c>
      <c r="S1091" t="str">
        <f t="shared" ref="S1091:S1154" si="141">"P" &amp; TEXT(ROW(S1091)-1+972,"000000")</f>
        <v>P002062</v>
      </c>
      <c r="T1091">
        <f t="shared" ref="T1091:T1154" ca="1" si="142">RANDBETWEEN(1, 4500)</f>
        <v>3742</v>
      </c>
      <c r="U1091" s="4">
        <v>4314</v>
      </c>
    </row>
    <row r="1092" spans="1:21" x14ac:dyDescent="0.45">
      <c r="A1092" t="s">
        <v>4423</v>
      </c>
      <c r="B1092" t="s">
        <v>3</v>
      </c>
      <c r="C1092" s="3" t="str">
        <f t="shared" si="137"/>
        <v>4.0 </v>
      </c>
      <c r="D1092" t="s">
        <v>4424</v>
      </c>
      <c r="E1092" t="s">
        <v>4425</v>
      </c>
      <c r="F1092" t="s">
        <v>13</v>
      </c>
      <c r="G1092" t="str">
        <f t="shared" si="138"/>
        <v>$$ - $$$</v>
      </c>
      <c r="H1092" t="s">
        <v>4426</v>
      </c>
      <c r="I1092" t="s">
        <v>4427</v>
      </c>
      <c r="J1092" t="str">
        <f t="shared" si="136"/>
        <v xml:space="preserve">  BarEuropeanSpanish</v>
      </c>
      <c r="K1092" t="str" cm="1">
        <f t="array" ref="K1092">ExtractCapitals(J1092)</f>
        <v>Bar European Spanish</v>
      </c>
      <c r="L1092" t="str">
        <f t="shared" si="139"/>
        <v>Bar, European, Spanish</v>
      </c>
      <c r="M1092" t="str">
        <f t="shared" ref="M1092:M1155" si="143">SUBSTITUTE(SUBSTITUTE(L1092, ", ,", ""), ",,", ",")</f>
        <v>Bar, European, Spanish</v>
      </c>
      <c r="N1092" t="s">
        <v>34</v>
      </c>
      <c r="O1092" t="s">
        <v>4428</v>
      </c>
      <c r="P1092" t="str">
        <f t="shared" si="140"/>
        <v>Bar, European, Spanish, Vegetarian Friendly, Lunch, Dinner, Brunch, Breakfast, After-hours, Drinks</v>
      </c>
      <c r="Q1092" t="str" cm="1">
        <f t="array" ref="Q1092">_xlfn.TEXTJOIN(", ", TRUE, IFERROR(_xlfn.FILTERXML("&lt;t&gt;&lt;s&gt;" &amp; SUBSTITUTE(P1092, ", ", "&lt;/s&gt;&lt;s&gt;") &amp; "&lt;/s&gt;&lt;/t&gt;", "//s[not(preceding::*=.)]"), ""))</f>
        <v>Bar, European, Spanish, Vegetarian Friendly, Lunch, Dinner, Brunch, Breakfast, After-hours, Drinks</v>
      </c>
      <c r="R1092" t="s">
        <v>9048</v>
      </c>
      <c r="S1092" t="str">
        <f t="shared" si="141"/>
        <v>P002063</v>
      </c>
      <c r="T1092">
        <f t="shared" ca="1" si="142"/>
        <v>994</v>
      </c>
      <c r="U1092" s="4">
        <v>1663</v>
      </c>
    </row>
    <row r="1093" spans="1:21" x14ac:dyDescent="0.45">
      <c r="A1093" t="s">
        <v>4429</v>
      </c>
      <c r="B1093" t="s">
        <v>3</v>
      </c>
      <c r="C1093" s="3" t="str">
        <f t="shared" si="137"/>
        <v>4.0 </v>
      </c>
      <c r="D1093" t="s">
        <v>4430</v>
      </c>
      <c r="E1093" t="s">
        <v>4431</v>
      </c>
      <c r="F1093" t="s">
        <v>13</v>
      </c>
      <c r="G1093" t="str">
        <f t="shared" si="138"/>
        <v>$$ - $$$</v>
      </c>
      <c r="H1093" t="s">
        <v>486</v>
      </c>
      <c r="I1093" t="s">
        <v>4432</v>
      </c>
      <c r="J1093" t="str">
        <f t="shared" si="136"/>
        <v xml:space="preserve">  AsianMalaysianVegetarian Friendly</v>
      </c>
      <c r="K1093" t="str" cm="1">
        <f t="array" ref="K1093">ExtractCapitals(J1093)</f>
        <v>Asian Malaysian Vegetarian  Friendly</v>
      </c>
      <c r="L1093" t="str">
        <f t="shared" si="139"/>
        <v>Asian, Malaysian, Vegetarian, , Friendly</v>
      </c>
      <c r="M1093" t="str">
        <f t="shared" si="143"/>
        <v>Asian, Malaysian, Vegetarian Friendly</v>
      </c>
      <c r="N1093" t="s">
        <v>56</v>
      </c>
      <c r="O1093" t="s">
        <v>4433</v>
      </c>
      <c r="P1093" t="str">
        <f t="shared" si="140"/>
        <v>Asian, Malaysian, Vegetarian Friendly, Vegetarian Friendly, Vegan Options, Takeout, Seating, Parking Available, Wheelchair Accessible</v>
      </c>
      <c r="Q1093" t="str" cm="1">
        <f t="array" ref="Q1093">_xlfn.TEXTJOIN(", ", TRUE, IFERROR(_xlfn.FILTERXML("&lt;t&gt;&lt;s&gt;" &amp; SUBSTITUTE(P1093, ", ", "&lt;/s&gt;&lt;s&gt;") &amp; "&lt;/s&gt;&lt;/t&gt;", "//s[not(preceding::*=.)]"), ""))</f>
        <v>Asian, Malaysian, Vegetarian Friendly, Vegan Options, Takeout, Seating, Parking Available, Wheelchair Accessible</v>
      </c>
      <c r="R1093" t="s">
        <v>9048</v>
      </c>
      <c r="S1093" t="str">
        <f t="shared" si="141"/>
        <v>P002064</v>
      </c>
      <c r="T1093">
        <f t="shared" ca="1" si="142"/>
        <v>3170</v>
      </c>
      <c r="U1093" s="4">
        <v>643</v>
      </c>
    </row>
    <row r="1094" spans="1:21" x14ac:dyDescent="0.45">
      <c r="A1094" t="s">
        <v>4434</v>
      </c>
      <c r="B1094" t="s">
        <v>3</v>
      </c>
      <c r="C1094" s="3" t="str">
        <f t="shared" si="137"/>
        <v>4.0 </v>
      </c>
      <c r="D1094" t="s">
        <v>4435</v>
      </c>
      <c r="E1094" t="s">
        <v>4436</v>
      </c>
      <c r="F1094" t="s">
        <v>6</v>
      </c>
      <c r="G1094" t="str">
        <f t="shared" si="138"/>
        <v>$</v>
      </c>
      <c r="H1094" t="s">
        <v>4437</v>
      </c>
      <c r="J1094" t="str">
        <f t="shared" si="136"/>
        <v>BakeriesFast food</v>
      </c>
      <c r="K1094" t="str" cm="1">
        <f t="array" ref="K1094">ExtractCapitals(J1094)</f>
        <v>Bakeries Fast food</v>
      </c>
      <c r="L1094" t="str">
        <f t="shared" si="139"/>
        <v>Bakeries, Fast, food</v>
      </c>
      <c r="M1094" t="str">
        <f t="shared" si="143"/>
        <v>Bakeries, Fast, food</v>
      </c>
      <c r="N1094" t="s">
        <v>248</v>
      </c>
      <c r="O1094" t="s">
        <v>973</v>
      </c>
      <c r="P1094" t="str">
        <f t="shared" si="140"/>
        <v>Bakeries, Fast, food, Breakfast, Brunch, Takeout, Wheelchair Accessible</v>
      </c>
      <c r="Q1094" t="str" cm="1">
        <f t="array" ref="Q1094">_xlfn.TEXTJOIN(", ", TRUE, IFERROR(_xlfn.FILTERXML("&lt;t&gt;&lt;s&gt;" &amp; SUBSTITUTE(P1094, ", ", "&lt;/s&gt;&lt;s&gt;") &amp; "&lt;/s&gt;&lt;/t&gt;", "//s[not(preceding::*=.)]"), ""))</f>
        <v>Bakeries, Fast, food, Breakfast, Brunch, Takeout, Wheelchair Accessible</v>
      </c>
      <c r="R1094" t="s">
        <v>9048</v>
      </c>
      <c r="S1094" t="str">
        <f t="shared" si="141"/>
        <v>P002065</v>
      </c>
      <c r="T1094">
        <f t="shared" ca="1" si="142"/>
        <v>1960</v>
      </c>
      <c r="U1094" s="4">
        <v>2392</v>
      </c>
    </row>
    <row r="1095" spans="1:21" x14ac:dyDescent="0.45">
      <c r="A1095" t="s">
        <v>4438</v>
      </c>
      <c r="B1095" t="s">
        <v>3</v>
      </c>
      <c r="C1095" s="3" t="str">
        <f t="shared" si="137"/>
        <v>4.0 </v>
      </c>
      <c r="D1095" t="s">
        <v>4356</v>
      </c>
      <c r="E1095" t="s">
        <v>4439</v>
      </c>
      <c r="F1095" t="s">
        <v>13</v>
      </c>
      <c r="G1095" t="str">
        <f t="shared" si="138"/>
        <v>$$ - $$$</v>
      </c>
      <c r="H1095" t="s">
        <v>44</v>
      </c>
      <c r="I1095" t="s">
        <v>4440</v>
      </c>
      <c r="J1095" t="str">
        <f t="shared" si="136"/>
        <v xml:space="preserve">  ChineseAsianCantonese</v>
      </c>
      <c r="K1095" t="str" cm="1">
        <f t="array" ref="K1095">ExtractCapitals(J1095)</f>
        <v>Chinese Asian Cantonese</v>
      </c>
      <c r="L1095" t="str">
        <f t="shared" si="139"/>
        <v>Chinese, Asian, Cantonese</v>
      </c>
      <c r="M1095" t="str">
        <f t="shared" si="143"/>
        <v>Chinese, Asian, Cantonese</v>
      </c>
      <c r="N1095" t="s">
        <v>402</v>
      </c>
      <c r="O1095" t="s">
        <v>1571</v>
      </c>
      <c r="P1095" t="str">
        <f t="shared" si="140"/>
        <v>Chinese, Asian, Cantonese, Vegetarian Friendly, Halal, Gluten Free Options</v>
      </c>
      <c r="Q1095" t="str" cm="1">
        <f t="array" ref="Q1095">_xlfn.TEXTJOIN(", ", TRUE, IFERROR(_xlfn.FILTERXML("&lt;t&gt;&lt;s&gt;" &amp; SUBSTITUTE(P1095, ", ", "&lt;/s&gt;&lt;s&gt;") &amp; "&lt;/s&gt;&lt;/t&gt;", "//s[not(preceding::*=.)]"), ""))</f>
        <v>Chinese, Asian, Cantonese, Vegetarian Friendly, Halal, Gluten Free Options</v>
      </c>
      <c r="R1095" t="s">
        <v>9048</v>
      </c>
      <c r="S1095" t="str">
        <f t="shared" si="141"/>
        <v>P002066</v>
      </c>
      <c r="T1095">
        <f t="shared" ca="1" si="142"/>
        <v>518</v>
      </c>
      <c r="U1095" s="4">
        <v>4329</v>
      </c>
    </row>
    <row r="1096" spans="1:21" x14ac:dyDescent="0.45">
      <c r="A1096" t="s">
        <v>4441</v>
      </c>
      <c r="B1096" t="s">
        <v>3</v>
      </c>
      <c r="C1096" s="3" t="str">
        <f t="shared" si="137"/>
        <v>4.0 </v>
      </c>
      <c r="D1096" t="s">
        <v>4442</v>
      </c>
      <c r="E1096" t="s">
        <v>4443</v>
      </c>
      <c r="F1096" t="s">
        <v>13</v>
      </c>
      <c r="G1096" t="str">
        <f t="shared" si="138"/>
        <v>$$ - $$$</v>
      </c>
      <c r="H1096" t="s">
        <v>409</v>
      </c>
      <c r="I1096" t="s">
        <v>4444</v>
      </c>
      <c r="J1096" t="str">
        <f t="shared" si="136"/>
        <v xml:space="preserve">  Chinese</v>
      </c>
      <c r="K1096" t="str" cm="1">
        <f t="array" ref="K1096">ExtractCapitals(J1096)</f>
        <v>Chinese</v>
      </c>
      <c r="L1096" t="str">
        <f t="shared" si="139"/>
        <v>Chinese</v>
      </c>
      <c r="M1096" t="str">
        <f t="shared" si="143"/>
        <v>Chinese</v>
      </c>
      <c r="N1096" t="s">
        <v>232</v>
      </c>
      <c r="O1096" t="s">
        <v>2520</v>
      </c>
      <c r="P1096" t="str">
        <f t="shared" si="140"/>
        <v>Chinese, Lunch, Dinner, Seating</v>
      </c>
      <c r="Q1096" t="str" cm="1">
        <f t="array" ref="Q1096">_xlfn.TEXTJOIN(", ", TRUE, IFERROR(_xlfn.FILTERXML("&lt;t&gt;&lt;s&gt;" &amp; SUBSTITUTE(P1096, ", ", "&lt;/s&gt;&lt;s&gt;") &amp; "&lt;/s&gt;&lt;/t&gt;", "//s[not(preceding::*=.)]"), ""))</f>
        <v>Chinese, Lunch, Dinner, Seating</v>
      </c>
      <c r="R1096" t="s">
        <v>9048</v>
      </c>
      <c r="S1096" t="str">
        <f t="shared" si="141"/>
        <v>P002067</v>
      </c>
      <c r="T1096">
        <f t="shared" ca="1" si="142"/>
        <v>316</v>
      </c>
      <c r="U1096" s="4">
        <v>1864</v>
      </c>
    </row>
    <row r="1097" spans="1:21" x14ac:dyDescent="0.45">
      <c r="A1097" t="s">
        <v>4445</v>
      </c>
      <c r="B1097" t="s">
        <v>41</v>
      </c>
      <c r="C1097" s="3" t="str">
        <f t="shared" si="137"/>
        <v>4.5 </v>
      </c>
      <c r="D1097" t="s">
        <v>4446</v>
      </c>
      <c r="E1097" t="s">
        <v>4447</v>
      </c>
      <c r="F1097" t="s">
        <v>13</v>
      </c>
      <c r="G1097" t="str">
        <f t="shared" si="138"/>
        <v>$$ - $$$</v>
      </c>
      <c r="H1097" t="s">
        <v>4448</v>
      </c>
      <c r="I1097" t="s">
        <v>4449</v>
      </c>
      <c r="J1097" t="str">
        <f t="shared" si="136"/>
        <v xml:space="preserve">  Quick BitesCafe</v>
      </c>
      <c r="K1097" t="str" cm="1">
        <f t="array" ref="K1097">ExtractCapitals(J1097)</f>
        <v>Quick  Bites Cafe</v>
      </c>
      <c r="L1097" t="str">
        <f t="shared" si="139"/>
        <v>Quick, , Bites, Cafe</v>
      </c>
      <c r="M1097" t="str">
        <f t="shared" si="143"/>
        <v>Quick Bites, Cafe</v>
      </c>
      <c r="N1097" t="s">
        <v>4450</v>
      </c>
      <c r="O1097" t="s">
        <v>869</v>
      </c>
      <c r="P1097" t="str">
        <f t="shared" si="140"/>
        <v>Quick Bites, Cafe, Breakfast, Lunch, Drinks, Takeout, Seating, Wheelchair Accessible</v>
      </c>
      <c r="Q1097" t="str" cm="1">
        <f t="array" ref="Q1097">_xlfn.TEXTJOIN(", ", TRUE, IFERROR(_xlfn.FILTERXML("&lt;t&gt;&lt;s&gt;" &amp; SUBSTITUTE(P1097, ", ", "&lt;/s&gt;&lt;s&gt;") &amp; "&lt;/s&gt;&lt;/t&gt;", "//s[not(preceding::*=.)]"), ""))</f>
        <v>Quick Bites, Cafe, Breakfast, Lunch, Drinks, Takeout, Seating, Wheelchair Accessible</v>
      </c>
      <c r="R1097" t="s">
        <v>9048</v>
      </c>
      <c r="S1097" t="str">
        <f t="shared" si="141"/>
        <v>P002068</v>
      </c>
      <c r="T1097">
        <f t="shared" ca="1" si="142"/>
        <v>3185</v>
      </c>
      <c r="U1097" s="4">
        <v>647</v>
      </c>
    </row>
    <row r="1098" spans="1:21" x14ac:dyDescent="0.45">
      <c r="A1098" t="s">
        <v>4451</v>
      </c>
      <c r="B1098" t="s">
        <v>18</v>
      </c>
      <c r="C1098" s="3" t="str">
        <f t="shared" si="137"/>
        <v>3.5 </v>
      </c>
      <c r="D1098" t="s">
        <v>4452</v>
      </c>
      <c r="E1098" t="s">
        <v>4453</v>
      </c>
      <c r="F1098" t="s">
        <v>144</v>
      </c>
      <c r="G1098" t="str">
        <f t="shared" si="138"/>
        <v>$$$$</v>
      </c>
      <c r="H1098" t="s">
        <v>4454</v>
      </c>
      <c r="I1098" t="s">
        <v>4455</v>
      </c>
      <c r="J1098" t="str">
        <f t="shared" si="136"/>
        <v>InternationalAsianMalaysian</v>
      </c>
      <c r="K1098" t="str" cm="1">
        <f t="array" ref="K1098">ExtractCapitals(J1098)</f>
        <v>International Asian Malaysian</v>
      </c>
      <c r="L1098" t="str">
        <f t="shared" si="139"/>
        <v>International, Asian, Malaysian</v>
      </c>
      <c r="M1098" t="str">
        <f t="shared" si="143"/>
        <v>International, Asian, Malaysian</v>
      </c>
      <c r="N1098" t="s">
        <v>4359</v>
      </c>
      <c r="O1098" t="s">
        <v>266</v>
      </c>
      <c r="P1098" t="str">
        <f t="shared" si="140"/>
        <v>International, Asian, Malaysian, Asian, Malaysian, International, Vegetarian Friendly, Halal</v>
      </c>
      <c r="Q1098" t="str" cm="1">
        <f t="array" ref="Q1098">_xlfn.TEXTJOIN(", ", TRUE, IFERROR(_xlfn.FILTERXML("&lt;t&gt;&lt;s&gt;" &amp; SUBSTITUTE(P1098, ", ", "&lt;/s&gt;&lt;s&gt;") &amp; "&lt;/s&gt;&lt;/t&gt;", "//s[not(preceding::*=.)]"), ""))</f>
        <v>International, Asian, Malaysian, Vegetarian Friendly, Halal</v>
      </c>
      <c r="R1098" t="s">
        <v>9048</v>
      </c>
      <c r="S1098" t="str">
        <f t="shared" si="141"/>
        <v>P002069</v>
      </c>
      <c r="T1098">
        <f t="shared" ca="1" si="142"/>
        <v>337</v>
      </c>
      <c r="U1098" s="4">
        <v>2747</v>
      </c>
    </row>
    <row r="1099" spans="1:21" x14ac:dyDescent="0.45">
      <c r="A1099" t="s">
        <v>4456</v>
      </c>
      <c r="B1099" t="s">
        <v>79</v>
      </c>
      <c r="C1099" s="3" t="str">
        <f t="shared" si="137"/>
        <v>5.0 </v>
      </c>
      <c r="D1099" t="s">
        <v>4457</v>
      </c>
      <c r="E1099" t="s">
        <v>4458</v>
      </c>
      <c r="F1099" t="s">
        <v>6</v>
      </c>
      <c r="G1099" t="str">
        <f t="shared" si="138"/>
        <v>$</v>
      </c>
      <c r="H1099" t="s">
        <v>4459</v>
      </c>
      <c r="I1099" t="s">
        <v>4460</v>
      </c>
      <c r="J1099" t="str">
        <f t="shared" si="136"/>
        <v>MexicanHealthyVegetarian Friendly</v>
      </c>
      <c r="K1099" t="str" cm="1">
        <f t="array" ref="K1099">ExtractCapitals(J1099)</f>
        <v>Mexican Healthy Vegetarian  Friendly</v>
      </c>
      <c r="L1099" t="str">
        <f t="shared" si="139"/>
        <v>Mexican, Healthy, Vegetarian, , Friendly</v>
      </c>
      <c r="M1099" t="str">
        <f t="shared" si="143"/>
        <v>Mexican, Healthy, Vegetarian Friendly</v>
      </c>
      <c r="N1099" t="s">
        <v>4461</v>
      </c>
      <c r="O1099" t="s">
        <v>56</v>
      </c>
      <c r="P1099" t="str">
        <f t="shared" si="140"/>
        <v>Mexican, Healthy, Vegetarian Friendly, Healthy, Mexican, Vegetarian Friendly, Vegan Options</v>
      </c>
      <c r="Q1099" t="str" cm="1">
        <f t="array" ref="Q1099">_xlfn.TEXTJOIN(", ", TRUE, IFERROR(_xlfn.FILTERXML("&lt;t&gt;&lt;s&gt;" &amp; SUBSTITUTE(P1099, ", ", "&lt;/s&gt;&lt;s&gt;") &amp; "&lt;/s&gt;&lt;/t&gt;", "//s[not(preceding::*=.)]"), ""))</f>
        <v>Mexican, Healthy, Vegetarian Friendly, Vegan Options</v>
      </c>
      <c r="R1099" t="s">
        <v>9048</v>
      </c>
      <c r="S1099" t="str">
        <f t="shared" si="141"/>
        <v>P002070</v>
      </c>
      <c r="T1099">
        <f t="shared" ca="1" si="142"/>
        <v>783</v>
      </c>
      <c r="U1099" s="4">
        <v>2618</v>
      </c>
    </row>
    <row r="1100" spans="1:21" x14ac:dyDescent="0.45">
      <c r="A1100" t="s">
        <v>4462</v>
      </c>
      <c r="B1100" t="s">
        <v>41</v>
      </c>
      <c r="C1100" s="3" t="str">
        <f t="shared" si="137"/>
        <v>4.5 </v>
      </c>
      <c r="D1100" t="s">
        <v>4463</v>
      </c>
      <c r="E1100" t="s">
        <v>4464</v>
      </c>
      <c r="F1100" t="s">
        <v>13</v>
      </c>
      <c r="G1100" t="str">
        <f t="shared" si="138"/>
        <v>$$ - $$$</v>
      </c>
      <c r="H1100" t="s">
        <v>4465</v>
      </c>
      <c r="I1100" t="s">
        <v>4466</v>
      </c>
      <c r="J1100" t="str">
        <f t="shared" si="136"/>
        <v xml:space="preserve">  FrenchBarCafe</v>
      </c>
      <c r="K1100" t="str" cm="1">
        <f t="array" ref="K1100">ExtractCapitals(J1100)</f>
        <v>French Bar Cafe</v>
      </c>
      <c r="L1100" t="str">
        <f t="shared" si="139"/>
        <v>French, Bar, Cafe</v>
      </c>
      <c r="M1100" t="str">
        <f t="shared" si="143"/>
        <v>French, Bar, Cafe</v>
      </c>
      <c r="N1100" t="s">
        <v>4467</v>
      </c>
      <c r="O1100" t="s">
        <v>4468</v>
      </c>
      <c r="P1100" t="str">
        <f t="shared" si="140"/>
        <v>French, Bar, Cafe, Lunch, Breakfast, Dinner, Brunch, Drinks, Reservations, Seating, Accepts Credit Cards, Table Service</v>
      </c>
      <c r="Q1100" t="str" cm="1">
        <f t="array" ref="Q1100">_xlfn.TEXTJOIN(", ", TRUE, IFERROR(_xlfn.FILTERXML("&lt;t&gt;&lt;s&gt;" &amp; SUBSTITUTE(P1100, ", ", "&lt;/s&gt;&lt;s&gt;") &amp; "&lt;/s&gt;&lt;/t&gt;", "//s[not(preceding::*=.)]"), ""))</f>
        <v>French, Bar, Cafe, Lunch, Breakfast, Dinner, Brunch, Drinks, Reservations, Seating, Accepts Credit Cards, Table Service</v>
      </c>
      <c r="R1100" t="s">
        <v>9048</v>
      </c>
      <c r="S1100" t="str">
        <f t="shared" si="141"/>
        <v>P002071</v>
      </c>
      <c r="T1100">
        <f t="shared" ca="1" si="142"/>
        <v>2097</v>
      </c>
      <c r="U1100" s="4">
        <v>3052</v>
      </c>
    </row>
    <row r="1101" spans="1:21" x14ac:dyDescent="0.45">
      <c r="A1101" t="s">
        <v>4469</v>
      </c>
      <c r="B1101" t="s">
        <v>3</v>
      </c>
      <c r="C1101" s="3" t="str">
        <f t="shared" si="137"/>
        <v>4.0 </v>
      </c>
      <c r="D1101" t="s">
        <v>4470</v>
      </c>
      <c r="E1101" t="s">
        <v>4471</v>
      </c>
      <c r="F1101" t="s">
        <v>144</v>
      </c>
      <c r="G1101" t="str">
        <f t="shared" si="138"/>
        <v>$$$$</v>
      </c>
      <c r="H1101" t="s">
        <v>4472</v>
      </c>
      <c r="I1101" t="s">
        <v>3914</v>
      </c>
      <c r="J1101" t="str">
        <f t="shared" si="136"/>
        <v>FrenchEuropean</v>
      </c>
      <c r="K1101" t="str" cm="1">
        <f t="array" ref="K1101">ExtractCapitals(J1101)</f>
        <v>French European</v>
      </c>
      <c r="L1101" t="str">
        <f t="shared" si="139"/>
        <v>French, European</v>
      </c>
      <c r="M1101" t="str">
        <f t="shared" si="143"/>
        <v>French, European</v>
      </c>
      <c r="N1101" t="s">
        <v>129</v>
      </c>
      <c r="O1101" t="s">
        <v>2301</v>
      </c>
      <c r="P1101" t="str">
        <f t="shared" si="140"/>
        <v>French, European, Dinner, Lunch, After-hours</v>
      </c>
      <c r="Q1101" t="str" cm="1">
        <f t="array" ref="Q1101">_xlfn.TEXTJOIN(", ", TRUE, IFERROR(_xlfn.FILTERXML("&lt;t&gt;&lt;s&gt;" &amp; SUBSTITUTE(P1101, ", ", "&lt;/s&gt;&lt;s&gt;") &amp; "&lt;/s&gt;&lt;/t&gt;", "//s[not(preceding::*=.)]"), ""))</f>
        <v>French, European, Dinner, Lunch, After-hours</v>
      </c>
      <c r="R1101" t="s">
        <v>9048</v>
      </c>
      <c r="S1101" t="str">
        <f t="shared" si="141"/>
        <v>P002072</v>
      </c>
      <c r="T1101">
        <f t="shared" ca="1" si="142"/>
        <v>2732</v>
      </c>
      <c r="U1101" s="4">
        <v>1424</v>
      </c>
    </row>
    <row r="1102" spans="1:21" x14ac:dyDescent="0.45">
      <c r="A1102" t="s">
        <v>4473</v>
      </c>
      <c r="B1102" t="s">
        <v>41</v>
      </c>
      <c r="C1102" s="3" t="str">
        <f t="shared" si="137"/>
        <v>4.5 </v>
      </c>
      <c r="D1102" t="s">
        <v>4474</v>
      </c>
      <c r="E1102" t="s">
        <v>4475</v>
      </c>
      <c r="F1102" t="s">
        <v>13</v>
      </c>
      <c r="G1102" t="str">
        <f t="shared" si="138"/>
        <v>$$ - $$$</v>
      </c>
      <c r="H1102" t="s">
        <v>4476</v>
      </c>
      <c r="I1102" t="s">
        <v>4477</v>
      </c>
      <c r="J1102" t="str">
        <f t="shared" si="136"/>
        <v xml:space="preserve">  TurkishMiddle EasternArabic</v>
      </c>
      <c r="K1102" t="str" cm="1">
        <f t="array" ref="K1102">ExtractCapitals(J1102)</f>
        <v>Turkish Middle  Eastern Arabic</v>
      </c>
      <c r="L1102" t="str">
        <f t="shared" si="139"/>
        <v>Turkish, Middle, , Eastern, Arabic</v>
      </c>
      <c r="M1102" t="str">
        <f t="shared" si="143"/>
        <v>Turkish, Middle Eastern, Arabic</v>
      </c>
      <c r="N1102" t="s">
        <v>2354</v>
      </c>
      <c r="O1102" t="s">
        <v>1088</v>
      </c>
      <c r="P1102" t="str">
        <f t="shared" si="140"/>
        <v>Turkish, Middle Eastern, Arabic, Vegan Options, Vegetarian Friendly, Halal, Breakfast, Lunch, Dinner, Brunch, After-hours, Drinks</v>
      </c>
      <c r="Q1102" t="str" cm="1">
        <f t="array" ref="Q1102">_xlfn.TEXTJOIN(", ", TRUE, IFERROR(_xlfn.FILTERXML("&lt;t&gt;&lt;s&gt;" &amp; SUBSTITUTE(P1102, ", ", "&lt;/s&gt;&lt;s&gt;") &amp; "&lt;/s&gt;&lt;/t&gt;", "//s[not(preceding::*=.)]"), ""))</f>
        <v>Turkish, Middle Eastern, Arabic, Vegan Options, Vegetarian Friendly, Halal, Breakfast, Lunch, Dinner, Brunch, After-hours, Drinks</v>
      </c>
      <c r="R1102" t="s">
        <v>9048</v>
      </c>
      <c r="S1102" t="str">
        <f t="shared" si="141"/>
        <v>P002073</v>
      </c>
      <c r="T1102">
        <f t="shared" ca="1" si="142"/>
        <v>456</v>
      </c>
      <c r="U1102" s="4">
        <v>2660</v>
      </c>
    </row>
    <row r="1103" spans="1:21" x14ac:dyDescent="0.45">
      <c r="A1103" t="s">
        <v>4478</v>
      </c>
      <c r="B1103" t="s">
        <v>41</v>
      </c>
      <c r="C1103" s="3" t="str">
        <f t="shared" si="137"/>
        <v>4.5 </v>
      </c>
      <c r="D1103" t="s">
        <v>4479</v>
      </c>
      <c r="E1103" t="s">
        <v>4480</v>
      </c>
      <c r="F1103" t="s">
        <v>13</v>
      </c>
      <c r="G1103" t="str">
        <f t="shared" si="138"/>
        <v>$$ - $$$</v>
      </c>
      <c r="H1103" t="s">
        <v>4481</v>
      </c>
      <c r="I1103" t="s">
        <v>4482</v>
      </c>
      <c r="J1103" t="str">
        <f t="shared" si="136"/>
        <v xml:space="preserve">  CaribbeanJamaican</v>
      </c>
      <c r="K1103" t="str" cm="1">
        <f t="array" ref="K1103">ExtractCapitals(J1103)</f>
        <v>Caribbean Jamaican</v>
      </c>
      <c r="L1103" t="str">
        <f t="shared" si="139"/>
        <v>Caribbean, Jamaican</v>
      </c>
      <c r="M1103" t="str">
        <f t="shared" si="143"/>
        <v>Caribbean, Jamaican</v>
      </c>
      <c r="N1103" t="s">
        <v>4483</v>
      </c>
      <c r="O1103" t="s">
        <v>1818</v>
      </c>
      <c r="P1103" t="str">
        <f t="shared" si="140"/>
        <v>Caribbean, Jamaican, Dinner, Lunch, After-hours, Drinks</v>
      </c>
      <c r="Q1103" t="str" cm="1">
        <f t="array" ref="Q1103">_xlfn.TEXTJOIN(", ", TRUE, IFERROR(_xlfn.FILTERXML("&lt;t&gt;&lt;s&gt;" &amp; SUBSTITUTE(P1103, ", ", "&lt;/s&gt;&lt;s&gt;") &amp; "&lt;/s&gt;&lt;/t&gt;", "//s[not(preceding::*=.)]"), ""))</f>
        <v>Caribbean, Jamaican, Dinner, Lunch, After-hours, Drinks</v>
      </c>
      <c r="R1103" t="s">
        <v>9048</v>
      </c>
      <c r="S1103" t="str">
        <f t="shared" si="141"/>
        <v>P002074</v>
      </c>
      <c r="T1103">
        <f t="shared" ca="1" si="142"/>
        <v>3612</v>
      </c>
      <c r="U1103" s="4">
        <v>177</v>
      </c>
    </row>
    <row r="1104" spans="1:21" x14ac:dyDescent="0.45">
      <c r="A1104" t="s">
        <v>4484</v>
      </c>
      <c r="B1104" t="s">
        <v>3</v>
      </c>
      <c r="C1104" s="3" t="str">
        <f t="shared" si="137"/>
        <v>4.0 </v>
      </c>
      <c r="D1104" t="s">
        <v>4485</v>
      </c>
      <c r="E1104" t="s">
        <v>4486</v>
      </c>
      <c r="F1104" t="s">
        <v>13</v>
      </c>
      <c r="G1104" t="str">
        <f t="shared" si="138"/>
        <v>$$ - $$$</v>
      </c>
      <c r="H1104" t="s">
        <v>1649</v>
      </c>
      <c r="I1104" t="s">
        <v>4487</v>
      </c>
      <c r="J1104" t="str">
        <f t="shared" si="136"/>
        <v xml:space="preserve">  ItalianPizzaEuropean</v>
      </c>
      <c r="K1104" t="str" cm="1">
        <f t="array" ref="K1104">ExtractCapitals(J1104)</f>
        <v>Italian Pizza European</v>
      </c>
      <c r="L1104" t="str">
        <f t="shared" si="139"/>
        <v>Italian, Pizza, European</v>
      </c>
      <c r="M1104" t="str">
        <f t="shared" si="143"/>
        <v>Italian, Pizza, European</v>
      </c>
      <c r="N1104" t="s">
        <v>34</v>
      </c>
      <c r="O1104" t="s">
        <v>791</v>
      </c>
      <c r="P1104" t="str">
        <f t="shared" si="140"/>
        <v>Italian, Pizza, European, Vegetarian Friendly, Lunch, Dinner, Brunch, Drinks</v>
      </c>
      <c r="Q1104" t="str" cm="1">
        <f t="array" ref="Q1104">_xlfn.TEXTJOIN(", ", TRUE, IFERROR(_xlfn.FILTERXML("&lt;t&gt;&lt;s&gt;" &amp; SUBSTITUTE(P1104, ", ", "&lt;/s&gt;&lt;s&gt;") &amp; "&lt;/s&gt;&lt;/t&gt;", "//s[not(preceding::*=.)]"), ""))</f>
        <v>Italian, Pizza, European, Vegetarian Friendly, Lunch, Dinner, Brunch, Drinks</v>
      </c>
      <c r="R1104" t="s">
        <v>9048</v>
      </c>
      <c r="S1104" t="str">
        <f t="shared" si="141"/>
        <v>P002075</v>
      </c>
      <c r="T1104">
        <f t="shared" ca="1" si="142"/>
        <v>460</v>
      </c>
      <c r="U1104" s="4">
        <v>4162</v>
      </c>
    </row>
    <row r="1105" spans="1:21" x14ac:dyDescent="0.45">
      <c r="A1105" t="s">
        <v>4488</v>
      </c>
      <c r="B1105" t="s">
        <v>41</v>
      </c>
      <c r="C1105" s="3" t="str">
        <f t="shared" si="137"/>
        <v>4.5 </v>
      </c>
      <c r="D1105" t="s">
        <v>4489</v>
      </c>
      <c r="E1105" t="s">
        <v>4490</v>
      </c>
      <c r="F1105" t="s">
        <v>13</v>
      </c>
      <c r="G1105" t="str">
        <f t="shared" si="138"/>
        <v>$$ - $$$</v>
      </c>
      <c r="H1105" t="s">
        <v>4491</v>
      </c>
      <c r="I1105" t="s">
        <v>4492</v>
      </c>
      <c r="J1105" t="str">
        <f t="shared" si="136"/>
        <v xml:space="preserve">  Sri LankanVegetarian FriendlyVegan Options</v>
      </c>
      <c r="K1105" t="str" cm="1">
        <f t="array" ref="K1105">ExtractCapitals(J1105)</f>
        <v>Sri  Lankan Vegetarian  Friendly Vegan  Options</v>
      </c>
      <c r="L1105" t="str">
        <f t="shared" si="139"/>
        <v>Sri, , Lankan, Vegetarian, , Friendly, Vegan, , Options</v>
      </c>
      <c r="M1105" t="str">
        <f t="shared" si="143"/>
        <v>Sri Lankan, Vegetarian Friendly, Vegan Options</v>
      </c>
      <c r="N1105" t="s">
        <v>4493</v>
      </c>
      <c r="O1105" t="s">
        <v>56</v>
      </c>
      <c r="P1105" t="str">
        <f t="shared" si="140"/>
        <v>Sri Lankan, Vegetarian Friendly, Vegan Options</v>
      </c>
      <c r="Q1105" t="str" cm="1">
        <f t="array" ref="Q1105">_xlfn.TEXTJOIN(", ", TRUE, IFERROR(_xlfn.FILTERXML("&lt;t&gt;&lt;s&gt;" &amp; SUBSTITUTE(P1105, ", ", "&lt;/s&gt;&lt;s&gt;") &amp; "&lt;/s&gt;&lt;/t&gt;", "//s[not(preceding::*=.)]"), ""))</f>
        <v>Sri Lankan, Vegetarian Friendly, Vegan Options</v>
      </c>
      <c r="R1105" t="s">
        <v>9048</v>
      </c>
      <c r="S1105" t="str">
        <f t="shared" si="141"/>
        <v>P002076</v>
      </c>
      <c r="T1105">
        <f t="shared" ca="1" si="142"/>
        <v>1506</v>
      </c>
      <c r="U1105" s="4">
        <v>993</v>
      </c>
    </row>
    <row r="1106" spans="1:21" x14ac:dyDescent="0.45">
      <c r="A1106" t="s">
        <v>4494</v>
      </c>
      <c r="B1106" t="s">
        <v>41</v>
      </c>
      <c r="C1106" s="3" t="str">
        <f t="shared" si="137"/>
        <v>4.5 </v>
      </c>
      <c r="D1106" t="s">
        <v>4495</v>
      </c>
      <c r="E1106" t="s">
        <v>3101</v>
      </c>
      <c r="F1106" t="s">
        <v>13</v>
      </c>
      <c r="G1106" t="str">
        <f t="shared" si="138"/>
        <v>$$ - $$$</v>
      </c>
      <c r="H1106" t="s">
        <v>4496</v>
      </c>
      <c r="I1106" t="s">
        <v>3102</v>
      </c>
      <c r="J1106" t="str">
        <f t="shared" si="136"/>
        <v xml:space="preserve">  Quick BitesBarInternational</v>
      </c>
      <c r="K1106" t="str" cm="1">
        <f t="array" ref="K1106">ExtractCapitals(J1106)</f>
        <v>Quick  Bites Bar International</v>
      </c>
      <c r="L1106" t="str">
        <f t="shared" si="139"/>
        <v>Quick, , Bites, Bar, International</v>
      </c>
      <c r="M1106" t="str">
        <f t="shared" si="143"/>
        <v>Quick Bites, Bar, International</v>
      </c>
      <c r="P1106" t="str">
        <f t="shared" si="140"/>
        <v>Quick Bites, Bar, International</v>
      </c>
      <c r="Q1106" t="str" cm="1">
        <f t="array" ref="Q1106">_xlfn.TEXTJOIN(", ", TRUE, IFERROR(_xlfn.FILTERXML("&lt;t&gt;&lt;s&gt;" &amp; SUBSTITUTE(P1106, ", ", "&lt;/s&gt;&lt;s&gt;") &amp; "&lt;/s&gt;&lt;/t&gt;", "//s[not(preceding::*=.)]"), ""))</f>
        <v>Quick Bites, Bar, International</v>
      </c>
      <c r="R1106" t="s">
        <v>9048</v>
      </c>
      <c r="S1106" t="str">
        <f t="shared" si="141"/>
        <v>P002077</v>
      </c>
      <c r="T1106">
        <f t="shared" ca="1" si="142"/>
        <v>1566</v>
      </c>
      <c r="U1106" s="4">
        <v>3073</v>
      </c>
    </row>
    <row r="1107" spans="1:21" x14ac:dyDescent="0.45">
      <c r="A1107" t="s">
        <v>4497</v>
      </c>
      <c r="B1107" t="s">
        <v>41</v>
      </c>
      <c r="C1107" s="3" t="str">
        <f t="shared" si="137"/>
        <v>4.5 </v>
      </c>
      <c r="D1107" t="s">
        <v>4498</v>
      </c>
      <c r="E1107" t="s">
        <v>4499</v>
      </c>
      <c r="F1107" t="s">
        <v>13</v>
      </c>
      <c r="G1107" t="str">
        <f t="shared" si="138"/>
        <v>$$ - $$$</v>
      </c>
      <c r="H1107" t="s">
        <v>1754</v>
      </c>
      <c r="I1107" t="s">
        <v>4500</v>
      </c>
      <c r="J1107" t="str">
        <f t="shared" si="136"/>
        <v xml:space="preserve">  Quick BitesCafeAsian</v>
      </c>
      <c r="K1107" t="str" cm="1">
        <f t="array" ref="K1107">ExtractCapitals(J1107)</f>
        <v>Quick  Bites Cafe Asian</v>
      </c>
      <c r="L1107" t="str">
        <f t="shared" si="139"/>
        <v>Quick, , Bites, Cafe, Asian</v>
      </c>
      <c r="M1107" t="str">
        <f t="shared" si="143"/>
        <v>Quick Bites, Cafe, Asian</v>
      </c>
      <c r="N1107" t="s">
        <v>4501</v>
      </c>
      <c r="O1107" t="s">
        <v>1379</v>
      </c>
      <c r="P1107" t="str">
        <f t="shared" si="140"/>
        <v>Quick Bites, Cafe, Asian, Cafe, Fusion, Malaysian, Asian, Vegan Options</v>
      </c>
      <c r="Q1107" t="str" cm="1">
        <f t="array" ref="Q1107">_xlfn.TEXTJOIN(", ", TRUE, IFERROR(_xlfn.FILTERXML("&lt;t&gt;&lt;s&gt;" &amp; SUBSTITUTE(P1107, ", ", "&lt;/s&gt;&lt;s&gt;") &amp; "&lt;/s&gt;&lt;/t&gt;", "//s[not(preceding::*=.)]"), ""))</f>
        <v>Quick Bites, Cafe, Asian, Fusion, Malaysian, Vegan Options</v>
      </c>
      <c r="R1107" t="s">
        <v>9048</v>
      </c>
      <c r="S1107" t="str">
        <f t="shared" si="141"/>
        <v>P002078</v>
      </c>
      <c r="T1107">
        <f t="shared" ca="1" si="142"/>
        <v>969</v>
      </c>
      <c r="U1107" s="4">
        <v>109</v>
      </c>
    </row>
    <row r="1108" spans="1:21" x14ac:dyDescent="0.45">
      <c r="A1108" t="s">
        <v>4502</v>
      </c>
      <c r="B1108" t="s">
        <v>3</v>
      </c>
      <c r="C1108" s="3" t="str">
        <f t="shared" si="137"/>
        <v>4.0 </v>
      </c>
      <c r="D1108" t="s">
        <v>4503</v>
      </c>
      <c r="E1108" t="s">
        <v>4504</v>
      </c>
      <c r="F1108" t="s">
        <v>13</v>
      </c>
      <c r="G1108" t="str">
        <f t="shared" si="138"/>
        <v>$$ - $$$</v>
      </c>
      <c r="H1108" t="s">
        <v>489</v>
      </c>
      <c r="I1108" t="s">
        <v>4505</v>
      </c>
      <c r="J1108" t="str">
        <f t="shared" si="136"/>
        <v xml:space="preserve">  IndianAsianVegetarian Friendly</v>
      </c>
      <c r="K1108" t="str" cm="1">
        <f t="array" ref="K1108">ExtractCapitals(J1108)</f>
        <v>Indian Asian Vegetarian  Friendly</v>
      </c>
      <c r="L1108" t="str">
        <f t="shared" si="139"/>
        <v>Indian, Asian, Vegetarian, , Friendly</v>
      </c>
      <c r="M1108" t="str">
        <f t="shared" si="143"/>
        <v>Indian, Asian, Vegetarian Friendly</v>
      </c>
      <c r="N1108" t="s">
        <v>3108</v>
      </c>
      <c r="O1108" t="s">
        <v>3066</v>
      </c>
      <c r="P1108" t="str">
        <f t="shared" si="140"/>
        <v>Indian, Asian, Vegetarian Friendly, Vegetarian Friendly, Vegan Options, Gluten Free Options</v>
      </c>
      <c r="Q1108" t="str" cm="1">
        <f t="array" ref="Q1108">_xlfn.TEXTJOIN(", ", TRUE, IFERROR(_xlfn.FILTERXML("&lt;t&gt;&lt;s&gt;" &amp; SUBSTITUTE(P1108, ", ", "&lt;/s&gt;&lt;s&gt;") &amp; "&lt;/s&gt;&lt;/t&gt;", "//s[not(preceding::*=.)]"), ""))</f>
        <v>Indian, Asian, Vegetarian Friendly, Vegan Options, Gluten Free Options</v>
      </c>
      <c r="R1108" t="s">
        <v>9048</v>
      </c>
      <c r="S1108" t="str">
        <f t="shared" si="141"/>
        <v>P002079</v>
      </c>
      <c r="T1108">
        <f t="shared" ca="1" si="142"/>
        <v>2294</v>
      </c>
      <c r="U1108" s="4">
        <v>4447</v>
      </c>
    </row>
    <row r="1109" spans="1:21" x14ac:dyDescent="0.45">
      <c r="A1109" t="s">
        <v>4506</v>
      </c>
      <c r="B1109" t="s">
        <v>3</v>
      </c>
      <c r="C1109" s="3" t="str">
        <f t="shared" si="137"/>
        <v>4.0 </v>
      </c>
      <c r="D1109" t="s">
        <v>4507</v>
      </c>
      <c r="E1109" t="s">
        <v>4508</v>
      </c>
      <c r="F1109" t="s">
        <v>144</v>
      </c>
      <c r="G1109" t="str">
        <f t="shared" si="138"/>
        <v>$$$$</v>
      </c>
      <c r="H1109" t="s">
        <v>4509</v>
      </c>
      <c r="I1109" t="s">
        <v>4510</v>
      </c>
      <c r="J1109" t="str">
        <f t="shared" si="136"/>
        <v>British</v>
      </c>
      <c r="K1109" t="str" cm="1">
        <f t="array" ref="K1109">ExtractCapitals(J1109)</f>
        <v>British</v>
      </c>
      <c r="L1109" t="str">
        <f t="shared" si="139"/>
        <v>British</v>
      </c>
      <c r="M1109" t="str">
        <f t="shared" si="143"/>
        <v>British</v>
      </c>
      <c r="N1109" t="s">
        <v>232</v>
      </c>
      <c r="O1109" t="s">
        <v>4511</v>
      </c>
      <c r="P1109" t="str">
        <f t="shared" si="140"/>
        <v>British, Lunch, Dinner, Reservations, Private Dining, Seating, Parking Available, Valet Parking, Serves Alcohol, Accepts Credit Cards, Table Service, Full Bar, Wine and Beer, Free Wifi, Non-smoking restaurants</v>
      </c>
      <c r="Q1109" t="str" cm="1">
        <f t="array" ref="Q1109">_xlfn.TEXTJOIN(", ", TRUE, IFERROR(_xlfn.FILTERXML("&lt;t&gt;&lt;s&gt;" &amp; SUBSTITUTE(P1109, ", ", "&lt;/s&gt;&lt;s&gt;") &amp; "&lt;/s&gt;&lt;/t&gt;", "//s[not(preceding::*=.)]"), ""))</f>
        <v>British, Lunch, Dinner, Reservations, Private Dining, Seating, Parking Available, Valet Parking, Serves Alcohol, Accepts Credit Cards, Table Service, Full Bar, Wine and Beer, Free Wifi, Non-smoking restaurants</v>
      </c>
      <c r="R1109" t="s">
        <v>9048</v>
      </c>
      <c r="S1109" t="str">
        <f t="shared" si="141"/>
        <v>P002080</v>
      </c>
      <c r="T1109">
        <f t="shared" ca="1" si="142"/>
        <v>4158</v>
      </c>
      <c r="U1109" s="4">
        <v>4468</v>
      </c>
    </row>
    <row r="1110" spans="1:21" x14ac:dyDescent="0.45">
      <c r="A1110" t="s">
        <v>4512</v>
      </c>
      <c r="B1110" t="s">
        <v>79</v>
      </c>
      <c r="C1110" s="3" t="str">
        <f t="shared" si="137"/>
        <v>5.0 </v>
      </c>
      <c r="D1110" t="s">
        <v>4513</v>
      </c>
      <c r="E1110" t="s">
        <v>4514</v>
      </c>
      <c r="F1110" t="s">
        <v>6</v>
      </c>
      <c r="G1110" t="str">
        <f t="shared" si="138"/>
        <v>$</v>
      </c>
      <c r="H1110" t="s">
        <v>4515</v>
      </c>
      <c r="I1110" t="s">
        <v>4516</v>
      </c>
      <c r="J1110" t="str">
        <f t="shared" si="136"/>
        <v>CafeHealthy</v>
      </c>
      <c r="K1110" t="str" cm="1">
        <f t="array" ref="K1110">ExtractCapitals(J1110)</f>
        <v>Cafe Healthy</v>
      </c>
      <c r="L1110" t="str">
        <f t="shared" si="139"/>
        <v>Cafe, Healthy</v>
      </c>
      <c r="M1110" t="str">
        <f t="shared" si="143"/>
        <v>Cafe, Healthy</v>
      </c>
      <c r="N1110" t="s">
        <v>3263</v>
      </c>
      <c r="O1110" t="s">
        <v>99</v>
      </c>
      <c r="P1110" t="str">
        <f t="shared" si="140"/>
        <v>Cafe, Healthy, Breakfast, Lunch, Brunch</v>
      </c>
      <c r="Q1110" t="str" cm="1">
        <f t="array" ref="Q1110">_xlfn.TEXTJOIN(", ", TRUE, IFERROR(_xlfn.FILTERXML("&lt;t&gt;&lt;s&gt;" &amp; SUBSTITUTE(P1110, ", ", "&lt;/s&gt;&lt;s&gt;") &amp; "&lt;/s&gt;&lt;/t&gt;", "//s[not(preceding::*=.)]"), ""))</f>
        <v>Cafe, Healthy, Breakfast, Lunch, Brunch</v>
      </c>
      <c r="R1110" t="s">
        <v>9048</v>
      </c>
      <c r="S1110" t="str">
        <f t="shared" si="141"/>
        <v>P002081</v>
      </c>
      <c r="T1110">
        <f t="shared" ca="1" si="142"/>
        <v>1139</v>
      </c>
      <c r="U1110" s="4">
        <v>2039</v>
      </c>
    </row>
    <row r="1111" spans="1:21" x14ac:dyDescent="0.45">
      <c r="A1111" t="s">
        <v>4517</v>
      </c>
      <c r="B1111" t="s">
        <v>3</v>
      </c>
      <c r="C1111" s="3" t="str">
        <f t="shared" si="137"/>
        <v>4.0 </v>
      </c>
      <c r="D1111" t="s">
        <v>4518</v>
      </c>
      <c r="E1111" t="s">
        <v>4519</v>
      </c>
      <c r="F1111" t="s">
        <v>13</v>
      </c>
      <c r="G1111" t="str">
        <f t="shared" si="138"/>
        <v>$$ - $$$</v>
      </c>
      <c r="H1111" t="s">
        <v>4448</v>
      </c>
      <c r="I1111" t="s">
        <v>4520</v>
      </c>
      <c r="J1111" t="str">
        <f t="shared" si="136"/>
        <v xml:space="preserve">  Quick BitesCafe</v>
      </c>
      <c r="K1111" t="str" cm="1">
        <f t="array" ref="K1111">ExtractCapitals(J1111)</f>
        <v>Quick  Bites Cafe</v>
      </c>
      <c r="L1111" t="str">
        <f t="shared" si="139"/>
        <v>Quick, , Bites, Cafe</v>
      </c>
      <c r="M1111" t="str">
        <f t="shared" si="143"/>
        <v>Quick Bites, Cafe</v>
      </c>
      <c r="N1111" t="s">
        <v>99</v>
      </c>
      <c r="O1111" t="s">
        <v>869</v>
      </c>
      <c r="P1111" t="str">
        <f t="shared" si="140"/>
        <v>Quick Bites, Cafe, Breakfast, Lunch, Brunch, Takeout, Seating, Wheelchair Accessible</v>
      </c>
      <c r="Q1111" t="str" cm="1">
        <f t="array" ref="Q1111">_xlfn.TEXTJOIN(", ", TRUE, IFERROR(_xlfn.FILTERXML("&lt;t&gt;&lt;s&gt;" &amp; SUBSTITUTE(P1111, ", ", "&lt;/s&gt;&lt;s&gt;") &amp; "&lt;/s&gt;&lt;/t&gt;", "//s[not(preceding::*=.)]"), ""))</f>
        <v>Quick Bites, Cafe, Breakfast, Lunch, Brunch, Takeout, Seating, Wheelchair Accessible</v>
      </c>
      <c r="R1111" t="s">
        <v>9048</v>
      </c>
      <c r="S1111" t="str">
        <f t="shared" si="141"/>
        <v>P002082</v>
      </c>
      <c r="T1111">
        <f t="shared" ca="1" si="142"/>
        <v>2843</v>
      </c>
      <c r="U1111" s="4">
        <v>4169</v>
      </c>
    </row>
    <row r="1112" spans="1:21" x14ac:dyDescent="0.45">
      <c r="A1112" t="s">
        <v>4521</v>
      </c>
      <c r="B1112" t="s">
        <v>3</v>
      </c>
      <c r="C1112" s="3" t="str">
        <f t="shared" si="137"/>
        <v>4.0 </v>
      </c>
      <c r="D1112" t="s">
        <v>4522</v>
      </c>
      <c r="F1112" t="s">
        <v>6</v>
      </c>
      <c r="G1112" t="str">
        <f t="shared" si="138"/>
        <v>$</v>
      </c>
      <c r="H1112" t="s">
        <v>4523</v>
      </c>
      <c r="J1112" t="str">
        <f t="shared" si="136"/>
        <v>IndianCafeAsian</v>
      </c>
      <c r="K1112" t="str" cm="1">
        <f t="array" ref="K1112">ExtractCapitals(J1112)</f>
        <v>Indian Cafe Asian</v>
      </c>
      <c r="L1112" t="str">
        <f t="shared" si="139"/>
        <v>Indian, Cafe, Asian</v>
      </c>
      <c r="M1112" t="str">
        <f t="shared" si="143"/>
        <v>Indian, Cafe, Asian</v>
      </c>
      <c r="N1112" t="s">
        <v>2005</v>
      </c>
      <c r="O1112" t="s">
        <v>600</v>
      </c>
      <c r="P1112" t="str">
        <f t="shared" si="140"/>
        <v>Indian, Cafe, Asian, Vegetarian Friendly, Halal, Vegan Options, Breakfast, Lunch, Dinner, Brunch</v>
      </c>
      <c r="Q1112" t="str" cm="1">
        <f t="array" ref="Q1112">_xlfn.TEXTJOIN(", ", TRUE, IFERROR(_xlfn.FILTERXML("&lt;t&gt;&lt;s&gt;" &amp; SUBSTITUTE(P1112, ", ", "&lt;/s&gt;&lt;s&gt;") &amp; "&lt;/s&gt;&lt;/t&gt;", "//s[not(preceding::*=.)]"), ""))</f>
        <v>Indian, Cafe, Asian, Vegetarian Friendly, Halal, Vegan Options, Breakfast, Lunch, Dinner, Brunch</v>
      </c>
      <c r="R1112" t="s">
        <v>9048</v>
      </c>
      <c r="S1112" t="str">
        <f t="shared" si="141"/>
        <v>P002083</v>
      </c>
      <c r="T1112">
        <f t="shared" ca="1" si="142"/>
        <v>2071</v>
      </c>
      <c r="U1112" s="4">
        <v>2420</v>
      </c>
    </row>
    <row r="1113" spans="1:21" x14ac:dyDescent="0.45">
      <c r="A1113" t="s">
        <v>4524</v>
      </c>
      <c r="B1113" t="s">
        <v>3</v>
      </c>
      <c r="C1113" s="3" t="str">
        <f t="shared" si="137"/>
        <v>4.0 </v>
      </c>
      <c r="D1113" t="s">
        <v>4525</v>
      </c>
      <c r="E1113" t="s">
        <v>4526</v>
      </c>
      <c r="F1113" t="s">
        <v>13</v>
      </c>
      <c r="G1113" t="str">
        <f t="shared" si="138"/>
        <v>$$ - $$$</v>
      </c>
      <c r="H1113" t="s">
        <v>332</v>
      </c>
      <c r="I1113" t="s">
        <v>4527</v>
      </c>
      <c r="J1113" t="str">
        <f t="shared" si="136"/>
        <v xml:space="preserve">  Steakhouse</v>
      </c>
      <c r="K1113" t="str" cm="1">
        <f t="array" ref="K1113">ExtractCapitals(J1113)</f>
        <v>Steakhouse</v>
      </c>
      <c r="L1113" t="str">
        <f t="shared" si="139"/>
        <v>Steakhouse</v>
      </c>
      <c r="M1113" t="str">
        <f t="shared" si="143"/>
        <v>Steakhouse</v>
      </c>
      <c r="N1113" t="s">
        <v>232</v>
      </c>
      <c r="O1113" t="s">
        <v>4528</v>
      </c>
      <c r="P1113" t="str">
        <f t="shared" si="140"/>
        <v>Steakhouse, Lunch, Dinner, Reservations, Seating, Serves Alcohol, Full Bar, Free Wifi, Table Service</v>
      </c>
      <c r="Q1113" t="str" cm="1">
        <f t="array" ref="Q1113">_xlfn.TEXTJOIN(", ", TRUE, IFERROR(_xlfn.FILTERXML("&lt;t&gt;&lt;s&gt;" &amp; SUBSTITUTE(P1113, ", ", "&lt;/s&gt;&lt;s&gt;") &amp; "&lt;/s&gt;&lt;/t&gt;", "//s[not(preceding::*=.)]"), ""))</f>
        <v>Steakhouse, Lunch, Dinner, Reservations, Seating, Serves Alcohol, Full Bar, Free Wifi, Table Service</v>
      </c>
      <c r="R1113" t="s">
        <v>9048</v>
      </c>
      <c r="S1113" t="str">
        <f t="shared" si="141"/>
        <v>P002084</v>
      </c>
      <c r="T1113">
        <f t="shared" ca="1" si="142"/>
        <v>2834</v>
      </c>
      <c r="U1113" s="4">
        <v>3742</v>
      </c>
    </row>
    <row r="1114" spans="1:21" x14ac:dyDescent="0.45">
      <c r="A1114" t="s">
        <v>4529</v>
      </c>
      <c r="B1114" t="s">
        <v>3</v>
      </c>
      <c r="C1114" s="3" t="str">
        <f t="shared" si="137"/>
        <v>4.0 </v>
      </c>
      <c r="D1114" t="s">
        <v>4530</v>
      </c>
      <c r="E1114" t="s">
        <v>4531</v>
      </c>
      <c r="F1114" t="s">
        <v>6</v>
      </c>
      <c r="G1114" t="str">
        <f t="shared" si="138"/>
        <v>$</v>
      </c>
      <c r="H1114" t="s">
        <v>3723</v>
      </c>
      <c r="I1114" t="s">
        <v>4532</v>
      </c>
      <c r="J1114" t="str">
        <f t="shared" si="136"/>
        <v>Quick BitesFast foodAsian</v>
      </c>
      <c r="K1114" t="str" cm="1">
        <f t="array" ref="K1114">ExtractCapitals(J1114)</f>
        <v>Quick  Bites Fast food Asian</v>
      </c>
      <c r="L1114" t="str">
        <f t="shared" si="139"/>
        <v>Quick, , Bites, Fast, food, Asian</v>
      </c>
      <c r="M1114" t="str">
        <f t="shared" si="143"/>
        <v>Quick Bites, Fast, food, Asian</v>
      </c>
      <c r="N1114" t="s">
        <v>34</v>
      </c>
      <c r="O1114" t="s">
        <v>232</v>
      </c>
      <c r="P1114" t="str">
        <f t="shared" si="140"/>
        <v>Quick Bites, Fast, food, Asian, Vegetarian Friendly, Lunch, Dinner</v>
      </c>
      <c r="Q1114" t="str" cm="1">
        <f t="array" ref="Q1114">_xlfn.TEXTJOIN(", ", TRUE, IFERROR(_xlfn.FILTERXML("&lt;t&gt;&lt;s&gt;" &amp; SUBSTITUTE(P1114, ", ", "&lt;/s&gt;&lt;s&gt;") &amp; "&lt;/s&gt;&lt;/t&gt;", "//s[not(preceding::*=.)]"), ""))</f>
        <v>Quick Bites, Fast, food, Asian, Vegetarian Friendly, Lunch, Dinner</v>
      </c>
      <c r="R1114" t="s">
        <v>9048</v>
      </c>
      <c r="S1114" t="str">
        <f t="shared" si="141"/>
        <v>P002085</v>
      </c>
      <c r="T1114">
        <f t="shared" ca="1" si="142"/>
        <v>2076</v>
      </c>
      <c r="U1114" s="4">
        <v>3923</v>
      </c>
    </row>
    <row r="1115" spans="1:21" x14ac:dyDescent="0.45">
      <c r="A1115" t="s">
        <v>4533</v>
      </c>
      <c r="B1115" t="s">
        <v>3</v>
      </c>
      <c r="C1115" s="3" t="str">
        <f t="shared" si="137"/>
        <v>4.0 </v>
      </c>
      <c r="D1115" t="s">
        <v>4534</v>
      </c>
      <c r="E1115" t="s">
        <v>4535</v>
      </c>
      <c r="F1115" t="s">
        <v>144</v>
      </c>
      <c r="G1115" t="str">
        <f t="shared" si="138"/>
        <v>$$$$</v>
      </c>
      <c r="H1115" t="s">
        <v>4536</v>
      </c>
      <c r="I1115" t="s">
        <v>4537</v>
      </c>
      <c r="J1115" t="str">
        <f t="shared" si="136"/>
        <v>FrenchEuropeanVegetarian Friendly</v>
      </c>
      <c r="K1115" t="str" cm="1">
        <f t="array" ref="K1115">ExtractCapitals(J1115)</f>
        <v>French European Vegetarian  Friendly</v>
      </c>
      <c r="L1115" t="str">
        <f t="shared" si="139"/>
        <v>French, European, Vegetarian, , Friendly</v>
      </c>
      <c r="M1115" t="str">
        <f t="shared" si="143"/>
        <v>French, European, Vegetarian Friendly</v>
      </c>
      <c r="N1115" t="s">
        <v>129</v>
      </c>
      <c r="O1115" t="s">
        <v>4266</v>
      </c>
      <c r="P1115" t="str">
        <f t="shared" si="140"/>
        <v>French, European, Vegetarian Friendly, Gluten Free Options, Vegetarian Friendly</v>
      </c>
      <c r="Q1115" t="str" cm="1">
        <f t="array" ref="Q1115">_xlfn.TEXTJOIN(", ", TRUE, IFERROR(_xlfn.FILTERXML("&lt;t&gt;&lt;s&gt;" &amp; SUBSTITUTE(P1115, ", ", "&lt;/s&gt;&lt;s&gt;") &amp; "&lt;/s&gt;&lt;/t&gt;", "//s[not(preceding::*=.)]"), ""))</f>
        <v>French, European, Vegetarian Friendly, Gluten Free Options</v>
      </c>
      <c r="R1115" t="s">
        <v>9048</v>
      </c>
      <c r="S1115" t="str">
        <f t="shared" si="141"/>
        <v>P002086</v>
      </c>
      <c r="T1115">
        <f t="shared" ca="1" si="142"/>
        <v>2480</v>
      </c>
      <c r="U1115" s="4">
        <v>3316</v>
      </c>
    </row>
    <row r="1116" spans="1:21" x14ac:dyDescent="0.45">
      <c r="A1116" t="s">
        <v>4538</v>
      </c>
      <c r="B1116" t="s">
        <v>41</v>
      </c>
      <c r="C1116" s="3" t="str">
        <f t="shared" si="137"/>
        <v>4.5 </v>
      </c>
      <c r="D1116" t="s">
        <v>4539</v>
      </c>
      <c r="E1116" t="s">
        <v>4540</v>
      </c>
      <c r="F1116" t="s">
        <v>13</v>
      </c>
      <c r="G1116" t="str">
        <f t="shared" si="138"/>
        <v>$$ - $$$</v>
      </c>
      <c r="H1116" t="s">
        <v>4541</v>
      </c>
      <c r="I1116" t="s">
        <v>4542</v>
      </c>
      <c r="J1116" t="str">
        <f t="shared" si="136"/>
        <v xml:space="preserve">  SeafoodGluten Free Options</v>
      </c>
      <c r="K1116" t="str" cm="1">
        <f t="array" ref="K1116">ExtractCapitals(J1116)</f>
        <v>Seafood Gluten  Free  Options</v>
      </c>
      <c r="L1116" t="str">
        <f t="shared" si="139"/>
        <v>Seafood, Gluten, , Free, , Options</v>
      </c>
      <c r="M1116" t="str">
        <f t="shared" si="143"/>
        <v>Seafood, Gluten Free Options</v>
      </c>
      <c r="N1116" t="s">
        <v>715</v>
      </c>
      <c r="O1116" t="s">
        <v>3133</v>
      </c>
      <c r="P1116" t="str">
        <f t="shared" si="140"/>
        <v>Seafood, Gluten Free Options</v>
      </c>
      <c r="Q1116" t="str" cm="1">
        <f t="array" ref="Q1116">_xlfn.TEXTJOIN(", ", TRUE, IFERROR(_xlfn.FILTERXML("&lt;t&gt;&lt;s&gt;" &amp; SUBSTITUTE(P1116, ", ", "&lt;/s&gt;&lt;s&gt;") &amp; "&lt;/s&gt;&lt;/t&gt;", "//s[not(preceding::*=.)]"), ""))</f>
        <v>Seafood, Gluten Free Options</v>
      </c>
      <c r="R1116" t="s">
        <v>9048</v>
      </c>
      <c r="S1116" t="str">
        <f t="shared" si="141"/>
        <v>P002087</v>
      </c>
      <c r="T1116">
        <f t="shared" ca="1" si="142"/>
        <v>1709</v>
      </c>
      <c r="U1116" s="4">
        <v>3828</v>
      </c>
    </row>
    <row r="1117" spans="1:21" x14ac:dyDescent="0.45">
      <c r="A1117" t="s">
        <v>4543</v>
      </c>
      <c r="B1117" t="s">
        <v>41</v>
      </c>
      <c r="C1117" s="3" t="str">
        <f t="shared" si="137"/>
        <v>4.5 </v>
      </c>
      <c r="D1117" t="s">
        <v>4544</v>
      </c>
      <c r="E1117" t="s">
        <v>4545</v>
      </c>
      <c r="F1117" t="s">
        <v>13</v>
      </c>
      <c r="G1117" t="str">
        <f t="shared" si="138"/>
        <v>$$ - $$$</v>
      </c>
      <c r="H1117" t="s">
        <v>4546</v>
      </c>
      <c r="I1117" t="s">
        <v>4547</v>
      </c>
      <c r="J1117" t="str">
        <f t="shared" si="136"/>
        <v xml:space="preserve">  IndianMiddle EasternPakistani</v>
      </c>
      <c r="K1117" t="str" cm="1">
        <f t="array" ref="K1117">ExtractCapitals(J1117)</f>
        <v>Indian Middle  Eastern Pakistani</v>
      </c>
      <c r="L1117" t="str">
        <f t="shared" si="139"/>
        <v>Indian, Middle, , Eastern, Pakistani</v>
      </c>
      <c r="M1117" t="str">
        <f t="shared" si="143"/>
        <v>Indian, Middle Eastern, Pakistani</v>
      </c>
      <c r="N1117" t="s">
        <v>56</v>
      </c>
      <c r="O1117" t="s">
        <v>195</v>
      </c>
      <c r="P1117" t="str">
        <f t="shared" si="140"/>
        <v>Indian, Middle Eastern, Pakistani, Vegetarian Friendly, Vegan Options, Lunch, Dinner, Drinks</v>
      </c>
      <c r="Q1117" t="str" cm="1">
        <f t="array" ref="Q1117">_xlfn.TEXTJOIN(", ", TRUE, IFERROR(_xlfn.FILTERXML("&lt;t&gt;&lt;s&gt;" &amp; SUBSTITUTE(P1117, ", ", "&lt;/s&gt;&lt;s&gt;") &amp; "&lt;/s&gt;&lt;/t&gt;", "//s[not(preceding::*=.)]"), ""))</f>
        <v>Indian, Middle Eastern, Pakistani, Vegetarian Friendly, Vegan Options, Lunch, Dinner, Drinks</v>
      </c>
      <c r="R1117" t="s">
        <v>9048</v>
      </c>
      <c r="S1117" t="str">
        <f t="shared" si="141"/>
        <v>P002088</v>
      </c>
      <c r="T1117">
        <f t="shared" ca="1" si="142"/>
        <v>3575</v>
      </c>
      <c r="U1117" s="4">
        <v>1204</v>
      </c>
    </row>
    <row r="1118" spans="1:21" x14ac:dyDescent="0.45">
      <c r="A1118" t="s">
        <v>4548</v>
      </c>
      <c r="B1118" t="s">
        <v>41</v>
      </c>
      <c r="C1118" s="3" t="str">
        <f t="shared" si="137"/>
        <v>4.5 </v>
      </c>
      <c r="D1118" t="s">
        <v>4549</v>
      </c>
      <c r="E1118" t="s">
        <v>4550</v>
      </c>
      <c r="F1118" t="s">
        <v>13</v>
      </c>
      <c r="G1118" t="str">
        <f t="shared" si="138"/>
        <v>$$ - $$$</v>
      </c>
      <c r="H1118" t="s">
        <v>2673</v>
      </c>
      <c r="I1118" t="s">
        <v>4551</v>
      </c>
      <c r="J1118" t="str">
        <f t="shared" si="136"/>
        <v xml:space="preserve">  ItalianSteakhousePizza</v>
      </c>
      <c r="K1118" t="str" cm="1">
        <f t="array" ref="K1118">ExtractCapitals(J1118)</f>
        <v>Italian Steakhouse Pizza</v>
      </c>
      <c r="L1118" t="str">
        <f t="shared" si="139"/>
        <v>Italian, Steakhouse, Pizza</v>
      </c>
      <c r="M1118" t="str">
        <f t="shared" si="143"/>
        <v>Italian, Steakhouse, Pizza</v>
      </c>
      <c r="N1118" t="s">
        <v>4552</v>
      </c>
      <c r="O1118" t="s">
        <v>34</v>
      </c>
      <c r="P1118" t="str">
        <f t="shared" si="140"/>
        <v>Italian, Steakhouse, Pizza, Italian, Pizza, European, Steakhouse, Seafood, Vegetarian Friendly</v>
      </c>
      <c r="Q1118" t="str" cm="1">
        <f t="array" ref="Q1118">_xlfn.TEXTJOIN(", ", TRUE, IFERROR(_xlfn.FILTERXML("&lt;t&gt;&lt;s&gt;" &amp; SUBSTITUTE(P1118, ", ", "&lt;/s&gt;&lt;s&gt;") &amp; "&lt;/s&gt;&lt;/t&gt;", "//s[not(preceding::*=.)]"), ""))</f>
        <v>Italian, Steakhouse, Pizza, European, Seafood, Vegetarian Friendly</v>
      </c>
      <c r="R1118" t="s">
        <v>9048</v>
      </c>
      <c r="S1118" t="str">
        <f t="shared" si="141"/>
        <v>P002089</v>
      </c>
      <c r="T1118">
        <f t="shared" ca="1" si="142"/>
        <v>3562</v>
      </c>
      <c r="U1118" s="4">
        <v>4072</v>
      </c>
    </row>
    <row r="1119" spans="1:21" x14ac:dyDescent="0.45">
      <c r="A1119" t="s">
        <v>4553</v>
      </c>
      <c r="B1119" t="s">
        <v>41</v>
      </c>
      <c r="C1119" s="3" t="str">
        <f t="shared" si="137"/>
        <v>4.5 </v>
      </c>
      <c r="D1119" t="s">
        <v>4554</v>
      </c>
      <c r="E1119" t="s">
        <v>4555</v>
      </c>
      <c r="F1119" t="s">
        <v>144</v>
      </c>
      <c r="G1119" t="str">
        <f t="shared" si="138"/>
        <v>$$$$</v>
      </c>
      <c r="H1119" t="s">
        <v>4556</v>
      </c>
      <c r="I1119" t="s">
        <v>4557</v>
      </c>
      <c r="J1119" t="str">
        <f t="shared" si="136"/>
        <v>BarEuropeanWine Bar</v>
      </c>
      <c r="K1119" t="str" cm="1">
        <f t="array" ref="K1119">ExtractCapitals(J1119)</f>
        <v>Bar European Wine  Bar</v>
      </c>
      <c r="L1119" t="str">
        <f t="shared" si="139"/>
        <v>Bar, European, Wine, , Bar</v>
      </c>
      <c r="M1119" t="str">
        <f t="shared" si="143"/>
        <v>Bar, European, Wine Bar</v>
      </c>
      <c r="N1119" t="s">
        <v>597</v>
      </c>
      <c r="O1119" t="s">
        <v>4558</v>
      </c>
      <c r="P1119" t="str">
        <f t="shared" si="140"/>
        <v>Bar, European, Wine Bar, Dinner, Drinks, Reservations, Seating, Parking Available, Street Parking, Serves Alcohol, Full Bar, Wine and Beer, Accepts American Express, Accepts Mastercard, Accepts Visa, Free Wifi, Table Service, Accepts Credit Cards</v>
      </c>
      <c r="Q1119" t="str" cm="1">
        <f t="array" ref="Q1119">_xlfn.TEXTJOIN(", ", TRUE, IFERROR(_xlfn.FILTERXML("&lt;t&gt;&lt;s&gt;" &amp; SUBSTITUTE(P1119, ", ", "&lt;/s&gt;&lt;s&gt;") &amp; "&lt;/s&gt;&lt;/t&gt;", "//s[not(preceding::*=.)]"), ""))</f>
        <v>Bar, European, Wine Bar, Dinner, Drinks, Reservations, Seating, Parking Available, Street Parking, Serves Alcohol, Full Bar, Wine and Beer, Accepts American Express, Accepts Mastercard, Accepts Visa, Free Wifi, Table Service, Accepts Credit Cards</v>
      </c>
      <c r="R1119" t="s">
        <v>9048</v>
      </c>
      <c r="S1119" t="str">
        <f t="shared" si="141"/>
        <v>P002090</v>
      </c>
      <c r="T1119">
        <f t="shared" ca="1" si="142"/>
        <v>772</v>
      </c>
      <c r="U1119" s="4">
        <v>2944</v>
      </c>
    </row>
    <row r="1120" spans="1:21" x14ac:dyDescent="0.45">
      <c r="A1120" t="s">
        <v>4559</v>
      </c>
      <c r="B1120" t="s">
        <v>3</v>
      </c>
      <c r="C1120" s="3" t="str">
        <f t="shared" si="137"/>
        <v>4.0 </v>
      </c>
      <c r="D1120" t="s">
        <v>4560</v>
      </c>
      <c r="E1120" t="s">
        <v>4561</v>
      </c>
      <c r="F1120" t="s">
        <v>13</v>
      </c>
      <c r="G1120" t="str">
        <f t="shared" si="138"/>
        <v>$$ - $$$</v>
      </c>
      <c r="H1120" t="s">
        <v>3864</v>
      </c>
      <c r="I1120" t="s">
        <v>3632</v>
      </c>
      <c r="J1120" t="str">
        <f t="shared" si="136"/>
        <v xml:space="preserve">  SeafoodInternationalAsian</v>
      </c>
      <c r="K1120" t="str" cm="1">
        <f t="array" ref="K1120">ExtractCapitals(J1120)</f>
        <v>Seafood International Asian</v>
      </c>
      <c r="L1120" t="str">
        <f t="shared" si="139"/>
        <v>Seafood, International, Asian</v>
      </c>
      <c r="M1120" t="str">
        <f t="shared" si="143"/>
        <v>Seafood, International, Asian</v>
      </c>
      <c r="N1120" t="s">
        <v>3078</v>
      </c>
      <c r="O1120" t="s">
        <v>2737</v>
      </c>
      <c r="P1120" t="str">
        <f t="shared" si="140"/>
        <v>Seafood, International, Asian, Vegetarian Friendly, Gluten Free Options, Breakfast, Lunch, Dinner, After-hours</v>
      </c>
      <c r="Q1120" t="str" cm="1">
        <f t="array" ref="Q1120">_xlfn.TEXTJOIN(", ", TRUE, IFERROR(_xlfn.FILTERXML("&lt;t&gt;&lt;s&gt;" &amp; SUBSTITUTE(P1120, ", ", "&lt;/s&gt;&lt;s&gt;") &amp; "&lt;/s&gt;&lt;/t&gt;", "//s[not(preceding::*=.)]"), ""))</f>
        <v>Seafood, International, Asian, Vegetarian Friendly, Gluten Free Options, Breakfast, Lunch, Dinner, After-hours</v>
      </c>
      <c r="R1120" t="s">
        <v>9048</v>
      </c>
      <c r="S1120" t="str">
        <f t="shared" si="141"/>
        <v>P002091</v>
      </c>
      <c r="T1120">
        <f t="shared" ca="1" si="142"/>
        <v>160</v>
      </c>
      <c r="U1120" s="4">
        <v>1841</v>
      </c>
    </row>
    <row r="1121" spans="1:21" x14ac:dyDescent="0.45">
      <c r="A1121" t="s">
        <v>4562</v>
      </c>
      <c r="B1121" t="s">
        <v>18</v>
      </c>
      <c r="C1121" s="3" t="str">
        <f t="shared" si="137"/>
        <v>3.5 </v>
      </c>
      <c r="D1121" t="s">
        <v>4563</v>
      </c>
      <c r="E1121" t="s">
        <v>4564</v>
      </c>
      <c r="F1121" t="s">
        <v>13</v>
      </c>
      <c r="G1121" t="str">
        <f t="shared" si="138"/>
        <v>$$ - $$$</v>
      </c>
      <c r="H1121" t="s">
        <v>2904</v>
      </c>
      <c r="I1121" t="s">
        <v>4565</v>
      </c>
      <c r="J1121" t="str">
        <f t="shared" si="136"/>
        <v xml:space="preserve">  MalaysianHalal</v>
      </c>
      <c r="K1121" t="str" cm="1">
        <f t="array" ref="K1121">ExtractCapitals(J1121)</f>
        <v>Malaysian Halal</v>
      </c>
      <c r="L1121" t="str">
        <f t="shared" si="139"/>
        <v>Malaysian, Halal</v>
      </c>
      <c r="M1121" t="str">
        <f t="shared" si="143"/>
        <v>Malaysian, Halal</v>
      </c>
      <c r="N1121" t="s">
        <v>3430</v>
      </c>
      <c r="O1121" t="s">
        <v>77</v>
      </c>
      <c r="P1121" t="str">
        <f t="shared" si="140"/>
        <v>Malaysian, Halal</v>
      </c>
      <c r="Q1121" t="str" cm="1">
        <f t="array" ref="Q1121">_xlfn.TEXTJOIN(", ", TRUE, IFERROR(_xlfn.FILTERXML("&lt;t&gt;&lt;s&gt;" &amp; SUBSTITUTE(P1121, ", ", "&lt;/s&gt;&lt;s&gt;") &amp; "&lt;/s&gt;&lt;/t&gt;", "//s[not(preceding::*=.)]"), ""))</f>
        <v>Malaysian, Halal</v>
      </c>
      <c r="R1121" t="s">
        <v>9048</v>
      </c>
      <c r="S1121" t="str">
        <f t="shared" si="141"/>
        <v>P002092</v>
      </c>
      <c r="T1121">
        <f t="shared" ca="1" si="142"/>
        <v>2837</v>
      </c>
      <c r="U1121" s="4">
        <v>358</v>
      </c>
    </row>
    <row r="1122" spans="1:21" x14ac:dyDescent="0.45">
      <c r="A1122" t="s">
        <v>4566</v>
      </c>
      <c r="B1122" t="s">
        <v>3</v>
      </c>
      <c r="C1122" s="3" t="str">
        <f t="shared" si="137"/>
        <v>4.0 </v>
      </c>
      <c r="D1122" t="s">
        <v>4567</v>
      </c>
      <c r="E1122" t="s">
        <v>4568</v>
      </c>
      <c r="F1122" t="s">
        <v>13</v>
      </c>
      <c r="G1122" t="str">
        <f t="shared" si="138"/>
        <v>$$ - $$$</v>
      </c>
      <c r="H1122" t="s">
        <v>3245</v>
      </c>
      <c r="I1122" t="s">
        <v>4569</v>
      </c>
      <c r="J1122" t="str">
        <f t="shared" si="136"/>
        <v xml:space="preserve">  ItalianPizzaMediterranean</v>
      </c>
      <c r="K1122" t="str" cm="1">
        <f t="array" ref="K1122">ExtractCapitals(J1122)</f>
        <v>Italian Pizza Mediterranean</v>
      </c>
      <c r="L1122" t="str">
        <f t="shared" si="139"/>
        <v>Italian, Pizza, Mediterranean</v>
      </c>
      <c r="M1122" t="str">
        <f t="shared" si="143"/>
        <v>Italian, Pizza, Mediterranean</v>
      </c>
      <c r="N1122" t="s">
        <v>3824</v>
      </c>
      <c r="O1122" t="s">
        <v>34</v>
      </c>
      <c r="P1122" t="str">
        <f t="shared" si="140"/>
        <v>Italian, Pizza, Mediterranean, Italian, Pizza, Mediterranean, European, Vegetarian Friendly</v>
      </c>
      <c r="Q1122" t="str" cm="1">
        <f t="array" ref="Q1122">_xlfn.TEXTJOIN(", ", TRUE, IFERROR(_xlfn.FILTERXML("&lt;t&gt;&lt;s&gt;" &amp; SUBSTITUTE(P1122, ", ", "&lt;/s&gt;&lt;s&gt;") &amp; "&lt;/s&gt;&lt;/t&gt;", "//s[not(preceding::*=.)]"), ""))</f>
        <v>Italian, Pizza, Mediterranean, European, Vegetarian Friendly</v>
      </c>
      <c r="R1122" t="s">
        <v>9048</v>
      </c>
      <c r="S1122" t="str">
        <f t="shared" si="141"/>
        <v>P002093</v>
      </c>
      <c r="T1122">
        <f t="shared" ca="1" si="142"/>
        <v>4137</v>
      </c>
      <c r="U1122" s="4">
        <v>4000</v>
      </c>
    </row>
    <row r="1123" spans="1:21" x14ac:dyDescent="0.45">
      <c r="A1123" t="s">
        <v>4570</v>
      </c>
      <c r="B1123" t="s">
        <v>3</v>
      </c>
      <c r="C1123" s="3" t="str">
        <f t="shared" si="137"/>
        <v>4.0 </v>
      </c>
      <c r="D1123" t="s">
        <v>4571</v>
      </c>
      <c r="E1123" t="s">
        <v>4572</v>
      </c>
      <c r="F1123" t="s">
        <v>144</v>
      </c>
      <c r="G1123" t="str">
        <f t="shared" si="138"/>
        <v>$$$$</v>
      </c>
      <c r="H1123" t="s">
        <v>4472</v>
      </c>
      <c r="I1123" t="s">
        <v>4573</v>
      </c>
      <c r="J1123" t="str">
        <f t="shared" si="136"/>
        <v>FrenchEuropean</v>
      </c>
      <c r="K1123" t="str" cm="1">
        <f t="array" ref="K1123">ExtractCapitals(J1123)</f>
        <v>French European</v>
      </c>
      <c r="L1123" t="str">
        <f t="shared" si="139"/>
        <v>French, European</v>
      </c>
      <c r="M1123" t="str">
        <f t="shared" si="143"/>
        <v>French, European</v>
      </c>
      <c r="N1123" t="s">
        <v>129</v>
      </c>
      <c r="O1123" t="s">
        <v>39</v>
      </c>
      <c r="P1123" t="str">
        <f t="shared" si="140"/>
        <v>French, European, Dinner</v>
      </c>
      <c r="Q1123" t="str" cm="1">
        <f t="array" ref="Q1123">_xlfn.TEXTJOIN(", ", TRUE, IFERROR(_xlfn.FILTERXML("&lt;t&gt;&lt;s&gt;" &amp; SUBSTITUTE(P1123, ", ", "&lt;/s&gt;&lt;s&gt;") &amp; "&lt;/s&gt;&lt;/t&gt;", "//s[not(preceding::*=.)]"), ""))</f>
        <v>French, European, Dinner</v>
      </c>
      <c r="R1123" t="s">
        <v>9048</v>
      </c>
      <c r="S1123" t="str">
        <f t="shared" si="141"/>
        <v>P002094</v>
      </c>
      <c r="T1123">
        <f t="shared" ca="1" si="142"/>
        <v>4067</v>
      </c>
      <c r="U1123" s="4">
        <v>3471</v>
      </c>
    </row>
    <row r="1124" spans="1:21" x14ac:dyDescent="0.45">
      <c r="A1124" t="s">
        <v>4574</v>
      </c>
      <c r="B1124" t="s">
        <v>41</v>
      </c>
      <c r="C1124" s="3" t="str">
        <f t="shared" si="137"/>
        <v>4.5 </v>
      </c>
      <c r="D1124" t="s">
        <v>4575</v>
      </c>
      <c r="E1124" t="s">
        <v>4576</v>
      </c>
      <c r="F1124" t="s">
        <v>13</v>
      </c>
      <c r="G1124" t="str">
        <f t="shared" si="138"/>
        <v>$$ - $$$</v>
      </c>
      <c r="H1124" t="s">
        <v>4577</v>
      </c>
      <c r="I1124" t="s">
        <v>4358</v>
      </c>
      <c r="J1124" t="str">
        <f t="shared" si="136"/>
        <v xml:space="preserve">  BarCafePub</v>
      </c>
      <c r="K1124" t="str" cm="1">
        <f t="array" ref="K1124">ExtractCapitals(J1124)</f>
        <v>Bar Cafe Pub</v>
      </c>
      <c r="L1124" t="str">
        <f t="shared" si="139"/>
        <v>Bar, Cafe, Pub</v>
      </c>
      <c r="M1124" t="str">
        <f t="shared" si="143"/>
        <v>Bar, Cafe, Pub</v>
      </c>
      <c r="N1124" t="s">
        <v>610</v>
      </c>
      <c r="O1124" t="s">
        <v>4578</v>
      </c>
      <c r="P1124" t="str">
        <f t="shared" si="140"/>
        <v>Bar, Cafe, Pub, Breakfast, Lunch, Dinner, Reservations, Serves Alcohol, Seating, Table Service</v>
      </c>
      <c r="Q1124" t="str" cm="1">
        <f t="array" ref="Q1124">_xlfn.TEXTJOIN(", ", TRUE, IFERROR(_xlfn.FILTERXML("&lt;t&gt;&lt;s&gt;" &amp; SUBSTITUTE(P1124, ", ", "&lt;/s&gt;&lt;s&gt;") &amp; "&lt;/s&gt;&lt;/t&gt;", "//s[not(preceding::*=.)]"), ""))</f>
        <v>Bar, Cafe, Pub, Breakfast, Lunch, Dinner, Reservations, Serves Alcohol, Seating, Table Service</v>
      </c>
      <c r="R1124" t="s">
        <v>9048</v>
      </c>
      <c r="S1124" t="str">
        <f t="shared" si="141"/>
        <v>P002095</v>
      </c>
      <c r="T1124">
        <f t="shared" ca="1" si="142"/>
        <v>3661</v>
      </c>
      <c r="U1124" s="4">
        <v>3227</v>
      </c>
    </row>
    <row r="1125" spans="1:21" x14ac:dyDescent="0.45">
      <c r="A1125" t="s">
        <v>4579</v>
      </c>
      <c r="B1125" t="s">
        <v>3</v>
      </c>
      <c r="C1125" s="3" t="str">
        <f t="shared" si="137"/>
        <v>4.0 </v>
      </c>
      <c r="D1125" t="s">
        <v>4580</v>
      </c>
      <c r="E1125" t="s">
        <v>4581</v>
      </c>
      <c r="F1125" t="s">
        <v>13</v>
      </c>
      <c r="G1125" t="str">
        <f t="shared" si="138"/>
        <v>$$ - $$$</v>
      </c>
      <c r="H1125" t="s">
        <v>32</v>
      </c>
      <c r="I1125" t="s">
        <v>4582</v>
      </c>
      <c r="J1125" t="str">
        <f t="shared" si="136"/>
        <v xml:space="preserve">  AsianNonya/MalaysianMalaysian</v>
      </c>
      <c r="K1125" t="str" cm="1">
        <f t="array" ref="K1125">ExtractCapitals(J1125)</f>
        <v>Asian Nonya/ Malaysian Malaysian</v>
      </c>
      <c r="L1125" t="str">
        <f t="shared" si="139"/>
        <v>Asian, Nonya/, Malaysian, Malaysian</v>
      </c>
      <c r="M1125" t="str">
        <f t="shared" si="143"/>
        <v>Asian, Nonya/, Malaysian, Malaysian</v>
      </c>
      <c r="N1125" t="s">
        <v>77</v>
      </c>
      <c r="O1125" t="s">
        <v>232</v>
      </c>
      <c r="P1125" t="str">
        <f t="shared" si="140"/>
        <v>Asian, Nonya/, Malaysian, Malaysian, Halal, Lunch, Dinner</v>
      </c>
      <c r="Q1125" t="str" cm="1">
        <f t="array" ref="Q1125">_xlfn.TEXTJOIN(", ", TRUE, IFERROR(_xlfn.FILTERXML("&lt;t&gt;&lt;s&gt;" &amp; SUBSTITUTE(P1125, ", ", "&lt;/s&gt;&lt;s&gt;") &amp; "&lt;/s&gt;&lt;/t&gt;", "//s[not(preceding::*=.)]"), ""))</f>
        <v>Asian, Nonya/, Malaysian, Halal, Lunch, Dinner</v>
      </c>
      <c r="R1125" t="s">
        <v>9048</v>
      </c>
      <c r="S1125" t="str">
        <f t="shared" si="141"/>
        <v>P002096</v>
      </c>
      <c r="T1125">
        <f t="shared" ca="1" si="142"/>
        <v>2282</v>
      </c>
      <c r="U1125" s="4">
        <v>2521</v>
      </c>
    </row>
    <row r="1126" spans="1:21" x14ac:dyDescent="0.45">
      <c r="A1126" t="s">
        <v>4583</v>
      </c>
      <c r="B1126" t="s">
        <v>3</v>
      </c>
      <c r="C1126" s="3" t="str">
        <f t="shared" si="137"/>
        <v>4.0 </v>
      </c>
      <c r="D1126" t="s">
        <v>4584</v>
      </c>
      <c r="E1126" t="s">
        <v>4585</v>
      </c>
      <c r="F1126" t="s">
        <v>13</v>
      </c>
      <c r="G1126" t="str">
        <f t="shared" si="138"/>
        <v>$$ - $$$</v>
      </c>
      <c r="H1126" t="s">
        <v>44</v>
      </c>
      <c r="I1126" t="s">
        <v>4586</v>
      </c>
      <c r="J1126" t="str">
        <f t="shared" si="136"/>
        <v xml:space="preserve">  ChineseAsianCantonese</v>
      </c>
      <c r="K1126" t="str" cm="1">
        <f t="array" ref="K1126">ExtractCapitals(J1126)</f>
        <v>Chinese Asian Cantonese</v>
      </c>
      <c r="L1126" t="str">
        <f t="shared" si="139"/>
        <v>Chinese, Asian, Cantonese</v>
      </c>
      <c r="M1126" t="str">
        <f t="shared" si="143"/>
        <v>Chinese, Asian, Cantonese</v>
      </c>
      <c r="N1126" t="s">
        <v>266</v>
      </c>
      <c r="O1126" t="s">
        <v>232</v>
      </c>
      <c r="P1126" t="str">
        <f t="shared" si="140"/>
        <v>Chinese, Asian, Cantonese, Vegetarian Friendly, Halal, Lunch, Dinner</v>
      </c>
      <c r="Q1126" t="str" cm="1">
        <f t="array" ref="Q1126">_xlfn.TEXTJOIN(", ", TRUE, IFERROR(_xlfn.FILTERXML("&lt;t&gt;&lt;s&gt;" &amp; SUBSTITUTE(P1126, ", ", "&lt;/s&gt;&lt;s&gt;") &amp; "&lt;/s&gt;&lt;/t&gt;", "//s[not(preceding::*=.)]"), ""))</f>
        <v>Chinese, Asian, Cantonese, Vegetarian Friendly, Halal, Lunch, Dinner</v>
      </c>
      <c r="R1126" t="s">
        <v>9048</v>
      </c>
      <c r="S1126" t="str">
        <f t="shared" si="141"/>
        <v>P002097</v>
      </c>
      <c r="T1126">
        <f t="shared" ca="1" si="142"/>
        <v>2906</v>
      </c>
      <c r="U1126" s="4">
        <v>225</v>
      </c>
    </row>
    <row r="1127" spans="1:21" x14ac:dyDescent="0.45">
      <c r="A1127" t="s">
        <v>4587</v>
      </c>
      <c r="B1127" t="s">
        <v>3</v>
      </c>
      <c r="C1127" s="3" t="str">
        <f t="shared" si="137"/>
        <v>4.0 </v>
      </c>
      <c r="D1127" t="s">
        <v>4588</v>
      </c>
      <c r="E1127" t="s">
        <v>4589</v>
      </c>
      <c r="F1127" t="s">
        <v>13</v>
      </c>
      <c r="G1127" t="str">
        <f t="shared" si="138"/>
        <v>$$ - $$$</v>
      </c>
      <c r="H1127" t="s">
        <v>4590</v>
      </c>
      <c r="I1127" t="s">
        <v>4591</v>
      </c>
      <c r="J1127" t="str">
        <f t="shared" si="136"/>
        <v xml:space="preserve">  AmericanBarVegetarian Friendly</v>
      </c>
      <c r="K1127" t="str" cm="1">
        <f t="array" ref="K1127">ExtractCapitals(J1127)</f>
        <v>American Bar Vegetarian  Friendly</v>
      </c>
      <c r="L1127" t="str">
        <f t="shared" si="139"/>
        <v>American, Bar, Vegetarian, , Friendly</v>
      </c>
      <c r="M1127" t="str">
        <f t="shared" si="143"/>
        <v>American, Bar, Vegetarian Friendly</v>
      </c>
      <c r="N1127" t="s">
        <v>4592</v>
      </c>
      <c r="O1127" t="s">
        <v>34</v>
      </c>
      <c r="P1127" t="str">
        <f t="shared" si="140"/>
        <v>American, Bar, Vegetarian Friendly</v>
      </c>
      <c r="Q1127" t="str" cm="1">
        <f t="array" ref="Q1127">_xlfn.TEXTJOIN(", ", TRUE, IFERROR(_xlfn.FILTERXML("&lt;t&gt;&lt;s&gt;" &amp; SUBSTITUTE(P1127, ", ", "&lt;/s&gt;&lt;s&gt;") &amp; "&lt;/s&gt;&lt;/t&gt;", "//s[not(preceding::*=.)]"), ""))</f>
        <v>American, Bar, Vegetarian Friendly</v>
      </c>
      <c r="R1127" t="s">
        <v>9048</v>
      </c>
      <c r="S1127" t="str">
        <f t="shared" si="141"/>
        <v>P002098</v>
      </c>
      <c r="T1127">
        <f t="shared" ca="1" si="142"/>
        <v>808</v>
      </c>
      <c r="U1127" s="4">
        <v>1241</v>
      </c>
    </row>
    <row r="1128" spans="1:21" x14ac:dyDescent="0.45">
      <c r="A1128" t="s">
        <v>4593</v>
      </c>
      <c r="B1128" t="s">
        <v>41</v>
      </c>
      <c r="C1128" s="3" t="str">
        <f t="shared" si="137"/>
        <v>4.5 </v>
      </c>
      <c r="D1128" t="s">
        <v>4594</v>
      </c>
      <c r="F1128" t="s">
        <v>13</v>
      </c>
      <c r="G1128" t="str">
        <f t="shared" si="138"/>
        <v>$$ - $$$</v>
      </c>
      <c r="H1128" t="s">
        <v>4595</v>
      </c>
      <c r="I1128" t="s">
        <v>4596</v>
      </c>
      <c r="J1128" t="str">
        <f t="shared" si="136"/>
        <v xml:space="preserve">  Middle EasternArabicVegetarian Friendly</v>
      </c>
      <c r="K1128" t="str" cm="1">
        <f t="array" ref="K1128">ExtractCapitals(J1128)</f>
        <v>Middle  Eastern Arabic Vegetarian  Friendly</v>
      </c>
      <c r="L1128" t="str">
        <f t="shared" si="139"/>
        <v>Middle, , Eastern, Arabic, Vegetarian, , Friendly</v>
      </c>
      <c r="M1128" t="str">
        <f t="shared" si="143"/>
        <v>Middle Eastern, Arabic, Vegetarian Friendly</v>
      </c>
      <c r="N1128" t="s">
        <v>9</v>
      </c>
      <c r="O1128" t="s">
        <v>232</v>
      </c>
      <c r="P1128" t="str">
        <f t="shared" si="140"/>
        <v>Middle Eastern, Arabic, Vegetarian Friendly, Vegetarian Friendly, Vegan Options, Halal, Lunch, Dinner</v>
      </c>
      <c r="Q1128" t="str" cm="1">
        <f t="array" ref="Q1128">_xlfn.TEXTJOIN(", ", TRUE, IFERROR(_xlfn.FILTERXML("&lt;t&gt;&lt;s&gt;" &amp; SUBSTITUTE(P1128, ", ", "&lt;/s&gt;&lt;s&gt;") &amp; "&lt;/s&gt;&lt;/t&gt;", "//s[not(preceding::*=.)]"), ""))</f>
        <v>Middle Eastern, Arabic, Vegetarian Friendly, Vegan Options, Halal, Lunch, Dinner</v>
      </c>
      <c r="R1128" t="s">
        <v>9048</v>
      </c>
      <c r="S1128" t="str">
        <f t="shared" si="141"/>
        <v>P002099</v>
      </c>
      <c r="T1128">
        <f t="shared" ca="1" si="142"/>
        <v>1303</v>
      </c>
      <c r="U1128" s="4">
        <v>1838</v>
      </c>
    </row>
    <row r="1129" spans="1:21" x14ac:dyDescent="0.45">
      <c r="A1129" t="s">
        <v>4597</v>
      </c>
      <c r="B1129" t="s">
        <v>3</v>
      </c>
      <c r="C1129" s="3" t="str">
        <f t="shared" si="137"/>
        <v>4.0 </v>
      </c>
      <c r="D1129" t="s">
        <v>4598</v>
      </c>
      <c r="E1129" t="s">
        <v>4599</v>
      </c>
      <c r="F1129" t="s">
        <v>13</v>
      </c>
      <c r="G1129" t="str">
        <f t="shared" si="138"/>
        <v>$$ - $$$</v>
      </c>
      <c r="H1129" t="s">
        <v>4600</v>
      </c>
      <c r="I1129" t="s">
        <v>4601</v>
      </c>
      <c r="J1129" t="str">
        <f t="shared" si="136"/>
        <v xml:space="preserve">  JapaneseCentral AsianVegetarian Friendly</v>
      </c>
      <c r="K1129" t="str" cm="1">
        <f t="array" ref="K1129">ExtractCapitals(J1129)</f>
        <v>Japanese Central  Asian Vegetarian  Friendly</v>
      </c>
      <c r="L1129" t="str">
        <f t="shared" si="139"/>
        <v>Japanese, Central, , Asian, Vegetarian, , Friendly</v>
      </c>
      <c r="M1129" t="str">
        <f t="shared" si="143"/>
        <v>Japanese, Central Asian, Vegetarian Friendly</v>
      </c>
      <c r="N1129" t="s">
        <v>34</v>
      </c>
      <c r="O1129" t="s">
        <v>232</v>
      </c>
      <c r="P1129" t="str">
        <f t="shared" si="140"/>
        <v>Japanese, Central Asian, Vegetarian Friendly, Lunch, Dinner</v>
      </c>
      <c r="Q1129" t="str" cm="1">
        <f t="array" ref="Q1129">_xlfn.TEXTJOIN(", ", TRUE, IFERROR(_xlfn.FILTERXML("&lt;t&gt;&lt;s&gt;" &amp; SUBSTITUTE(P1129, ", ", "&lt;/s&gt;&lt;s&gt;") &amp; "&lt;/s&gt;&lt;/t&gt;", "//s[not(preceding::*=.)]"), ""))</f>
        <v>Japanese, Central Asian, Vegetarian Friendly, Lunch, Dinner</v>
      </c>
      <c r="R1129" t="s">
        <v>9048</v>
      </c>
      <c r="S1129" t="str">
        <f t="shared" si="141"/>
        <v>P002100</v>
      </c>
      <c r="T1129">
        <f t="shared" ca="1" si="142"/>
        <v>2464</v>
      </c>
      <c r="U1129" s="4">
        <v>1320</v>
      </c>
    </row>
    <row r="1130" spans="1:21" x14ac:dyDescent="0.45">
      <c r="A1130" t="s">
        <v>4602</v>
      </c>
      <c r="B1130" t="s">
        <v>3</v>
      </c>
      <c r="C1130" s="3" t="str">
        <f t="shared" si="137"/>
        <v>4.0 </v>
      </c>
      <c r="D1130" t="s">
        <v>4603</v>
      </c>
      <c r="E1130" t="s">
        <v>4604</v>
      </c>
      <c r="F1130" t="s">
        <v>13</v>
      </c>
      <c r="G1130" t="str">
        <f t="shared" si="138"/>
        <v>$$ - $$$</v>
      </c>
      <c r="H1130" t="s">
        <v>4605</v>
      </c>
      <c r="I1130" t="s">
        <v>4606</v>
      </c>
      <c r="J1130" t="str">
        <f t="shared" si="136"/>
        <v xml:space="preserve">  MalaysianVegetarian FriendlyVegan Options</v>
      </c>
      <c r="K1130" t="str" cm="1">
        <f t="array" ref="K1130">ExtractCapitals(J1130)</f>
        <v>Malaysian Vegetarian  Friendly Vegan  Options</v>
      </c>
      <c r="L1130" t="str">
        <f t="shared" si="139"/>
        <v>Malaysian, Vegetarian, , Friendly, Vegan, , Options</v>
      </c>
      <c r="M1130" t="str">
        <f t="shared" si="143"/>
        <v>Malaysian, Vegetarian Friendly, Vegan Options</v>
      </c>
      <c r="N1130" t="s">
        <v>3430</v>
      </c>
      <c r="O1130" t="s">
        <v>3066</v>
      </c>
      <c r="P1130" t="str">
        <f t="shared" si="140"/>
        <v>Malaysian, Vegetarian Friendly, Vegan Options, Vegetarian Friendly, Vegan Options, Gluten Free Options</v>
      </c>
      <c r="Q1130" t="str" cm="1">
        <f t="array" ref="Q1130">_xlfn.TEXTJOIN(", ", TRUE, IFERROR(_xlfn.FILTERXML("&lt;t&gt;&lt;s&gt;" &amp; SUBSTITUTE(P1130, ", ", "&lt;/s&gt;&lt;s&gt;") &amp; "&lt;/s&gt;&lt;/t&gt;", "//s[not(preceding::*=.)]"), ""))</f>
        <v>Malaysian, Vegetarian Friendly, Vegan Options, Gluten Free Options</v>
      </c>
      <c r="R1130" t="s">
        <v>9048</v>
      </c>
      <c r="S1130" t="str">
        <f t="shared" si="141"/>
        <v>P002101</v>
      </c>
      <c r="T1130">
        <f t="shared" ca="1" si="142"/>
        <v>2650</v>
      </c>
      <c r="U1130" s="4">
        <v>2808</v>
      </c>
    </row>
    <row r="1131" spans="1:21" x14ac:dyDescent="0.45">
      <c r="A1131" t="s">
        <v>4607</v>
      </c>
      <c r="B1131" t="s">
        <v>41</v>
      </c>
      <c r="C1131" s="3" t="str">
        <f t="shared" si="137"/>
        <v>4.5 </v>
      </c>
      <c r="D1131" t="s">
        <v>4608</v>
      </c>
      <c r="E1131" t="s">
        <v>4609</v>
      </c>
      <c r="F1131" t="s">
        <v>13</v>
      </c>
      <c r="G1131" t="str">
        <f t="shared" si="138"/>
        <v>$$ - $$$</v>
      </c>
      <c r="H1131" t="s">
        <v>947</v>
      </c>
      <c r="I1131" t="s">
        <v>4610</v>
      </c>
      <c r="J1131" t="str">
        <f t="shared" si="136"/>
        <v xml:space="preserve">  Asian</v>
      </c>
      <c r="K1131" t="str" cm="1">
        <f t="array" ref="K1131">ExtractCapitals(J1131)</f>
        <v>Asian</v>
      </c>
      <c r="L1131" t="str">
        <f t="shared" si="139"/>
        <v>Asian</v>
      </c>
      <c r="M1131" t="str">
        <f t="shared" si="143"/>
        <v>Asian</v>
      </c>
      <c r="P1131" t="str">
        <f t="shared" si="140"/>
        <v>Asian</v>
      </c>
      <c r="Q1131" t="str" cm="1">
        <f t="array" ref="Q1131">_xlfn.TEXTJOIN(", ", TRUE, IFERROR(_xlfn.FILTERXML("&lt;t&gt;&lt;s&gt;" &amp; SUBSTITUTE(P1131, ", ", "&lt;/s&gt;&lt;s&gt;") &amp; "&lt;/s&gt;&lt;/t&gt;", "//s[not(preceding::*=.)]"), ""))</f>
        <v>Asian</v>
      </c>
      <c r="R1131" t="s">
        <v>9048</v>
      </c>
      <c r="S1131" t="str">
        <f t="shared" si="141"/>
        <v>P002102</v>
      </c>
      <c r="T1131">
        <f t="shared" ca="1" si="142"/>
        <v>2302</v>
      </c>
      <c r="U1131" s="4">
        <v>13</v>
      </c>
    </row>
    <row r="1132" spans="1:21" x14ac:dyDescent="0.45">
      <c r="A1132" t="s">
        <v>4611</v>
      </c>
      <c r="B1132" t="s">
        <v>3</v>
      </c>
      <c r="C1132" s="3" t="str">
        <f t="shared" si="137"/>
        <v>4.0 </v>
      </c>
      <c r="D1132" t="s">
        <v>4612</v>
      </c>
      <c r="F1132" t="s">
        <v>6</v>
      </c>
      <c r="G1132" t="str">
        <f t="shared" si="138"/>
        <v>$</v>
      </c>
      <c r="H1132" t="s">
        <v>7</v>
      </c>
      <c r="I1132" t="s">
        <v>4613</v>
      </c>
      <c r="J1132" t="str">
        <f t="shared" si="136"/>
        <v>ChineseAsianMalaysian</v>
      </c>
      <c r="K1132" t="str" cm="1">
        <f t="array" ref="K1132">ExtractCapitals(J1132)</f>
        <v>Chinese Asian Malaysian</v>
      </c>
      <c r="L1132" t="str">
        <f t="shared" si="139"/>
        <v>Chinese, Asian, Malaysian</v>
      </c>
      <c r="M1132" t="str">
        <f t="shared" si="143"/>
        <v>Chinese, Asian, Malaysian</v>
      </c>
      <c r="N1132" t="s">
        <v>600</v>
      </c>
      <c r="O1132" t="s">
        <v>3814</v>
      </c>
      <c r="P1132" t="str">
        <f t="shared" si="140"/>
        <v>Chinese, Asian, Malaysian, Breakfast, Lunch, Dinner, Brunch, Takeout, Seating</v>
      </c>
      <c r="Q1132" t="str" cm="1">
        <f t="array" ref="Q1132">_xlfn.TEXTJOIN(", ", TRUE, IFERROR(_xlfn.FILTERXML("&lt;t&gt;&lt;s&gt;" &amp; SUBSTITUTE(P1132, ", ", "&lt;/s&gt;&lt;s&gt;") &amp; "&lt;/s&gt;&lt;/t&gt;", "//s[not(preceding::*=.)]"), ""))</f>
        <v>Chinese, Asian, Malaysian, Breakfast, Lunch, Dinner, Brunch, Takeout, Seating</v>
      </c>
      <c r="R1132" t="s">
        <v>9048</v>
      </c>
      <c r="S1132" t="str">
        <f t="shared" si="141"/>
        <v>P002103</v>
      </c>
      <c r="T1132">
        <f t="shared" ca="1" si="142"/>
        <v>2205</v>
      </c>
      <c r="U1132" s="4">
        <v>3618</v>
      </c>
    </row>
    <row r="1133" spans="1:21" x14ac:dyDescent="0.45">
      <c r="A1133" t="s">
        <v>4614</v>
      </c>
      <c r="B1133" t="s">
        <v>3</v>
      </c>
      <c r="C1133" s="3" t="str">
        <f t="shared" si="137"/>
        <v>4.0 </v>
      </c>
      <c r="D1133" t="s">
        <v>4615</v>
      </c>
      <c r="E1133" t="s">
        <v>4616</v>
      </c>
      <c r="F1133" t="s">
        <v>144</v>
      </c>
      <c r="G1133" t="str">
        <f t="shared" si="138"/>
        <v>$$$$</v>
      </c>
      <c r="H1133" t="s">
        <v>4472</v>
      </c>
      <c r="I1133" t="s">
        <v>4617</v>
      </c>
      <c r="J1133" t="str">
        <f t="shared" si="136"/>
        <v>FrenchEuropean</v>
      </c>
      <c r="K1133" t="str" cm="1">
        <f t="array" ref="K1133">ExtractCapitals(J1133)</f>
        <v>French European</v>
      </c>
      <c r="L1133" t="str">
        <f t="shared" si="139"/>
        <v>French, European</v>
      </c>
      <c r="M1133" t="str">
        <f t="shared" si="143"/>
        <v>French, European</v>
      </c>
      <c r="N1133" t="s">
        <v>129</v>
      </c>
      <c r="O1133" t="s">
        <v>195</v>
      </c>
      <c r="P1133" t="str">
        <f t="shared" si="140"/>
        <v>French, European, Lunch, Dinner, Drinks</v>
      </c>
      <c r="Q1133" t="str" cm="1">
        <f t="array" ref="Q1133">_xlfn.TEXTJOIN(", ", TRUE, IFERROR(_xlfn.FILTERXML("&lt;t&gt;&lt;s&gt;" &amp; SUBSTITUTE(P1133, ", ", "&lt;/s&gt;&lt;s&gt;") &amp; "&lt;/s&gt;&lt;/t&gt;", "//s[not(preceding::*=.)]"), ""))</f>
        <v>French, European, Lunch, Dinner, Drinks</v>
      </c>
      <c r="R1133" t="s">
        <v>9048</v>
      </c>
      <c r="S1133" t="str">
        <f t="shared" si="141"/>
        <v>P002104</v>
      </c>
      <c r="T1133">
        <f t="shared" ca="1" si="142"/>
        <v>3729</v>
      </c>
      <c r="U1133" s="4">
        <v>654</v>
      </c>
    </row>
    <row r="1134" spans="1:21" x14ac:dyDescent="0.45">
      <c r="A1134" t="s">
        <v>4618</v>
      </c>
      <c r="B1134" t="s">
        <v>41</v>
      </c>
      <c r="C1134" s="3" t="str">
        <f t="shared" si="137"/>
        <v>4.5 </v>
      </c>
      <c r="D1134" t="s">
        <v>4619</v>
      </c>
      <c r="E1134" t="s">
        <v>4620</v>
      </c>
      <c r="F1134" t="s">
        <v>13</v>
      </c>
      <c r="G1134" t="str">
        <f t="shared" si="138"/>
        <v>$$ - $$$</v>
      </c>
      <c r="H1134" t="s">
        <v>4621</v>
      </c>
      <c r="I1134" t="s">
        <v>4622</v>
      </c>
      <c r="J1134" t="str">
        <f t="shared" si="136"/>
        <v xml:space="preserve">  InternationalAsianFusion</v>
      </c>
      <c r="K1134" t="str" cm="1">
        <f t="array" ref="K1134">ExtractCapitals(J1134)</f>
        <v>International Asian Fusion</v>
      </c>
      <c r="L1134" t="str">
        <f t="shared" si="139"/>
        <v>International, Asian, Fusion</v>
      </c>
      <c r="M1134" t="str">
        <f t="shared" si="143"/>
        <v>International, Asian, Fusion</v>
      </c>
      <c r="N1134" t="s">
        <v>4623</v>
      </c>
      <c r="O1134" t="s">
        <v>34</v>
      </c>
      <c r="P1134" t="str">
        <f t="shared" si="140"/>
        <v>International, Asian, Fusion, Asian, International, Fusion, Diner, Malaysian, Vegetarian Friendly</v>
      </c>
      <c r="Q1134" t="str" cm="1">
        <f t="array" ref="Q1134">_xlfn.TEXTJOIN(", ", TRUE, IFERROR(_xlfn.FILTERXML("&lt;t&gt;&lt;s&gt;" &amp; SUBSTITUTE(P1134, ", ", "&lt;/s&gt;&lt;s&gt;") &amp; "&lt;/s&gt;&lt;/t&gt;", "//s[not(preceding::*=.)]"), ""))</f>
        <v>International, Asian, Fusion, Diner, Malaysian, Vegetarian Friendly</v>
      </c>
      <c r="R1134" t="s">
        <v>9048</v>
      </c>
      <c r="S1134" t="str">
        <f t="shared" si="141"/>
        <v>P002105</v>
      </c>
      <c r="T1134">
        <f t="shared" ca="1" si="142"/>
        <v>3398</v>
      </c>
      <c r="U1134" s="4">
        <v>2138</v>
      </c>
    </row>
    <row r="1135" spans="1:21" x14ac:dyDescent="0.45">
      <c r="A1135" t="s">
        <v>4624</v>
      </c>
      <c r="B1135" t="s">
        <v>3</v>
      </c>
      <c r="C1135" s="3" t="str">
        <f t="shared" si="137"/>
        <v>4.0 </v>
      </c>
      <c r="D1135" t="s">
        <v>4625</v>
      </c>
      <c r="E1135" t="s">
        <v>4626</v>
      </c>
      <c r="F1135" t="s">
        <v>144</v>
      </c>
      <c r="G1135" t="str">
        <f t="shared" si="138"/>
        <v>$$$$</v>
      </c>
      <c r="H1135" t="s">
        <v>4627</v>
      </c>
      <c r="I1135" t="s">
        <v>4628</v>
      </c>
      <c r="J1135" t="str">
        <f t="shared" si="136"/>
        <v>FrenchInternationalEuropean</v>
      </c>
      <c r="K1135" t="str" cm="1">
        <f t="array" ref="K1135">ExtractCapitals(J1135)</f>
        <v>French International European</v>
      </c>
      <c r="L1135" t="str">
        <f t="shared" si="139"/>
        <v>French, International, European</v>
      </c>
      <c r="M1135" t="str">
        <f t="shared" si="143"/>
        <v>French, International, European</v>
      </c>
      <c r="N1135" t="s">
        <v>4629</v>
      </c>
      <c r="O1135" t="s">
        <v>34</v>
      </c>
      <c r="P1135" t="str">
        <f t="shared" si="140"/>
        <v>French, International, European, French, International, European, Contemporary, Caucasian, Vegetarian Friendly</v>
      </c>
      <c r="Q1135" t="str" cm="1">
        <f t="array" ref="Q1135">_xlfn.TEXTJOIN(", ", TRUE, IFERROR(_xlfn.FILTERXML("&lt;t&gt;&lt;s&gt;" &amp; SUBSTITUTE(P1135, ", ", "&lt;/s&gt;&lt;s&gt;") &amp; "&lt;/s&gt;&lt;/t&gt;", "//s[not(preceding::*=.)]"), ""))</f>
        <v>French, International, European, Contemporary, Caucasian, Vegetarian Friendly</v>
      </c>
      <c r="R1135" t="s">
        <v>9048</v>
      </c>
      <c r="S1135" t="str">
        <f t="shared" si="141"/>
        <v>P002106</v>
      </c>
      <c r="T1135">
        <f t="shared" ca="1" si="142"/>
        <v>1882</v>
      </c>
      <c r="U1135" s="4">
        <v>550</v>
      </c>
    </row>
    <row r="1136" spans="1:21" x14ac:dyDescent="0.45">
      <c r="A1136" t="s">
        <v>4630</v>
      </c>
      <c r="B1136" t="s">
        <v>41</v>
      </c>
      <c r="C1136" s="3" t="str">
        <f t="shared" si="137"/>
        <v>4.5 </v>
      </c>
      <c r="D1136" t="s">
        <v>4631</v>
      </c>
      <c r="E1136" t="s">
        <v>4632</v>
      </c>
      <c r="F1136" t="s">
        <v>13</v>
      </c>
      <c r="G1136" t="str">
        <f t="shared" si="138"/>
        <v>$$ - $$$</v>
      </c>
      <c r="H1136" t="s">
        <v>4633</v>
      </c>
      <c r="I1136" t="s">
        <v>4634</v>
      </c>
      <c r="J1136" t="str">
        <f t="shared" si="136"/>
        <v xml:space="preserve">  CafeWine BarVegetarian Friendly</v>
      </c>
      <c r="K1136" t="str" cm="1">
        <f t="array" ref="K1136">ExtractCapitals(J1136)</f>
        <v>Cafe Wine  Bar Vegetarian  Friendly</v>
      </c>
      <c r="L1136" t="str">
        <f t="shared" si="139"/>
        <v>Cafe, Wine, , Bar, Vegetarian, , Friendly</v>
      </c>
      <c r="M1136" t="str">
        <f t="shared" si="143"/>
        <v>Cafe, Wine Bar, Vegetarian Friendly</v>
      </c>
      <c r="N1136" t="s">
        <v>4635</v>
      </c>
      <c r="O1136" t="s">
        <v>34</v>
      </c>
      <c r="P1136" t="str">
        <f t="shared" si="140"/>
        <v>Cafe, Wine Bar, Vegetarian Friendly</v>
      </c>
      <c r="Q1136" t="str" cm="1">
        <f t="array" ref="Q1136">_xlfn.TEXTJOIN(", ", TRUE, IFERROR(_xlfn.FILTERXML("&lt;t&gt;&lt;s&gt;" &amp; SUBSTITUTE(P1136, ", ", "&lt;/s&gt;&lt;s&gt;") &amp; "&lt;/s&gt;&lt;/t&gt;", "//s[not(preceding::*=.)]"), ""))</f>
        <v>Cafe, Wine Bar, Vegetarian Friendly</v>
      </c>
      <c r="R1136" t="s">
        <v>9048</v>
      </c>
      <c r="S1136" t="str">
        <f t="shared" si="141"/>
        <v>P002107</v>
      </c>
      <c r="T1136">
        <f t="shared" ca="1" si="142"/>
        <v>3697</v>
      </c>
      <c r="U1136" s="4">
        <v>1975</v>
      </c>
    </row>
    <row r="1137" spans="1:21" x14ac:dyDescent="0.45">
      <c r="A1137" t="s">
        <v>4636</v>
      </c>
      <c r="B1137" t="s">
        <v>41</v>
      </c>
      <c r="C1137" s="3" t="str">
        <f t="shared" si="137"/>
        <v>4.5 </v>
      </c>
      <c r="D1137" t="s">
        <v>4637</v>
      </c>
      <c r="E1137" t="s">
        <v>4638</v>
      </c>
      <c r="F1137" t="s">
        <v>144</v>
      </c>
      <c r="G1137" t="str">
        <f t="shared" si="138"/>
        <v>$$$$</v>
      </c>
      <c r="H1137" t="s">
        <v>4536</v>
      </c>
      <c r="I1137" t="s">
        <v>4639</v>
      </c>
      <c r="J1137" t="str">
        <f t="shared" si="136"/>
        <v>FrenchEuropeanVegetarian Friendly</v>
      </c>
      <c r="K1137" t="str" cm="1">
        <f t="array" ref="K1137">ExtractCapitals(J1137)</f>
        <v>French European Vegetarian  Friendly</v>
      </c>
      <c r="L1137" t="str">
        <f t="shared" si="139"/>
        <v>French, European, Vegetarian, , Friendly</v>
      </c>
      <c r="M1137" t="str">
        <f t="shared" si="143"/>
        <v>French, European, Vegetarian Friendly</v>
      </c>
      <c r="N1137" t="s">
        <v>34</v>
      </c>
      <c r="O1137" t="s">
        <v>183</v>
      </c>
      <c r="P1137" t="str">
        <f t="shared" si="140"/>
        <v>French, European, Vegetarian Friendly, Lunch, Dinner, Brunch</v>
      </c>
      <c r="Q1137" t="str" cm="1">
        <f t="array" ref="Q1137">_xlfn.TEXTJOIN(", ", TRUE, IFERROR(_xlfn.FILTERXML("&lt;t&gt;&lt;s&gt;" &amp; SUBSTITUTE(P1137, ", ", "&lt;/s&gt;&lt;s&gt;") &amp; "&lt;/s&gt;&lt;/t&gt;", "//s[not(preceding::*=.)]"), ""))</f>
        <v>French, European, Vegetarian Friendly, Lunch, Dinner, Brunch</v>
      </c>
      <c r="R1137" t="s">
        <v>9048</v>
      </c>
      <c r="S1137" t="str">
        <f t="shared" si="141"/>
        <v>P002108</v>
      </c>
      <c r="T1137">
        <f t="shared" ca="1" si="142"/>
        <v>1856</v>
      </c>
      <c r="U1137" s="4">
        <v>2662</v>
      </c>
    </row>
    <row r="1138" spans="1:21" x14ac:dyDescent="0.45">
      <c r="A1138" t="s">
        <v>2855</v>
      </c>
      <c r="B1138" t="s">
        <v>3</v>
      </c>
      <c r="C1138" s="3" t="str">
        <f t="shared" si="137"/>
        <v>4.0 </v>
      </c>
      <c r="D1138" t="s">
        <v>4640</v>
      </c>
      <c r="E1138" t="s">
        <v>4641</v>
      </c>
      <c r="F1138" t="s">
        <v>13</v>
      </c>
      <c r="G1138" t="str">
        <f t="shared" si="138"/>
        <v>$$ - $$$</v>
      </c>
      <c r="H1138" t="s">
        <v>380</v>
      </c>
      <c r="I1138" t="s">
        <v>4642</v>
      </c>
      <c r="J1138" t="str">
        <f t="shared" si="136"/>
        <v xml:space="preserve">  JapaneseSushiAsian</v>
      </c>
      <c r="K1138" t="str" cm="1">
        <f t="array" ref="K1138">ExtractCapitals(J1138)</f>
        <v>Japanese Sushi Asian</v>
      </c>
      <c r="L1138" t="str">
        <f t="shared" si="139"/>
        <v>Japanese, Sushi, Asian</v>
      </c>
      <c r="M1138" t="str">
        <f t="shared" si="143"/>
        <v>Japanese, Sushi, Asian</v>
      </c>
      <c r="N1138" t="s">
        <v>34</v>
      </c>
      <c r="O1138" t="s">
        <v>227</v>
      </c>
      <c r="P1138" t="str">
        <f t="shared" si="140"/>
        <v>Japanese, Sushi, Asian, Vegetarian Friendly, Lunch, Dinner, Brunch, After-hours</v>
      </c>
      <c r="Q1138" t="str" cm="1">
        <f t="array" ref="Q1138">_xlfn.TEXTJOIN(", ", TRUE, IFERROR(_xlfn.FILTERXML("&lt;t&gt;&lt;s&gt;" &amp; SUBSTITUTE(P1138, ", ", "&lt;/s&gt;&lt;s&gt;") &amp; "&lt;/s&gt;&lt;/t&gt;", "//s[not(preceding::*=.)]"), ""))</f>
        <v>Japanese, Sushi, Asian, Vegetarian Friendly, Lunch, Dinner, Brunch, After-hours</v>
      </c>
      <c r="R1138" t="s">
        <v>9048</v>
      </c>
      <c r="S1138" t="str">
        <f t="shared" si="141"/>
        <v>P002109</v>
      </c>
      <c r="T1138">
        <f t="shared" ca="1" si="142"/>
        <v>3686</v>
      </c>
      <c r="U1138" s="4">
        <v>2904</v>
      </c>
    </row>
    <row r="1139" spans="1:21" x14ac:dyDescent="0.45">
      <c r="A1139" t="s">
        <v>4643</v>
      </c>
      <c r="B1139" t="s">
        <v>41</v>
      </c>
      <c r="C1139" s="3" t="str">
        <f t="shared" si="137"/>
        <v>4.5 </v>
      </c>
      <c r="D1139" t="s">
        <v>4644</v>
      </c>
      <c r="E1139" t="s">
        <v>4645</v>
      </c>
      <c r="F1139" t="s">
        <v>13</v>
      </c>
      <c r="G1139" t="str">
        <f t="shared" si="138"/>
        <v>$$ - $$$</v>
      </c>
      <c r="H1139" t="s">
        <v>1860</v>
      </c>
      <c r="I1139" t="s">
        <v>4646</v>
      </c>
      <c r="J1139" t="str">
        <f t="shared" si="136"/>
        <v xml:space="preserve">  BakeriesCafe</v>
      </c>
      <c r="K1139" t="str" cm="1">
        <f t="array" ref="K1139">ExtractCapitals(J1139)</f>
        <v>Bakeries Cafe</v>
      </c>
      <c r="L1139" t="str">
        <f t="shared" si="139"/>
        <v>Bakeries, Cafe</v>
      </c>
      <c r="M1139" t="str">
        <f t="shared" si="143"/>
        <v>Bakeries, Cafe</v>
      </c>
      <c r="N1139" t="s">
        <v>3049</v>
      </c>
      <c r="O1139" t="s">
        <v>4647</v>
      </c>
      <c r="P1139" t="str">
        <f t="shared" si="140"/>
        <v>Bakeries, Cafe, Breakfast, Lunch, Brunch, Drinks, Takeout, Delivery, Outdoor Seating, Seating, Street Parking, Free Wifi, Accepts Credit Cards, Non-smoking restaurants</v>
      </c>
      <c r="Q1139" t="str" cm="1">
        <f t="array" ref="Q1139">_xlfn.TEXTJOIN(", ", TRUE, IFERROR(_xlfn.FILTERXML("&lt;t&gt;&lt;s&gt;" &amp; SUBSTITUTE(P1139, ", ", "&lt;/s&gt;&lt;s&gt;") &amp; "&lt;/s&gt;&lt;/t&gt;", "//s[not(preceding::*=.)]"), ""))</f>
        <v>Bakeries, Cafe, Breakfast, Lunch, Brunch, Drinks, Takeout, Delivery, Outdoor Seating, Seating, Street Parking, Free Wifi, Accepts Credit Cards, Non-smoking restaurants</v>
      </c>
      <c r="R1139" t="s">
        <v>9048</v>
      </c>
      <c r="S1139" t="str">
        <f t="shared" si="141"/>
        <v>P002110</v>
      </c>
      <c r="T1139">
        <f t="shared" ca="1" si="142"/>
        <v>837</v>
      </c>
      <c r="U1139" s="4">
        <v>1409</v>
      </c>
    </row>
    <row r="1140" spans="1:21" x14ac:dyDescent="0.45">
      <c r="A1140" t="s">
        <v>4648</v>
      </c>
      <c r="B1140" t="s">
        <v>3</v>
      </c>
      <c r="C1140" s="3" t="str">
        <f t="shared" si="137"/>
        <v>4.0 </v>
      </c>
      <c r="D1140" t="s">
        <v>4649</v>
      </c>
      <c r="E1140" t="s">
        <v>4650</v>
      </c>
      <c r="F1140" t="s">
        <v>144</v>
      </c>
      <c r="G1140" t="str">
        <f t="shared" si="138"/>
        <v>$$$$</v>
      </c>
      <c r="H1140" t="s">
        <v>4651</v>
      </c>
      <c r="I1140" t="s">
        <v>4652</v>
      </c>
      <c r="J1140" t="str">
        <f t="shared" si="136"/>
        <v>IndianVegetarian FriendlyVegan Options</v>
      </c>
      <c r="K1140" t="str" cm="1">
        <f t="array" ref="K1140">ExtractCapitals(J1140)</f>
        <v>Indian Vegetarian  Friendly Vegan  Options</v>
      </c>
      <c r="L1140" t="str">
        <f t="shared" si="139"/>
        <v>Indian, Vegetarian, , Friendly, Vegan, , Options</v>
      </c>
      <c r="M1140" t="str">
        <f t="shared" si="143"/>
        <v>Indian, Vegetarian Friendly, Vegan Options</v>
      </c>
      <c r="N1140" t="s">
        <v>811</v>
      </c>
      <c r="O1140" t="s">
        <v>16</v>
      </c>
      <c r="P1140" t="str">
        <f t="shared" si="140"/>
        <v>Indian, Vegetarian Friendly, Vegan Options, Vegetarian Friendly, Vegan Options, Halal, Gluten Free Options</v>
      </c>
      <c r="Q1140" t="str" cm="1">
        <f t="array" ref="Q1140">_xlfn.TEXTJOIN(", ", TRUE, IFERROR(_xlfn.FILTERXML("&lt;t&gt;&lt;s&gt;" &amp; SUBSTITUTE(P1140, ", ", "&lt;/s&gt;&lt;s&gt;") &amp; "&lt;/s&gt;&lt;/t&gt;", "//s[not(preceding::*=.)]"), ""))</f>
        <v>Indian, Vegetarian Friendly, Vegan Options, Halal, Gluten Free Options</v>
      </c>
      <c r="R1140" t="s">
        <v>9048</v>
      </c>
      <c r="S1140" t="str">
        <f t="shared" si="141"/>
        <v>P002111</v>
      </c>
      <c r="T1140">
        <f t="shared" ca="1" si="142"/>
        <v>1934</v>
      </c>
      <c r="U1140" s="4">
        <v>1634</v>
      </c>
    </row>
    <row r="1141" spans="1:21" x14ac:dyDescent="0.45">
      <c r="A1141" t="s">
        <v>4653</v>
      </c>
      <c r="B1141" t="s">
        <v>79</v>
      </c>
      <c r="C1141" s="3" t="str">
        <f t="shared" si="137"/>
        <v>5.0 </v>
      </c>
      <c r="D1141" t="s">
        <v>4654</v>
      </c>
      <c r="E1141" t="s">
        <v>4655</v>
      </c>
      <c r="F1141" t="s">
        <v>13</v>
      </c>
      <c r="G1141" t="str">
        <f t="shared" si="138"/>
        <v>$$ - $$$</v>
      </c>
      <c r="H1141" t="s">
        <v>4656</v>
      </c>
      <c r="I1141" t="s">
        <v>4657</v>
      </c>
      <c r="J1141" t="str">
        <f t="shared" si="136"/>
        <v xml:space="preserve">  GermanDeli</v>
      </c>
      <c r="K1141" t="str" cm="1">
        <f t="array" ref="K1141">ExtractCapitals(J1141)</f>
        <v>German Deli</v>
      </c>
      <c r="L1141" t="str">
        <f t="shared" si="139"/>
        <v>German, Deli</v>
      </c>
      <c r="M1141" t="str">
        <f t="shared" si="143"/>
        <v>German, Deli</v>
      </c>
      <c r="N1141" t="s">
        <v>4658</v>
      </c>
      <c r="O1141" t="s">
        <v>1797</v>
      </c>
      <c r="P1141" t="str">
        <f t="shared" si="140"/>
        <v>German, Deli, Deli, German, Lunch, Dinner, Brunch, After-hours, Drinks</v>
      </c>
      <c r="Q1141" t="str" cm="1">
        <f t="array" ref="Q1141">_xlfn.TEXTJOIN(", ", TRUE, IFERROR(_xlfn.FILTERXML("&lt;t&gt;&lt;s&gt;" &amp; SUBSTITUTE(P1141, ", ", "&lt;/s&gt;&lt;s&gt;") &amp; "&lt;/s&gt;&lt;/t&gt;", "//s[not(preceding::*=.)]"), ""))</f>
        <v>German, Deli, Lunch, Dinner, Brunch, After-hours, Drinks</v>
      </c>
      <c r="R1141" t="s">
        <v>9048</v>
      </c>
      <c r="S1141" t="str">
        <f t="shared" si="141"/>
        <v>P002112</v>
      </c>
      <c r="T1141">
        <f t="shared" ca="1" si="142"/>
        <v>995</v>
      </c>
      <c r="U1141" s="4">
        <v>327</v>
      </c>
    </row>
    <row r="1142" spans="1:21" x14ac:dyDescent="0.45">
      <c r="A1142" t="s">
        <v>4659</v>
      </c>
      <c r="B1142" t="s">
        <v>41</v>
      </c>
      <c r="C1142" s="3" t="str">
        <f t="shared" si="137"/>
        <v>4.5 </v>
      </c>
      <c r="D1142" t="s">
        <v>4660</v>
      </c>
      <c r="E1142" t="s">
        <v>4661</v>
      </c>
      <c r="F1142" t="s">
        <v>6</v>
      </c>
      <c r="G1142" t="str">
        <f t="shared" si="138"/>
        <v>$</v>
      </c>
      <c r="H1142" t="s">
        <v>4662</v>
      </c>
      <c r="I1142" t="s">
        <v>4663</v>
      </c>
      <c r="J1142" t="str">
        <f t="shared" si="136"/>
        <v>LebaneseFast foodMediterranean</v>
      </c>
      <c r="K1142" t="str" cm="1">
        <f t="array" ref="K1142">ExtractCapitals(J1142)</f>
        <v>Lebanese Fast food Mediterranean</v>
      </c>
      <c r="L1142" t="str">
        <f t="shared" si="139"/>
        <v>Lebanese, Fast, food, Mediterranean</v>
      </c>
      <c r="M1142" t="str">
        <f t="shared" si="143"/>
        <v>Lebanese, Fast, food, Mediterranean</v>
      </c>
      <c r="N1142" t="s">
        <v>4664</v>
      </c>
      <c r="O1142" t="s">
        <v>266</v>
      </c>
      <c r="P1142" t="str">
        <f t="shared" si="140"/>
        <v>Lebanese, Fast, food, Mediterranean, Lebanese, Fast food, Mediterranean, Middle Eastern, Arabic, Vegetarian Friendly, Halal</v>
      </c>
      <c r="Q1142" t="str" cm="1">
        <f t="array" ref="Q1142">_xlfn.TEXTJOIN(", ", TRUE, IFERROR(_xlfn.FILTERXML("&lt;t&gt;&lt;s&gt;" &amp; SUBSTITUTE(P1142, ", ", "&lt;/s&gt;&lt;s&gt;") &amp; "&lt;/s&gt;&lt;/t&gt;", "//s[not(preceding::*=.)]"), ""))</f>
        <v>Lebanese, Fast, food, Mediterranean, Fast food, Middle Eastern, Arabic, Vegetarian Friendly, Halal</v>
      </c>
      <c r="R1142" t="s">
        <v>9048</v>
      </c>
      <c r="S1142" t="str">
        <f t="shared" si="141"/>
        <v>P002113</v>
      </c>
      <c r="T1142">
        <f t="shared" ca="1" si="142"/>
        <v>4432</v>
      </c>
      <c r="U1142" s="4">
        <v>86</v>
      </c>
    </row>
    <row r="1143" spans="1:21" x14ac:dyDescent="0.45">
      <c r="A1143" t="s">
        <v>4665</v>
      </c>
      <c r="B1143" t="s">
        <v>3</v>
      </c>
      <c r="C1143" s="3" t="str">
        <f t="shared" si="137"/>
        <v>4.0 </v>
      </c>
      <c r="D1143" t="s">
        <v>4666</v>
      </c>
      <c r="E1143" t="s">
        <v>4667</v>
      </c>
      <c r="F1143" t="s">
        <v>13</v>
      </c>
      <c r="G1143" t="str">
        <f t="shared" si="138"/>
        <v>$$ - $$$</v>
      </c>
      <c r="H1143" t="s">
        <v>4668</v>
      </c>
      <c r="I1143" t="s">
        <v>4669</v>
      </c>
      <c r="J1143" t="str">
        <f t="shared" si="136"/>
        <v xml:space="preserve">  EuropeanVegetarian Friendly</v>
      </c>
      <c r="K1143" t="str" cm="1">
        <f t="array" ref="K1143">ExtractCapitals(J1143)</f>
        <v>European Vegetarian  Friendly</v>
      </c>
      <c r="L1143" t="str">
        <f t="shared" si="139"/>
        <v>European, Vegetarian, , Friendly</v>
      </c>
      <c r="M1143" t="str">
        <f t="shared" si="143"/>
        <v>European, Vegetarian Friendly</v>
      </c>
      <c r="N1143" t="s">
        <v>999</v>
      </c>
      <c r="O1143" t="s">
        <v>34</v>
      </c>
      <c r="P1143" t="str">
        <f t="shared" si="140"/>
        <v>European, Vegetarian Friendly</v>
      </c>
      <c r="Q1143" t="str" cm="1">
        <f t="array" ref="Q1143">_xlfn.TEXTJOIN(", ", TRUE, IFERROR(_xlfn.FILTERXML("&lt;t&gt;&lt;s&gt;" &amp; SUBSTITUTE(P1143, ", ", "&lt;/s&gt;&lt;s&gt;") &amp; "&lt;/s&gt;&lt;/t&gt;", "//s[not(preceding::*=.)]"), ""))</f>
        <v>European, Vegetarian Friendly</v>
      </c>
      <c r="R1143" t="s">
        <v>9048</v>
      </c>
      <c r="S1143" t="str">
        <f t="shared" si="141"/>
        <v>P002114</v>
      </c>
      <c r="T1143">
        <f t="shared" ca="1" si="142"/>
        <v>2282</v>
      </c>
      <c r="U1143" s="4">
        <v>729</v>
      </c>
    </row>
    <row r="1144" spans="1:21" x14ac:dyDescent="0.45">
      <c r="A1144" t="s">
        <v>4670</v>
      </c>
      <c r="B1144" t="s">
        <v>41</v>
      </c>
      <c r="C1144" s="3" t="str">
        <f t="shared" si="137"/>
        <v>4.5 </v>
      </c>
      <c r="D1144" t="s">
        <v>4671</v>
      </c>
      <c r="E1144" t="s">
        <v>4672</v>
      </c>
      <c r="F1144" t="s">
        <v>144</v>
      </c>
      <c r="G1144" t="str">
        <f t="shared" si="138"/>
        <v>$$$$</v>
      </c>
      <c r="H1144" t="s">
        <v>4673</v>
      </c>
      <c r="I1144" t="s">
        <v>4674</v>
      </c>
      <c r="J1144" t="str">
        <f t="shared" si="136"/>
        <v>AsianMiddle EasternMalaysian</v>
      </c>
      <c r="K1144" t="str" cm="1">
        <f t="array" ref="K1144">ExtractCapitals(J1144)</f>
        <v>Asian Middle  Eastern Malaysian</v>
      </c>
      <c r="L1144" t="str">
        <f t="shared" si="139"/>
        <v>Asian, Middle, , Eastern, Malaysian</v>
      </c>
      <c r="M1144" t="str">
        <f t="shared" si="143"/>
        <v>Asian, Middle Eastern, Malaysian</v>
      </c>
      <c r="N1144" t="s">
        <v>4675</v>
      </c>
      <c r="O1144" t="s">
        <v>158</v>
      </c>
      <c r="P1144" t="str">
        <f t="shared" si="140"/>
        <v>Asian, Middle Eastern, Malaysian, Asian, Middle Eastern, Malaysian, Arabic, Halal, Vegetarian Friendly</v>
      </c>
      <c r="Q1144" t="str" cm="1">
        <f t="array" ref="Q1144">_xlfn.TEXTJOIN(", ", TRUE, IFERROR(_xlfn.FILTERXML("&lt;t&gt;&lt;s&gt;" &amp; SUBSTITUTE(P1144, ", ", "&lt;/s&gt;&lt;s&gt;") &amp; "&lt;/s&gt;&lt;/t&gt;", "//s[not(preceding::*=.)]"), ""))</f>
        <v>Asian, Middle Eastern, Malaysian, Arabic, Halal, Vegetarian Friendly</v>
      </c>
      <c r="R1144" t="s">
        <v>9048</v>
      </c>
      <c r="S1144" t="str">
        <f t="shared" si="141"/>
        <v>P002115</v>
      </c>
      <c r="T1144">
        <f t="shared" ca="1" si="142"/>
        <v>2000</v>
      </c>
      <c r="U1144" s="4">
        <v>3227</v>
      </c>
    </row>
    <row r="1145" spans="1:21" x14ac:dyDescent="0.45">
      <c r="A1145" t="s">
        <v>4676</v>
      </c>
      <c r="B1145" t="s">
        <v>3</v>
      </c>
      <c r="C1145" s="3" t="str">
        <f t="shared" si="137"/>
        <v>4.0 </v>
      </c>
      <c r="D1145" t="s">
        <v>4677</v>
      </c>
      <c r="E1145" t="s">
        <v>4678</v>
      </c>
      <c r="F1145" t="s">
        <v>13</v>
      </c>
      <c r="G1145" t="str">
        <f t="shared" si="138"/>
        <v>$$ - $$$</v>
      </c>
      <c r="H1145" t="s">
        <v>489</v>
      </c>
      <c r="I1145" t="s">
        <v>4679</v>
      </c>
      <c r="J1145" t="str">
        <f t="shared" si="136"/>
        <v xml:space="preserve">  IndianAsianVegetarian Friendly</v>
      </c>
      <c r="K1145" t="str" cm="1">
        <f t="array" ref="K1145">ExtractCapitals(J1145)</f>
        <v>Indian Asian Vegetarian  Friendly</v>
      </c>
      <c r="L1145" t="str">
        <f t="shared" si="139"/>
        <v>Indian, Asian, Vegetarian, , Friendly</v>
      </c>
      <c r="M1145" t="str">
        <f t="shared" si="143"/>
        <v>Indian, Asian, Vegetarian Friendly</v>
      </c>
      <c r="N1145" t="s">
        <v>16</v>
      </c>
      <c r="O1145" t="s">
        <v>232</v>
      </c>
      <c r="P1145" t="str">
        <f t="shared" si="140"/>
        <v>Indian, Asian, Vegetarian Friendly, Vegetarian Friendly, Vegan Options, Halal, Gluten Free Options, Lunch, Dinner</v>
      </c>
      <c r="Q1145" t="str" cm="1">
        <f t="array" ref="Q1145">_xlfn.TEXTJOIN(", ", TRUE, IFERROR(_xlfn.FILTERXML("&lt;t&gt;&lt;s&gt;" &amp; SUBSTITUTE(P1145, ", ", "&lt;/s&gt;&lt;s&gt;") &amp; "&lt;/s&gt;&lt;/t&gt;", "//s[not(preceding::*=.)]"), ""))</f>
        <v>Indian, Asian, Vegetarian Friendly, Vegan Options, Halal, Gluten Free Options, Lunch, Dinner</v>
      </c>
      <c r="R1145" t="s">
        <v>9048</v>
      </c>
      <c r="S1145" t="str">
        <f t="shared" si="141"/>
        <v>P002116</v>
      </c>
      <c r="T1145">
        <f t="shared" ca="1" si="142"/>
        <v>564</v>
      </c>
      <c r="U1145" s="4">
        <v>2059</v>
      </c>
    </row>
    <row r="1146" spans="1:21" x14ac:dyDescent="0.45">
      <c r="A1146" t="s">
        <v>4680</v>
      </c>
      <c r="B1146" t="s">
        <v>41</v>
      </c>
      <c r="C1146" s="3" t="str">
        <f t="shared" si="137"/>
        <v>4.5 </v>
      </c>
      <c r="D1146" t="s">
        <v>4681</v>
      </c>
      <c r="E1146" t="s">
        <v>4682</v>
      </c>
      <c r="F1146" t="s">
        <v>13</v>
      </c>
      <c r="G1146" t="str">
        <f t="shared" si="138"/>
        <v>$$ - $$$</v>
      </c>
      <c r="H1146" t="s">
        <v>1855</v>
      </c>
      <c r="I1146" t="s">
        <v>4683</v>
      </c>
      <c r="J1146" t="str">
        <f t="shared" si="136"/>
        <v xml:space="preserve">  CafeAsian</v>
      </c>
      <c r="K1146" t="str" cm="1">
        <f t="array" ref="K1146">ExtractCapitals(J1146)</f>
        <v>Cafe Asian</v>
      </c>
      <c r="L1146" t="str">
        <f t="shared" si="139"/>
        <v>Cafe, Asian</v>
      </c>
      <c r="M1146" t="str">
        <f t="shared" si="143"/>
        <v>Cafe, Asian</v>
      </c>
      <c r="N1146" t="s">
        <v>791</v>
      </c>
      <c r="O1146" t="s">
        <v>4684</v>
      </c>
      <c r="P1146" t="str">
        <f t="shared" si="140"/>
        <v>Cafe, Asian, Lunch, Dinner, Brunch, Drinks, Seating, Takeout, Street Parking, Digital Payments, Free Wifi, Table Service, Reservations, Serves Alcohol</v>
      </c>
      <c r="Q1146" t="str" cm="1">
        <f t="array" ref="Q1146">_xlfn.TEXTJOIN(", ", TRUE, IFERROR(_xlfn.FILTERXML("&lt;t&gt;&lt;s&gt;" &amp; SUBSTITUTE(P1146, ", ", "&lt;/s&gt;&lt;s&gt;") &amp; "&lt;/s&gt;&lt;/t&gt;", "//s[not(preceding::*=.)]"), ""))</f>
        <v>Cafe, Asian, Lunch, Dinner, Brunch, Drinks, Seating, Takeout, Street Parking, Digital Payments, Free Wifi, Table Service, Reservations, Serves Alcohol</v>
      </c>
      <c r="R1146" t="s">
        <v>9048</v>
      </c>
      <c r="S1146" t="str">
        <f t="shared" si="141"/>
        <v>P002117</v>
      </c>
      <c r="T1146">
        <f t="shared" ca="1" si="142"/>
        <v>108</v>
      </c>
      <c r="U1146" s="4">
        <v>658</v>
      </c>
    </row>
    <row r="1147" spans="1:21" x14ac:dyDescent="0.45">
      <c r="A1147" t="s">
        <v>4685</v>
      </c>
      <c r="B1147" t="s">
        <v>41</v>
      </c>
      <c r="C1147" s="3" t="str">
        <f t="shared" si="137"/>
        <v>4.5 </v>
      </c>
      <c r="D1147" t="s">
        <v>4686</v>
      </c>
      <c r="E1147" t="s">
        <v>4687</v>
      </c>
      <c r="F1147" t="s">
        <v>144</v>
      </c>
      <c r="G1147" t="str">
        <f t="shared" si="138"/>
        <v>$$$$</v>
      </c>
      <c r="H1147" t="s">
        <v>4688</v>
      </c>
      <c r="I1147" t="s">
        <v>4310</v>
      </c>
      <c r="J1147" t="str">
        <f t="shared" si="136"/>
        <v>ChineseAsianVegetarian Friendly</v>
      </c>
      <c r="K1147" t="str" cm="1">
        <f t="array" ref="K1147">ExtractCapitals(J1147)</f>
        <v>Chinese Asian Vegetarian  Friendly</v>
      </c>
      <c r="L1147" t="str">
        <f t="shared" si="139"/>
        <v>Chinese, Asian, Vegetarian, , Friendly</v>
      </c>
      <c r="M1147" t="str">
        <f t="shared" si="143"/>
        <v>Chinese, Asian, Vegetarian Friendly</v>
      </c>
      <c r="N1147" t="s">
        <v>56</v>
      </c>
      <c r="O1147" t="s">
        <v>232</v>
      </c>
      <c r="P1147" t="str">
        <f t="shared" si="140"/>
        <v>Chinese, Asian, Vegetarian Friendly, Vegetarian Friendly, Vegan Options, Lunch, Dinner</v>
      </c>
      <c r="Q1147" t="str" cm="1">
        <f t="array" ref="Q1147">_xlfn.TEXTJOIN(", ", TRUE, IFERROR(_xlfn.FILTERXML("&lt;t&gt;&lt;s&gt;" &amp; SUBSTITUTE(P1147, ", ", "&lt;/s&gt;&lt;s&gt;") &amp; "&lt;/s&gt;&lt;/t&gt;", "//s[not(preceding::*=.)]"), ""))</f>
        <v>Chinese, Asian, Vegetarian Friendly, Vegan Options, Lunch, Dinner</v>
      </c>
      <c r="R1147" t="s">
        <v>9048</v>
      </c>
      <c r="S1147" t="str">
        <f t="shared" si="141"/>
        <v>P002118</v>
      </c>
      <c r="T1147">
        <f t="shared" ca="1" si="142"/>
        <v>2240</v>
      </c>
      <c r="U1147" s="4">
        <v>645</v>
      </c>
    </row>
    <row r="1148" spans="1:21" x14ac:dyDescent="0.45">
      <c r="A1148" t="s">
        <v>4689</v>
      </c>
      <c r="B1148" t="s">
        <v>3</v>
      </c>
      <c r="C1148" s="3" t="str">
        <f t="shared" si="137"/>
        <v>4.0 </v>
      </c>
      <c r="D1148" t="s">
        <v>4690</v>
      </c>
      <c r="E1148" t="s">
        <v>3806</v>
      </c>
      <c r="F1148" t="s">
        <v>13</v>
      </c>
      <c r="G1148" t="str">
        <f t="shared" si="138"/>
        <v>$$ - $$$</v>
      </c>
      <c r="H1148" t="s">
        <v>332</v>
      </c>
      <c r="I1148" t="s">
        <v>4691</v>
      </c>
      <c r="J1148" t="str">
        <f t="shared" si="136"/>
        <v xml:space="preserve">  Steakhouse</v>
      </c>
      <c r="K1148" t="str" cm="1">
        <f t="array" ref="K1148">ExtractCapitals(J1148)</f>
        <v>Steakhouse</v>
      </c>
      <c r="L1148" t="str">
        <f t="shared" si="139"/>
        <v>Steakhouse</v>
      </c>
      <c r="M1148" t="str">
        <f t="shared" si="143"/>
        <v>Steakhouse</v>
      </c>
      <c r="N1148" t="s">
        <v>597</v>
      </c>
      <c r="O1148" t="s">
        <v>4692</v>
      </c>
      <c r="P1148" t="str">
        <f t="shared" si="140"/>
        <v>Steakhouse, Dinner, Drinks, Reservations, Outdoor Seating, Seating, Wheelchair Accessible, Serves Alcohol, Full Bar, Table Service, Valet Parking, Highchairs Available</v>
      </c>
      <c r="Q1148" t="str" cm="1">
        <f t="array" ref="Q1148">_xlfn.TEXTJOIN(", ", TRUE, IFERROR(_xlfn.FILTERXML("&lt;t&gt;&lt;s&gt;" &amp; SUBSTITUTE(P1148, ", ", "&lt;/s&gt;&lt;s&gt;") &amp; "&lt;/s&gt;&lt;/t&gt;", "//s[not(preceding::*=.)]"), ""))</f>
        <v>Steakhouse, Dinner, Drinks, Reservations, Outdoor Seating, Seating, Wheelchair Accessible, Serves Alcohol, Full Bar, Table Service, Valet Parking, Highchairs Available</v>
      </c>
      <c r="R1148" t="s">
        <v>9048</v>
      </c>
      <c r="S1148" t="str">
        <f t="shared" si="141"/>
        <v>P002119</v>
      </c>
      <c r="T1148">
        <f t="shared" ca="1" si="142"/>
        <v>1361</v>
      </c>
      <c r="U1148" s="4">
        <v>1011</v>
      </c>
    </row>
    <row r="1149" spans="1:21" x14ac:dyDescent="0.45">
      <c r="A1149" t="s">
        <v>4693</v>
      </c>
      <c r="B1149" t="s">
        <v>79</v>
      </c>
      <c r="C1149" s="3" t="str">
        <f t="shared" si="137"/>
        <v>5.0 </v>
      </c>
      <c r="D1149" t="s">
        <v>4694</v>
      </c>
      <c r="E1149" t="s">
        <v>4695</v>
      </c>
      <c r="F1149" t="s">
        <v>6</v>
      </c>
      <c r="G1149" t="str">
        <f t="shared" si="138"/>
        <v>$</v>
      </c>
      <c r="H1149" t="s">
        <v>4696</v>
      </c>
      <c r="I1149" t="s">
        <v>4697</v>
      </c>
      <c r="J1149" t="str">
        <f t="shared" si="136"/>
        <v>CafeAsianVegetarian Friendly</v>
      </c>
      <c r="K1149" t="str" cm="1">
        <f t="array" ref="K1149">ExtractCapitals(J1149)</f>
        <v>Cafe Asian Vegetarian  Friendly</v>
      </c>
      <c r="L1149" t="str">
        <f t="shared" si="139"/>
        <v>Cafe, Asian, Vegetarian, , Friendly</v>
      </c>
      <c r="M1149" t="str">
        <f t="shared" si="143"/>
        <v>Cafe, Asian, Vegetarian Friendly</v>
      </c>
      <c r="N1149" t="s">
        <v>3567</v>
      </c>
      <c r="O1149" t="s">
        <v>56</v>
      </c>
      <c r="P1149" t="str">
        <f t="shared" si="140"/>
        <v>Cafe, Asian, Vegetarian Friendly, Vegetarian Friendly, Vegan Options</v>
      </c>
      <c r="Q1149" t="str" cm="1">
        <f t="array" ref="Q1149">_xlfn.TEXTJOIN(", ", TRUE, IFERROR(_xlfn.FILTERXML("&lt;t&gt;&lt;s&gt;" &amp; SUBSTITUTE(P1149, ", ", "&lt;/s&gt;&lt;s&gt;") &amp; "&lt;/s&gt;&lt;/t&gt;", "//s[not(preceding::*=.)]"), ""))</f>
        <v>Cafe, Asian, Vegetarian Friendly, Vegan Options</v>
      </c>
      <c r="R1149" t="s">
        <v>9048</v>
      </c>
      <c r="S1149" t="str">
        <f t="shared" si="141"/>
        <v>P002120</v>
      </c>
      <c r="T1149">
        <f t="shared" ca="1" si="142"/>
        <v>3244</v>
      </c>
      <c r="U1149" s="4">
        <v>2746</v>
      </c>
    </row>
    <row r="1150" spans="1:21" x14ac:dyDescent="0.45">
      <c r="A1150" t="s">
        <v>4698</v>
      </c>
      <c r="B1150" t="s">
        <v>41</v>
      </c>
      <c r="C1150" s="3" t="str">
        <f t="shared" si="137"/>
        <v>4.5 </v>
      </c>
      <c r="D1150" t="s">
        <v>4699</v>
      </c>
      <c r="E1150" t="s">
        <v>4700</v>
      </c>
      <c r="F1150" t="s">
        <v>13</v>
      </c>
      <c r="G1150" t="str">
        <f t="shared" si="138"/>
        <v>$$ - $$$</v>
      </c>
      <c r="H1150" t="s">
        <v>4701</v>
      </c>
      <c r="I1150" t="s">
        <v>4702</v>
      </c>
      <c r="J1150" t="str">
        <f t="shared" si="136"/>
        <v xml:space="preserve">  CafeBritishVegetarian Friendly</v>
      </c>
      <c r="K1150" t="str" cm="1">
        <f t="array" ref="K1150">ExtractCapitals(J1150)</f>
        <v>Cafe British Vegetarian  Friendly</v>
      </c>
      <c r="L1150" t="str">
        <f t="shared" si="139"/>
        <v>Cafe, British, Vegetarian, , Friendly</v>
      </c>
      <c r="M1150" t="str">
        <f t="shared" si="143"/>
        <v>Cafe, British, Vegetarian Friendly</v>
      </c>
      <c r="N1150" t="s">
        <v>34</v>
      </c>
      <c r="O1150" t="s">
        <v>232</v>
      </c>
      <c r="P1150" t="str">
        <f t="shared" si="140"/>
        <v>Cafe, British, Vegetarian Friendly, Lunch, Dinner</v>
      </c>
      <c r="Q1150" t="str" cm="1">
        <f t="array" ref="Q1150">_xlfn.TEXTJOIN(", ", TRUE, IFERROR(_xlfn.FILTERXML("&lt;t&gt;&lt;s&gt;" &amp; SUBSTITUTE(P1150, ", ", "&lt;/s&gt;&lt;s&gt;") &amp; "&lt;/s&gt;&lt;/t&gt;", "//s[not(preceding::*=.)]"), ""))</f>
        <v>Cafe, British, Vegetarian Friendly, Lunch, Dinner</v>
      </c>
      <c r="R1150" t="s">
        <v>9048</v>
      </c>
      <c r="S1150" t="str">
        <f t="shared" si="141"/>
        <v>P002121</v>
      </c>
      <c r="T1150">
        <f t="shared" ca="1" si="142"/>
        <v>1200</v>
      </c>
      <c r="U1150" s="4">
        <v>3708</v>
      </c>
    </row>
    <row r="1151" spans="1:21" x14ac:dyDescent="0.45">
      <c r="A1151" t="s">
        <v>4703</v>
      </c>
      <c r="B1151" t="s">
        <v>3</v>
      </c>
      <c r="C1151" s="3" t="str">
        <f t="shared" si="137"/>
        <v>4.0 </v>
      </c>
      <c r="D1151" t="s">
        <v>4704</v>
      </c>
      <c r="E1151" t="s">
        <v>4705</v>
      </c>
      <c r="F1151" t="s">
        <v>13</v>
      </c>
      <c r="G1151" t="str">
        <f t="shared" si="138"/>
        <v>$$ - $$$</v>
      </c>
      <c r="H1151" t="s">
        <v>4605</v>
      </c>
      <c r="I1151" t="s">
        <v>4706</v>
      </c>
      <c r="J1151" t="str">
        <f t="shared" si="136"/>
        <v xml:space="preserve">  MalaysianVegetarian FriendlyVegan Options</v>
      </c>
      <c r="K1151" t="str" cm="1">
        <f t="array" ref="K1151">ExtractCapitals(J1151)</f>
        <v>Malaysian Vegetarian  Friendly Vegan  Options</v>
      </c>
      <c r="L1151" t="str">
        <f t="shared" si="139"/>
        <v>Malaysian, Vegetarian, , Friendly, Vegan, , Options</v>
      </c>
      <c r="M1151" t="str">
        <f t="shared" si="143"/>
        <v>Malaysian, Vegetarian Friendly, Vegan Options</v>
      </c>
      <c r="N1151" t="s">
        <v>3430</v>
      </c>
      <c r="O1151" t="s">
        <v>56</v>
      </c>
      <c r="P1151" t="str">
        <f t="shared" si="140"/>
        <v>Malaysian, Vegetarian Friendly, Vegan Options</v>
      </c>
      <c r="Q1151" t="str" cm="1">
        <f t="array" ref="Q1151">_xlfn.TEXTJOIN(", ", TRUE, IFERROR(_xlfn.FILTERXML("&lt;t&gt;&lt;s&gt;" &amp; SUBSTITUTE(P1151, ", ", "&lt;/s&gt;&lt;s&gt;") &amp; "&lt;/s&gt;&lt;/t&gt;", "//s[not(preceding::*=.)]"), ""))</f>
        <v>Malaysian, Vegetarian Friendly, Vegan Options</v>
      </c>
      <c r="R1151" t="s">
        <v>9048</v>
      </c>
      <c r="S1151" t="str">
        <f t="shared" si="141"/>
        <v>P002122</v>
      </c>
      <c r="T1151">
        <f t="shared" ca="1" si="142"/>
        <v>3373</v>
      </c>
      <c r="U1151" s="4">
        <v>3613</v>
      </c>
    </row>
    <row r="1152" spans="1:21" x14ac:dyDescent="0.45">
      <c r="A1152" t="s">
        <v>4707</v>
      </c>
      <c r="B1152" t="s">
        <v>41</v>
      </c>
      <c r="C1152" s="3" t="str">
        <f t="shared" si="137"/>
        <v>4.5 </v>
      </c>
      <c r="D1152" t="s">
        <v>4708</v>
      </c>
      <c r="E1152" t="s">
        <v>4709</v>
      </c>
      <c r="F1152" t="s">
        <v>13</v>
      </c>
      <c r="G1152" t="str">
        <f t="shared" si="138"/>
        <v>$$ - $$$</v>
      </c>
      <c r="H1152" t="s">
        <v>4710</v>
      </c>
      <c r="I1152" t="s">
        <v>4711</v>
      </c>
      <c r="J1152" t="str">
        <f t="shared" si="136"/>
        <v xml:space="preserve">  Quick BitesFusionHealthy</v>
      </c>
      <c r="K1152" t="str" cm="1">
        <f t="array" ref="K1152">ExtractCapitals(J1152)</f>
        <v>Quick  Bites Fusion Healthy</v>
      </c>
      <c r="L1152" t="str">
        <f t="shared" si="139"/>
        <v>Quick, , Bites, Fusion, Healthy</v>
      </c>
      <c r="M1152" t="str">
        <f t="shared" si="143"/>
        <v>Quick Bites, Fusion, Healthy</v>
      </c>
      <c r="N1152" t="s">
        <v>4712</v>
      </c>
      <c r="O1152" t="s">
        <v>3581</v>
      </c>
      <c r="P1152" t="str">
        <f t="shared" si="140"/>
        <v>Quick Bites, Fusion, Healthy, Vegetarian Friendly, Vegan Options, Gluten Free Options, Halal</v>
      </c>
      <c r="Q1152" t="str" cm="1">
        <f t="array" ref="Q1152">_xlfn.TEXTJOIN(", ", TRUE, IFERROR(_xlfn.FILTERXML("&lt;t&gt;&lt;s&gt;" &amp; SUBSTITUTE(P1152, ", ", "&lt;/s&gt;&lt;s&gt;") &amp; "&lt;/s&gt;&lt;/t&gt;", "//s[not(preceding::*=.)]"), ""))</f>
        <v>Quick Bites, Fusion, Healthy, Vegetarian Friendly, Vegan Options, Gluten Free Options, Halal</v>
      </c>
      <c r="R1152" t="s">
        <v>9048</v>
      </c>
      <c r="S1152" t="str">
        <f t="shared" si="141"/>
        <v>P002123</v>
      </c>
      <c r="T1152">
        <f t="shared" ca="1" si="142"/>
        <v>2546</v>
      </c>
      <c r="U1152" s="4">
        <v>328</v>
      </c>
    </row>
    <row r="1153" spans="1:21" x14ac:dyDescent="0.45">
      <c r="A1153" t="s">
        <v>4713</v>
      </c>
      <c r="B1153" t="s">
        <v>41</v>
      </c>
      <c r="C1153" s="3" t="str">
        <f t="shared" si="137"/>
        <v>4.5 </v>
      </c>
      <c r="D1153" t="s">
        <v>4714</v>
      </c>
      <c r="E1153" t="s">
        <v>4715</v>
      </c>
      <c r="F1153" t="s">
        <v>13</v>
      </c>
      <c r="G1153" t="str">
        <f t="shared" si="138"/>
        <v>$$ - $$$</v>
      </c>
      <c r="H1153" t="s">
        <v>21</v>
      </c>
      <c r="I1153" t="s">
        <v>4716</v>
      </c>
      <c r="J1153" t="str">
        <f t="shared" si="136"/>
        <v xml:space="preserve">  ChineseAsianMalaysian</v>
      </c>
      <c r="K1153" t="str" cm="1">
        <f t="array" ref="K1153">ExtractCapitals(J1153)</f>
        <v>Chinese Asian Malaysian</v>
      </c>
      <c r="L1153" t="str">
        <f t="shared" si="139"/>
        <v>Chinese, Asian, Malaysian</v>
      </c>
      <c r="M1153" t="str">
        <f t="shared" si="143"/>
        <v>Chinese, Asian, Malaysian</v>
      </c>
      <c r="N1153" t="s">
        <v>62</v>
      </c>
      <c r="O1153" t="s">
        <v>4717</v>
      </c>
      <c r="P1153" t="str">
        <f t="shared" si="140"/>
        <v>Chinese, Asian, Malaysian, Lunch, Takeout, Outdoor Seating, Seating</v>
      </c>
      <c r="Q1153" t="str" cm="1">
        <f t="array" ref="Q1153">_xlfn.TEXTJOIN(", ", TRUE, IFERROR(_xlfn.FILTERXML("&lt;t&gt;&lt;s&gt;" &amp; SUBSTITUTE(P1153, ", ", "&lt;/s&gt;&lt;s&gt;") &amp; "&lt;/s&gt;&lt;/t&gt;", "//s[not(preceding::*=.)]"), ""))</f>
        <v>Chinese, Asian, Malaysian, Lunch, Takeout, Outdoor Seating, Seating</v>
      </c>
      <c r="R1153" t="s">
        <v>9048</v>
      </c>
      <c r="S1153" t="str">
        <f t="shared" si="141"/>
        <v>P002124</v>
      </c>
      <c r="T1153">
        <f t="shared" ca="1" si="142"/>
        <v>1228</v>
      </c>
      <c r="U1153" s="4">
        <v>3943</v>
      </c>
    </row>
    <row r="1154" spans="1:21" x14ac:dyDescent="0.45">
      <c r="A1154" t="s">
        <v>4718</v>
      </c>
      <c r="B1154" t="s">
        <v>3</v>
      </c>
      <c r="C1154" s="3" t="str">
        <f t="shared" si="137"/>
        <v>4.0 </v>
      </c>
      <c r="D1154" t="s">
        <v>4719</v>
      </c>
      <c r="E1154" t="s">
        <v>4720</v>
      </c>
      <c r="F1154" t="s">
        <v>13</v>
      </c>
      <c r="G1154" t="str">
        <f t="shared" si="138"/>
        <v>$$ - $$$</v>
      </c>
      <c r="H1154" t="s">
        <v>4721</v>
      </c>
      <c r="I1154" t="s">
        <v>4722</v>
      </c>
      <c r="J1154" t="str">
        <f t="shared" ref="J1154:J1217" si="144">SUBSTITUTE(SUBSTITUTE(H1154, "$", ""), "-", "")</f>
        <v xml:space="preserve">  DessertCafeHalal</v>
      </c>
      <c r="K1154" t="str" cm="1">
        <f t="array" ref="K1154">ExtractCapitals(J1154)</f>
        <v>Dessert Cafe Halal</v>
      </c>
      <c r="L1154" t="str">
        <f t="shared" si="139"/>
        <v>Dessert, Cafe, Halal</v>
      </c>
      <c r="M1154" t="str">
        <f t="shared" si="143"/>
        <v>Dessert, Cafe, Halal</v>
      </c>
      <c r="N1154" t="s">
        <v>77</v>
      </c>
      <c r="O1154" t="s">
        <v>600</v>
      </c>
      <c r="P1154" t="str">
        <f t="shared" si="140"/>
        <v>Dessert, Cafe, Halal, Breakfast, Lunch, Dinner, Brunch</v>
      </c>
      <c r="Q1154" t="str" cm="1">
        <f t="array" ref="Q1154">_xlfn.TEXTJOIN(", ", TRUE, IFERROR(_xlfn.FILTERXML("&lt;t&gt;&lt;s&gt;" &amp; SUBSTITUTE(P1154, ", ", "&lt;/s&gt;&lt;s&gt;") &amp; "&lt;/s&gt;&lt;/t&gt;", "//s[not(preceding::*=.)]"), ""))</f>
        <v>Dessert, Cafe, Halal, Breakfast, Lunch, Dinner, Brunch</v>
      </c>
      <c r="R1154" t="s">
        <v>9048</v>
      </c>
      <c r="S1154" t="str">
        <f t="shared" si="141"/>
        <v>P002125</v>
      </c>
      <c r="T1154">
        <f t="shared" ca="1" si="142"/>
        <v>1636</v>
      </c>
      <c r="U1154" s="4">
        <v>901</v>
      </c>
    </row>
    <row r="1155" spans="1:21" x14ac:dyDescent="0.45">
      <c r="A1155" t="s">
        <v>4723</v>
      </c>
      <c r="B1155" t="s">
        <v>3</v>
      </c>
      <c r="C1155" s="3" t="str">
        <f t="shared" ref="C1155:C1218" si="145">SUBSTITUTE(B1155, "Â", "")</f>
        <v>4.0 </v>
      </c>
      <c r="D1155" t="s">
        <v>4724</v>
      </c>
      <c r="E1155" t="s">
        <v>4725</v>
      </c>
      <c r="F1155" t="s">
        <v>13</v>
      </c>
      <c r="G1155" t="str">
        <f t="shared" ref="G1155:G1218" si="146">IF(OR(ISBLANK(F1155), ISERROR(SEARCH("$", F1155))), "$$", F1155)</f>
        <v>$$ - $$$</v>
      </c>
      <c r="H1155" t="s">
        <v>273</v>
      </c>
      <c r="I1155" t="s">
        <v>4726</v>
      </c>
      <c r="J1155" t="str">
        <f t="shared" si="144"/>
        <v xml:space="preserve">  AsianThaiVegetarian Friendly</v>
      </c>
      <c r="K1155" t="str" cm="1">
        <f t="array" ref="K1155">ExtractCapitals(J1155)</f>
        <v>Asian Thai Vegetarian  Friendly</v>
      </c>
      <c r="L1155" t="str">
        <f t="shared" ref="L1155:L1218" si="147">SUBSTITUTE(K1155, " ", ", ")</f>
        <v>Asian, Thai, Vegetarian, , Friendly</v>
      </c>
      <c r="M1155" t="str">
        <f t="shared" si="143"/>
        <v>Asian, Thai, Vegetarian Friendly</v>
      </c>
      <c r="N1155" t="s">
        <v>56</v>
      </c>
      <c r="O1155" t="s">
        <v>232</v>
      </c>
      <c r="P1155" t="str">
        <f t="shared" ref="P1155:P1218" si="148">M1155 &amp; IF(ISNUMBER(SEARCH(N1155, M1155)), "", ", " &amp; N1155) &amp; IF(AND(ISNUMBER(SEARCH(N1155, M1155 &amp; N1155)), ISNUMBER(SEARCH(O1155, M1155 &amp; N1155))), "", ", " &amp; O1155)</f>
        <v>Asian, Thai, Vegetarian Friendly, Vegetarian Friendly, Vegan Options, Lunch, Dinner</v>
      </c>
      <c r="Q1155" t="str" cm="1">
        <f t="array" ref="Q1155">_xlfn.TEXTJOIN(", ", TRUE, IFERROR(_xlfn.FILTERXML("&lt;t&gt;&lt;s&gt;" &amp; SUBSTITUTE(P1155, ", ", "&lt;/s&gt;&lt;s&gt;") &amp; "&lt;/s&gt;&lt;/t&gt;", "//s[not(preceding::*=.)]"), ""))</f>
        <v>Asian, Thai, Vegetarian Friendly, Vegan Options, Lunch, Dinner</v>
      </c>
      <c r="R1155" t="s">
        <v>9048</v>
      </c>
      <c r="S1155" t="str">
        <f t="shared" ref="S1155:S1218" si="149">"P" &amp; TEXT(ROW(S1155)-1+972,"000000")</f>
        <v>P002126</v>
      </c>
      <c r="T1155">
        <f t="shared" ref="T1155:T1218" ca="1" si="150">RANDBETWEEN(1, 4500)</f>
        <v>2077</v>
      </c>
      <c r="U1155" s="4">
        <v>1110</v>
      </c>
    </row>
    <row r="1156" spans="1:21" x14ac:dyDescent="0.45">
      <c r="A1156" t="s">
        <v>4727</v>
      </c>
      <c r="B1156" t="s">
        <v>3</v>
      </c>
      <c r="C1156" s="3" t="str">
        <f t="shared" si="145"/>
        <v>4.0 </v>
      </c>
      <c r="D1156" t="s">
        <v>4728</v>
      </c>
      <c r="F1156" t="s">
        <v>6</v>
      </c>
      <c r="G1156" t="str">
        <f t="shared" si="146"/>
        <v>$</v>
      </c>
      <c r="H1156" t="s">
        <v>217</v>
      </c>
      <c r="J1156" t="str">
        <f t="shared" si="144"/>
        <v>ChineseAsian</v>
      </c>
      <c r="K1156" t="str" cm="1">
        <f t="array" ref="K1156">ExtractCapitals(J1156)</f>
        <v>Chinese Asian</v>
      </c>
      <c r="L1156" t="str">
        <f t="shared" si="147"/>
        <v>Chinese, Asian</v>
      </c>
      <c r="M1156" t="str">
        <f t="shared" ref="M1156:M1219" si="151">SUBSTITUTE(SUBSTITUTE(L1156, ", ,", ""), ",,", ",")</f>
        <v>Chinese, Asian</v>
      </c>
      <c r="N1156" t="s">
        <v>227</v>
      </c>
      <c r="O1156" t="s">
        <v>107</v>
      </c>
      <c r="P1156" t="str">
        <f t="shared" si="148"/>
        <v>Chinese, Asian, Lunch, Dinner, Brunch, After-hours, Takeout</v>
      </c>
      <c r="Q1156" t="str" cm="1">
        <f t="array" ref="Q1156">_xlfn.TEXTJOIN(", ", TRUE, IFERROR(_xlfn.FILTERXML("&lt;t&gt;&lt;s&gt;" &amp; SUBSTITUTE(P1156, ", ", "&lt;/s&gt;&lt;s&gt;") &amp; "&lt;/s&gt;&lt;/t&gt;", "//s[not(preceding::*=.)]"), ""))</f>
        <v>Chinese, Asian, Lunch, Dinner, Brunch, After-hours, Takeout</v>
      </c>
      <c r="R1156" t="s">
        <v>9048</v>
      </c>
      <c r="S1156" t="str">
        <f t="shared" si="149"/>
        <v>P002127</v>
      </c>
      <c r="T1156">
        <f t="shared" ca="1" si="150"/>
        <v>196</v>
      </c>
      <c r="U1156" s="4">
        <v>3254</v>
      </c>
    </row>
    <row r="1157" spans="1:21" x14ac:dyDescent="0.45">
      <c r="A1157" t="s">
        <v>4729</v>
      </c>
      <c r="B1157" t="s">
        <v>41</v>
      </c>
      <c r="C1157" s="3" t="str">
        <f t="shared" si="145"/>
        <v>4.5 </v>
      </c>
      <c r="D1157" t="s">
        <v>4730</v>
      </c>
      <c r="E1157" t="s">
        <v>4731</v>
      </c>
      <c r="F1157" t="s">
        <v>13</v>
      </c>
      <c r="G1157" t="str">
        <f t="shared" si="146"/>
        <v>$$ - $$$</v>
      </c>
      <c r="H1157" t="s">
        <v>4732</v>
      </c>
      <c r="I1157" t="s">
        <v>4733</v>
      </c>
      <c r="J1157" t="str">
        <f t="shared" si="144"/>
        <v xml:space="preserve">  AsianHealthyMalaysian</v>
      </c>
      <c r="K1157" t="str" cm="1">
        <f t="array" ref="K1157">ExtractCapitals(J1157)</f>
        <v>Asian Healthy Malaysian</v>
      </c>
      <c r="L1157" t="str">
        <f t="shared" si="147"/>
        <v>Asian, Healthy, Malaysian</v>
      </c>
      <c r="M1157" t="str">
        <f t="shared" si="151"/>
        <v>Asian, Healthy, Malaysian</v>
      </c>
      <c r="N1157" t="s">
        <v>4734</v>
      </c>
      <c r="O1157" t="s">
        <v>9</v>
      </c>
      <c r="P1157" t="str">
        <f t="shared" si="148"/>
        <v>Asian, Healthy, Malaysian, Healthy, Malaysian, Asian, Vegetarian Friendly, Vegan Options, Halal</v>
      </c>
      <c r="Q1157" t="str" cm="1">
        <f t="array" ref="Q1157">_xlfn.TEXTJOIN(", ", TRUE, IFERROR(_xlfn.FILTERXML("&lt;t&gt;&lt;s&gt;" &amp; SUBSTITUTE(P1157, ", ", "&lt;/s&gt;&lt;s&gt;") &amp; "&lt;/s&gt;&lt;/t&gt;", "//s[not(preceding::*=.)]"), ""))</f>
        <v>Asian, Healthy, Malaysian, Vegetarian Friendly, Vegan Options, Halal</v>
      </c>
      <c r="R1157" t="s">
        <v>9048</v>
      </c>
      <c r="S1157" t="str">
        <f t="shared" si="149"/>
        <v>P002128</v>
      </c>
      <c r="T1157">
        <f t="shared" ca="1" si="150"/>
        <v>1474</v>
      </c>
      <c r="U1157" s="4">
        <v>797</v>
      </c>
    </row>
    <row r="1158" spans="1:21" x14ac:dyDescent="0.45">
      <c r="A1158" t="s">
        <v>4735</v>
      </c>
      <c r="B1158" t="s">
        <v>41</v>
      </c>
      <c r="C1158" s="3" t="str">
        <f t="shared" si="145"/>
        <v>4.5 </v>
      </c>
      <c r="D1158" t="s">
        <v>4736</v>
      </c>
      <c r="E1158" t="s">
        <v>4737</v>
      </c>
      <c r="F1158" t="s">
        <v>13</v>
      </c>
      <c r="G1158" t="str">
        <f t="shared" si="146"/>
        <v>$$ - $$$</v>
      </c>
      <c r="H1158" t="s">
        <v>380</v>
      </c>
      <c r="I1158" t="s">
        <v>4354</v>
      </c>
      <c r="J1158" t="str">
        <f t="shared" si="144"/>
        <v xml:space="preserve">  JapaneseSushiAsian</v>
      </c>
      <c r="K1158" t="str" cm="1">
        <f t="array" ref="K1158">ExtractCapitals(J1158)</f>
        <v>Japanese Sushi Asian</v>
      </c>
      <c r="L1158" t="str">
        <f t="shared" si="147"/>
        <v>Japanese, Sushi, Asian</v>
      </c>
      <c r="M1158" t="str">
        <f t="shared" si="151"/>
        <v>Japanese, Sushi, Asian</v>
      </c>
      <c r="N1158" t="s">
        <v>232</v>
      </c>
      <c r="O1158" t="s">
        <v>4738</v>
      </c>
      <c r="P1158" t="str">
        <f t="shared" si="148"/>
        <v>Japanese, Sushi, Asian, Lunch, Dinner, Reservations, Seating, Parking Available, Valet Parking, Private Dining, Validated Parking, Highchairs Available, Table Service</v>
      </c>
      <c r="Q1158" t="str" cm="1">
        <f t="array" ref="Q1158">_xlfn.TEXTJOIN(", ", TRUE, IFERROR(_xlfn.FILTERXML("&lt;t&gt;&lt;s&gt;" &amp; SUBSTITUTE(P1158, ", ", "&lt;/s&gt;&lt;s&gt;") &amp; "&lt;/s&gt;&lt;/t&gt;", "//s[not(preceding::*=.)]"), ""))</f>
        <v>Japanese, Sushi, Asian, Lunch, Dinner, Reservations, Seating, Parking Available, Valet Parking, Private Dining, Validated Parking, Highchairs Available, Table Service</v>
      </c>
      <c r="R1158" t="s">
        <v>9048</v>
      </c>
      <c r="S1158" t="str">
        <f t="shared" si="149"/>
        <v>P002129</v>
      </c>
      <c r="T1158">
        <f t="shared" ca="1" si="150"/>
        <v>2036</v>
      </c>
      <c r="U1158" s="4">
        <v>2475</v>
      </c>
    </row>
    <row r="1159" spans="1:21" x14ac:dyDescent="0.45">
      <c r="A1159" t="s">
        <v>4739</v>
      </c>
      <c r="B1159" t="s">
        <v>3</v>
      </c>
      <c r="C1159" s="3" t="str">
        <f t="shared" si="145"/>
        <v>4.0 </v>
      </c>
      <c r="D1159" t="s">
        <v>4740</v>
      </c>
      <c r="E1159" t="s">
        <v>4741</v>
      </c>
      <c r="F1159" t="s">
        <v>6</v>
      </c>
      <c r="G1159" t="str">
        <f t="shared" si="146"/>
        <v>$</v>
      </c>
      <c r="H1159" t="s">
        <v>7</v>
      </c>
      <c r="I1159" t="s">
        <v>4742</v>
      </c>
      <c r="J1159" t="str">
        <f t="shared" si="144"/>
        <v>ChineseAsianMalaysian</v>
      </c>
      <c r="K1159" t="str" cm="1">
        <f t="array" ref="K1159">ExtractCapitals(J1159)</f>
        <v>Chinese Asian Malaysian</v>
      </c>
      <c r="L1159" t="str">
        <f t="shared" si="147"/>
        <v>Chinese, Asian, Malaysian</v>
      </c>
      <c r="M1159" t="str">
        <f t="shared" si="151"/>
        <v>Chinese, Asian, Malaysian</v>
      </c>
      <c r="N1159" t="s">
        <v>163</v>
      </c>
      <c r="O1159" t="s">
        <v>973</v>
      </c>
      <c r="P1159" t="str">
        <f t="shared" si="148"/>
        <v>Chinese, Asian, Malaysian, Breakfast, Lunch, Takeout, Wheelchair Accessible</v>
      </c>
      <c r="Q1159" t="str" cm="1">
        <f t="array" ref="Q1159">_xlfn.TEXTJOIN(", ", TRUE, IFERROR(_xlfn.FILTERXML("&lt;t&gt;&lt;s&gt;" &amp; SUBSTITUTE(P1159, ", ", "&lt;/s&gt;&lt;s&gt;") &amp; "&lt;/s&gt;&lt;/t&gt;", "//s[not(preceding::*=.)]"), ""))</f>
        <v>Chinese, Asian, Malaysian, Breakfast, Lunch, Takeout, Wheelchair Accessible</v>
      </c>
      <c r="R1159" t="s">
        <v>9048</v>
      </c>
      <c r="S1159" t="str">
        <f t="shared" si="149"/>
        <v>P002130</v>
      </c>
      <c r="T1159">
        <f t="shared" ca="1" si="150"/>
        <v>1716</v>
      </c>
      <c r="U1159" s="4">
        <v>161</v>
      </c>
    </row>
    <row r="1160" spans="1:21" x14ac:dyDescent="0.45">
      <c r="A1160" t="s">
        <v>4743</v>
      </c>
      <c r="B1160" t="s">
        <v>3</v>
      </c>
      <c r="C1160" s="3" t="str">
        <f t="shared" si="145"/>
        <v>4.0 </v>
      </c>
      <c r="D1160" t="s">
        <v>4744</v>
      </c>
      <c r="E1160" t="s">
        <v>4745</v>
      </c>
      <c r="F1160" t="s">
        <v>13</v>
      </c>
      <c r="G1160" t="str">
        <f t="shared" si="146"/>
        <v>$$ - $$$</v>
      </c>
      <c r="H1160" t="s">
        <v>133</v>
      </c>
      <c r="I1160" t="s">
        <v>4746</v>
      </c>
      <c r="J1160" t="str">
        <f t="shared" si="144"/>
        <v xml:space="preserve">  ChineseSeafoodAsian</v>
      </c>
      <c r="K1160" t="str" cm="1">
        <f t="array" ref="K1160">ExtractCapitals(J1160)</f>
        <v>Chinese Seafood Asian</v>
      </c>
      <c r="L1160" t="str">
        <f t="shared" si="147"/>
        <v>Chinese, Seafood, Asian</v>
      </c>
      <c r="M1160" t="str">
        <f t="shared" si="151"/>
        <v>Chinese, Seafood, Asian</v>
      </c>
      <c r="N1160" t="s">
        <v>183</v>
      </c>
      <c r="O1160" t="s">
        <v>4747</v>
      </c>
      <c r="P1160" t="str">
        <f t="shared" si="148"/>
        <v>Chinese, Seafood, Asian, Lunch, Dinner, Brunch, Reservations, Private Dining, Seating, Parking Available, Validated Parking, Valet Parking, Highchairs Available, Wheelchair Accessible, Serves Alcohol, Wine and Beer, Table Service, Free Wifi</v>
      </c>
      <c r="Q1160" t="str" cm="1">
        <f t="array" ref="Q1160">_xlfn.TEXTJOIN(", ", TRUE, IFERROR(_xlfn.FILTERXML("&lt;t&gt;&lt;s&gt;" &amp; SUBSTITUTE(P1160, ", ", "&lt;/s&gt;&lt;s&gt;") &amp; "&lt;/s&gt;&lt;/t&gt;", "//s[not(preceding::*=.)]"), ""))</f>
        <v>Chinese, Seafood, Asian, Lunch, Dinner, Brunch, Reservations, Private Dining, Seating, Parking Available, Validated Parking, Valet Parking, Highchairs Available, Wheelchair Accessible, Serves Alcohol, Wine and Beer, Table Service, Free Wifi</v>
      </c>
      <c r="R1160" t="s">
        <v>9048</v>
      </c>
      <c r="S1160" t="str">
        <f t="shared" si="149"/>
        <v>P002131</v>
      </c>
      <c r="T1160">
        <f t="shared" ca="1" si="150"/>
        <v>2256</v>
      </c>
      <c r="U1160" s="4">
        <v>3114</v>
      </c>
    </row>
    <row r="1161" spans="1:21" x14ac:dyDescent="0.45">
      <c r="A1161" t="s">
        <v>4748</v>
      </c>
      <c r="B1161" t="s">
        <v>3</v>
      </c>
      <c r="C1161" s="3" t="str">
        <f t="shared" si="145"/>
        <v>4.0 </v>
      </c>
      <c r="D1161" t="s">
        <v>4749</v>
      </c>
      <c r="E1161" t="s">
        <v>4750</v>
      </c>
      <c r="F1161" t="s">
        <v>13</v>
      </c>
      <c r="G1161" t="str">
        <f t="shared" si="146"/>
        <v>$$ - $$$</v>
      </c>
      <c r="H1161" t="s">
        <v>4751</v>
      </c>
      <c r="I1161" t="s">
        <v>4752</v>
      </c>
      <c r="J1161" t="str">
        <f t="shared" si="144"/>
        <v xml:space="preserve">  PizzaSeafoodMediterranean</v>
      </c>
      <c r="K1161" t="str" cm="1">
        <f t="array" ref="K1161">ExtractCapitals(J1161)</f>
        <v>Pizza Seafood Mediterranean</v>
      </c>
      <c r="L1161" t="str">
        <f t="shared" si="147"/>
        <v>Pizza, Seafood, Mediterranean</v>
      </c>
      <c r="M1161" t="str">
        <f t="shared" si="151"/>
        <v>Pizza, Seafood, Mediterranean</v>
      </c>
      <c r="N1161" t="s">
        <v>4753</v>
      </c>
      <c r="O1161" t="s">
        <v>34</v>
      </c>
      <c r="P1161" t="str">
        <f t="shared" si="148"/>
        <v>Pizza, Seafood, Mediterranean, Pizza, Seafood, Mediterranean, Contemporary, Beer restaurants, Vegetarian Friendly</v>
      </c>
      <c r="Q1161" t="str" cm="1">
        <f t="array" ref="Q1161">_xlfn.TEXTJOIN(", ", TRUE, IFERROR(_xlfn.FILTERXML("&lt;t&gt;&lt;s&gt;" &amp; SUBSTITUTE(P1161, ", ", "&lt;/s&gt;&lt;s&gt;") &amp; "&lt;/s&gt;&lt;/t&gt;", "//s[not(preceding::*=.)]"), ""))</f>
        <v>Pizza, Seafood, Mediterranean, Contemporary, Beer restaurants, Vegetarian Friendly</v>
      </c>
      <c r="R1161" t="s">
        <v>9048</v>
      </c>
      <c r="S1161" t="str">
        <f t="shared" si="149"/>
        <v>P002132</v>
      </c>
      <c r="T1161">
        <f t="shared" ca="1" si="150"/>
        <v>1007</v>
      </c>
      <c r="U1161" s="4">
        <v>1106</v>
      </c>
    </row>
    <row r="1162" spans="1:21" x14ac:dyDescent="0.45">
      <c r="A1162" t="s">
        <v>4754</v>
      </c>
      <c r="B1162" t="s">
        <v>3</v>
      </c>
      <c r="C1162" s="3" t="str">
        <f t="shared" si="145"/>
        <v>4.0 </v>
      </c>
      <c r="D1162" t="s">
        <v>4755</v>
      </c>
      <c r="E1162" t="s">
        <v>4756</v>
      </c>
      <c r="F1162" t="s">
        <v>13</v>
      </c>
      <c r="G1162" t="str">
        <f t="shared" si="146"/>
        <v>$$ - $$$</v>
      </c>
      <c r="H1162" t="s">
        <v>4757</v>
      </c>
      <c r="I1162" t="s">
        <v>4758</v>
      </c>
      <c r="J1162" t="str">
        <f t="shared" si="144"/>
        <v xml:space="preserve">  SouthwesternEuropean</v>
      </c>
      <c r="K1162" t="str" cm="1">
        <f t="array" ref="K1162">ExtractCapitals(J1162)</f>
        <v>Southwestern European</v>
      </c>
      <c r="L1162" t="str">
        <f t="shared" si="147"/>
        <v>Southwestern, European</v>
      </c>
      <c r="M1162" t="str">
        <f t="shared" si="151"/>
        <v>Southwestern, European</v>
      </c>
      <c r="N1162" t="s">
        <v>4759</v>
      </c>
      <c r="O1162" t="s">
        <v>232</v>
      </c>
      <c r="P1162" t="str">
        <f t="shared" si="148"/>
        <v>Southwestern, European, Lunch, Dinner</v>
      </c>
      <c r="Q1162" t="str" cm="1">
        <f t="array" ref="Q1162">_xlfn.TEXTJOIN(", ", TRUE, IFERROR(_xlfn.FILTERXML("&lt;t&gt;&lt;s&gt;" &amp; SUBSTITUTE(P1162, ", ", "&lt;/s&gt;&lt;s&gt;") &amp; "&lt;/s&gt;&lt;/t&gt;", "//s[not(preceding::*=.)]"), ""))</f>
        <v>Southwestern, European, Lunch, Dinner</v>
      </c>
      <c r="R1162" t="s">
        <v>9048</v>
      </c>
      <c r="S1162" t="str">
        <f t="shared" si="149"/>
        <v>P002133</v>
      </c>
      <c r="T1162">
        <f t="shared" ca="1" si="150"/>
        <v>3678</v>
      </c>
      <c r="U1162" s="4">
        <v>188</v>
      </c>
    </row>
    <row r="1163" spans="1:21" x14ac:dyDescent="0.45">
      <c r="A1163" t="s">
        <v>4760</v>
      </c>
      <c r="B1163" t="s">
        <v>3</v>
      </c>
      <c r="C1163" s="3" t="str">
        <f t="shared" si="145"/>
        <v>4.0 </v>
      </c>
      <c r="D1163" t="s">
        <v>4761</v>
      </c>
      <c r="E1163" t="s">
        <v>4762</v>
      </c>
      <c r="F1163" t="s">
        <v>13</v>
      </c>
      <c r="G1163" t="str">
        <f t="shared" si="146"/>
        <v>$$ - $$$</v>
      </c>
      <c r="H1163" t="s">
        <v>133</v>
      </c>
      <c r="I1163" t="s">
        <v>4763</v>
      </c>
      <c r="J1163" t="str">
        <f t="shared" si="144"/>
        <v xml:space="preserve">  ChineseSeafoodAsian</v>
      </c>
      <c r="K1163" t="str" cm="1">
        <f t="array" ref="K1163">ExtractCapitals(J1163)</f>
        <v>Chinese Seafood Asian</v>
      </c>
      <c r="L1163" t="str">
        <f t="shared" si="147"/>
        <v>Chinese, Seafood, Asian</v>
      </c>
      <c r="M1163" t="str">
        <f t="shared" si="151"/>
        <v>Chinese, Seafood, Asian</v>
      </c>
      <c r="N1163" t="s">
        <v>34</v>
      </c>
      <c r="O1163" t="s">
        <v>232</v>
      </c>
      <c r="P1163" t="str">
        <f t="shared" si="148"/>
        <v>Chinese, Seafood, Asian, Vegetarian Friendly, Lunch, Dinner</v>
      </c>
      <c r="Q1163" t="str" cm="1">
        <f t="array" ref="Q1163">_xlfn.TEXTJOIN(", ", TRUE, IFERROR(_xlfn.FILTERXML("&lt;t&gt;&lt;s&gt;" &amp; SUBSTITUTE(P1163, ", ", "&lt;/s&gt;&lt;s&gt;") &amp; "&lt;/s&gt;&lt;/t&gt;", "//s[not(preceding::*=.)]"), ""))</f>
        <v>Chinese, Seafood, Asian, Vegetarian Friendly, Lunch, Dinner</v>
      </c>
      <c r="R1163" t="s">
        <v>9048</v>
      </c>
      <c r="S1163" t="str">
        <f t="shared" si="149"/>
        <v>P002134</v>
      </c>
      <c r="T1163">
        <f t="shared" ca="1" si="150"/>
        <v>39</v>
      </c>
      <c r="U1163" s="4">
        <v>2451</v>
      </c>
    </row>
    <row r="1164" spans="1:21" x14ac:dyDescent="0.45">
      <c r="A1164" t="s">
        <v>4764</v>
      </c>
      <c r="B1164" t="s">
        <v>41</v>
      </c>
      <c r="C1164" s="3" t="str">
        <f t="shared" si="145"/>
        <v>4.5 </v>
      </c>
      <c r="D1164" t="s">
        <v>4765</v>
      </c>
      <c r="E1164" t="s">
        <v>4766</v>
      </c>
      <c r="F1164" t="s">
        <v>13</v>
      </c>
      <c r="G1164" t="str">
        <f t="shared" si="146"/>
        <v>$$ - $$$</v>
      </c>
      <c r="H1164" t="s">
        <v>2276</v>
      </c>
      <c r="I1164" t="s">
        <v>4767</v>
      </c>
      <c r="J1164" t="str">
        <f t="shared" si="144"/>
        <v xml:space="preserve">  AsianIndonesian</v>
      </c>
      <c r="K1164" t="str" cm="1">
        <f t="array" ref="K1164">ExtractCapitals(J1164)</f>
        <v>Asian Indonesian</v>
      </c>
      <c r="L1164" t="str">
        <f t="shared" si="147"/>
        <v>Asian, Indonesian</v>
      </c>
      <c r="M1164" t="str">
        <f t="shared" si="151"/>
        <v>Asian, Indonesian</v>
      </c>
      <c r="N1164" t="s">
        <v>2278</v>
      </c>
      <c r="O1164" t="s">
        <v>232</v>
      </c>
      <c r="P1164" t="str">
        <f t="shared" si="148"/>
        <v>Asian, Indonesian, Lunch, Dinner</v>
      </c>
      <c r="Q1164" t="str" cm="1">
        <f t="array" ref="Q1164">_xlfn.TEXTJOIN(", ", TRUE, IFERROR(_xlfn.FILTERXML("&lt;t&gt;&lt;s&gt;" &amp; SUBSTITUTE(P1164, ", ", "&lt;/s&gt;&lt;s&gt;") &amp; "&lt;/s&gt;&lt;/t&gt;", "//s[not(preceding::*=.)]"), ""))</f>
        <v>Asian, Indonesian, Lunch, Dinner</v>
      </c>
      <c r="R1164" t="s">
        <v>9048</v>
      </c>
      <c r="S1164" t="str">
        <f t="shared" si="149"/>
        <v>P002135</v>
      </c>
      <c r="T1164">
        <f t="shared" ca="1" si="150"/>
        <v>3855</v>
      </c>
      <c r="U1164" s="4">
        <v>3940</v>
      </c>
    </row>
    <row r="1165" spans="1:21" x14ac:dyDescent="0.45">
      <c r="A1165" t="s">
        <v>4768</v>
      </c>
      <c r="B1165" t="s">
        <v>3</v>
      </c>
      <c r="C1165" s="3" t="str">
        <f t="shared" si="145"/>
        <v>4.0 </v>
      </c>
      <c r="D1165" t="s">
        <v>4769</v>
      </c>
      <c r="E1165" t="s">
        <v>4770</v>
      </c>
      <c r="F1165" t="s">
        <v>13</v>
      </c>
      <c r="G1165" t="str">
        <f t="shared" si="146"/>
        <v>$$ - $$$</v>
      </c>
      <c r="H1165" t="s">
        <v>4771</v>
      </c>
      <c r="I1165" t="s">
        <v>4772</v>
      </c>
      <c r="J1165" t="str">
        <f t="shared" si="144"/>
        <v xml:space="preserve">  AmericanPizzaFast food</v>
      </c>
      <c r="K1165" t="str" cm="1">
        <f t="array" ref="K1165">ExtractCapitals(J1165)</f>
        <v>American Pizza Fast food</v>
      </c>
      <c r="L1165" t="str">
        <f t="shared" si="147"/>
        <v>American, Pizza, Fast, food</v>
      </c>
      <c r="M1165" t="str">
        <f t="shared" si="151"/>
        <v>American, Pizza, Fast, food</v>
      </c>
      <c r="N1165" t="s">
        <v>4773</v>
      </c>
      <c r="O1165" t="s">
        <v>183</v>
      </c>
      <c r="P1165" t="str">
        <f t="shared" si="148"/>
        <v>American, Pizza, Fast, food, Pizza, Fast food, American, Lunch, Dinner, Brunch</v>
      </c>
      <c r="Q1165" t="str" cm="1">
        <f t="array" ref="Q1165">_xlfn.TEXTJOIN(", ", TRUE, IFERROR(_xlfn.FILTERXML("&lt;t&gt;&lt;s&gt;" &amp; SUBSTITUTE(P1165, ", ", "&lt;/s&gt;&lt;s&gt;") &amp; "&lt;/s&gt;&lt;/t&gt;", "//s[not(preceding::*=.)]"), ""))</f>
        <v>American, Pizza, Fast, food, Fast food, Lunch, Dinner, Brunch</v>
      </c>
      <c r="R1165" t="s">
        <v>9048</v>
      </c>
      <c r="S1165" t="str">
        <f t="shared" si="149"/>
        <v>P002136</v>
      </c>
      <c r="T1165">
        <f t="shared" ca="1" si="150"/>
        <v>2704</v>
      </c>
      <c r="U1165" s="4">
        <v>2304</v>
      </c>
    </row>
    <row r="1166" spans="1:21" x14ac:dyDescent="0.45">
      <c r="A1166" t="s">
        <v>4774</v>
      </c>
      <c r="B1166" t="s">
        <v>41</v>
      </c>
      <c r="C1166" s="3" t="str">
        <f t="shared" si="145"/>
        <v>4.5 </v>
      </c>
      <c r="D1166" t="s">
        <v>4775</v>
      </c>
      <c r="E1166" t="s">
        <v>4776</v>
      </c>
      <c r="F1166" t="s">
        <v>13</v>
      </c>
      <c r="G1166" t="str">
        <f t="shared" si="146"/>
        <v>$$ - $$$</v>
      </c>
      <c r="H1166" t="s">
        <v>4777</v>
      </c>
      <c r="I1166" t="s">
        <v>4778</v>
      </c>
      <c r="J1166" t="str">
        <f t="shared" si="144"/>
        <v xml:space="preserve">  GrillVegetarian FriendlyVegan Options</v>
      </c>
      <c r="K1166" t="str" cm="1">
        <f t="array" ref="K1166">ExtractCapitals(J1166)</f>
        <v>Grill Vegetarian  Friendly Vegan  Options</v>
      </c>
      <c r="L1166" t="str">
        <f t="shared" si="147"/>
        <v>Grill, Vegetarian, , Friendly, Vegan, , Options</v>
      </c>
      <c r="M1166" t="str">
        <f t="shared" si="151"/>
        <v>Grill, Vegetarian Friendly, Vegan Options</v>
      </c>
      <c r="N1166" t="s">
        <v>4779</v>
      </c>
      <c r="O1166" t="s">
        <v>1712</v>
      </c>
      <c r="P1166" t="str">
        <f t="shared" si="148"/>
        <v>Grill, Vegetarian Friendly, Vegan Options, Vegan Options, Vegetarian Friendly</v>
      </c>
      <c r="Q1166" t="str" cm="1">
        <f t="array" ref="Q1166">_xlfn.TEXTJOIN(", ", TRUE, IFERROR(_xlfn.FILTERXML("&lt;t&gt;&lt;s&gt;" &amp; SUBSTITUTE(P1166, ", ", "&lt;/s&gt;&lt;s&gt;") &amp; "&lt;/s&gt;&lt;/t&gt;", "//s[not(preceding::*=.)]"), ""))</f>
        <v>Grill, Vegetarian Friendly, Vegan Options</v>
      </c>
      <c r="R1166" t="s">
        <v>9048</v>
      </c>
      <c r="S1166" t="str">
        <f t="shared" si="149"/>
        <v>P002137</v>
      </c>
      <c r="T1166">
        <f t="shared" ca="1" si="150"/>
        <v>4057</v>
      </c>
      <c r="U1166" s="4">
        <v>2798</v>
      </c>
    </row>
    <row r="1167" spans="1:21" x14ac:dyDescent="0.45">
      <c r="A1167" t="s">
        <v>4780</v>
      </c>
      <c r="B1167" t="s">
        <v>3</v>
      </c>
      <c r="C1167" s="3" t="str">
        <f t="shared" si="145"/>
        <v>4.0 </v>
      </c>
      <c r="D1167" t="s">
        <v>4781</v>
      </c>
      <c r="E1167" t="s">
        <v>4782</v>
      </c>
      <c r="F1167" t="s">
        <v>144</v>
      </c>
      <c r="G1167" t="str">
        <f t="shared" si="146"/>
        <v>$$$$</v>
      </c>
      <c r="H1167" t="s">
        <v>4783</v>
      </c>
      <c r="I1167" t="s">
        <v>4784</v>
      </c>
      <c r="J1167" t="str">
        <f t="shared" si="144"/>
        <v>SteakhouseArgentinian</v>
      </c>
      <c r="K1167" t="str" cm="1">
        <f t="array" ref="K1167">ExtractCapitals(J1167)</f>
        <v>Steakhouse Argentinian</v>
      </c>
      <c r="L1167" t="str">
        <f t="shared" si="147"/>
        <v>Steakhouse, Argentinian</v>
      </c>
      <c r="M1167" t="str">
        <f t="shared" si="151"/>
        <v>Steakhouse, Argentinian</v>
      </c>
      <c r="N1167" t="s">
        <v>39</v>
      </c>
      <c r="O1167" t="s">
        <v>4785</v>
      </c>
      <c r="P1167" t="str">
        <f t="shared" si="148"/>
        <v>Steakhouse, Argentinian, Dinner, Reservations, Private Dining, Seating, Serves Alcohol, Table Service</v>
      </c>
      <c r="Q1167" t="str" cm="1">
        <f t="array" ref="Q1167">_xlfn.TEXTJOIN(", ", TRUE, IFERROR(_xlfn.FILTERXML("&lt;t&gt;&lt;s&gt;" &amp; SUBSTITUTE(P1167, ", ", "&lt;/s&gt;&lt;s&gt;") &amp; "&lt;/s&gt;&lt;/t&gt;", "//s[not(preceding::*=.)]"), ""))</f>
        <v>Steakhouse, Argentinian, Dinner, Reservations, Private Dining, Seating, Serves Alcohol, Table Service</v>
      </c>
      <c r="R1167" t="s">
        <v>9048</v>
      </c>
      <c r="S1167" t="str">
        <f t="shared" si="149"/>
        <v>P002138</v>
      </c>
      <c r="T1167">
        <f t="shared" ca="1" si="150"/>
        <v>1710</v>
      </c>
      <c r="U1167" s="4">
        <v>667</v>
      </c>
    </row>
    <row r="1168" spans="1:21" x14ac:dyDescent="0.45">
      <c r="A1168" t="s">
        <v>4786</v>
      </c>
      <c r="B1168" t="s">
        <v>41</v>
      </c>
      <c r="C1168" s="3" t="str">
        <f t="shared" si="145"/>
        <v>4.5 </v>
      </c>
      <c r="D1168" t="s">
        <v>4787</v>
      </c>
      <c r="E1168" t="s">
        <v>4788</v>
      </c>
      <c r="F1168" t="s">
        <v>13</v>
      </c>
      <c r="G1168" t="str">
        <f t="shared" si="146"/>
        <v>$$ - $$$</v>
      </c>
      <c r="H1168" t="s">
        <v>3053</v>
      </c>
      <c r="I1168" t="s">
        <v>4789</v>
      </c>
      <c r="J1168" t="str">
        <f t="shared" si="144"/>
        <v xml:space="preserve">  InternationalAsianMalaysian</v>
      </c>
      <c r="K1168" t="str" cm="1">
        <f t="array" ref="K1168">ExtractCapitals(J1168)</f>
        <v>International Asian Malaysian</v>
      </c>
      <c r="L1168" t="str">
        <f t="shared" si="147"/>
        <v>International, Asian, Malaysian</v>
      </c>
      <c r="M1168" t="str">
        <f t="shared" si="151"/>
        <v>International, Asian, Malaysian</v>
      </c>
      <c r="N1168" t="s">
        <v>3055</v>
      </c>
      <c r="O1168" t="s">
        <v>34</v>
      </c>
      <c r="P1168" t="str">
        <f t="shared" si="148"/>
        <v>International, Asian, Malaysian, Vegetarian Friendly</v>
      </c>
      <c r="Q1168" t="str" cm="1">
        <f t="array" ref="Q1168">_xlfn.TEXTJOIN(", ", TRUE, IFERROR(_xlfn.FILTERXML("&lt;t&gt;&lt;s&gt;" &amp; SUBSTITUTE(P1168, ", ", "&lt;/s&gt;&lt;s&gt;") &amp; "&lt;/s&gt;&lt;/t&gt;", "//s[not(preceding::*=.)]"), ""))</f>
        <v>International, Asian, Malaysian, Vegetarian Friendly</v>
      </c>
      <c r="R1168" t="s">
        <v>9048</v>
      </c>
      <c r="S1168" t="str">
        <f t="shared" si="149"/>
        <v>P002139</v>
      </c>
      <c r="T1168">
        <f t="shared" ca="1" si="150"/>
        <v>2162</v>
      </c>
      <c r="U1168" s="4">
        <v>446</v>
      </c>
    </row>
    <row r="1169" spans="1:21" x14ac:dyDescent="0.45">
      <c r="A1169" t="s">
        <v>4790</v>
      </c>
      <c r="B1169" t="s">
        <v>41</v>
      </c>
      <c r="C1169" s="3" t="str">
        <f t="shared" si="145"/>
        <v>4.5 </v>
      </c>
      <c r="D1169" t="s">
        <v>4791</v>
      </c>
      <c r="E1169" t="s">
        <v>4792</v>
      </c>
      <c r="F1169" t="s">
        <v>6</v>
      </c>
      <c r="G1169" t="str">
        <f t="shared" si="146"/>
        <v>$</v>
      </c>
      <c r="H1169" t="s">
        <v>4376</v>
      </c>
      <c r="I1169" t="s">
        <v>4793</v>
      </c>
      <c r="J1169" t="str">
        <f t="shared" si="144"/>
        <v>ChineseAsianVegetarian Friendly</v>
      </c>
      <c r="K1169" t="str" cm="1">
        <f t="array" ref="K1169">ExtractCapitals(J1169)</f>
        <v>Chinese Asian Vegetarian  Friendly</v>
      </c>
      <c r="L1169" t="str">
        <f t="shared" si="147"/>
        <v>Chinese, Asian, Vegetarian, , Friendly</v>
      </c>
      <c r="M1169" t="str">
        <f t="shared" si="151"/>
        <v>Chinese, Asian, Vegetarian Friendly</v>
      </c>
      <c r="N1169" t="s">
        <v>56</v>
      </c>
      <c r="O1169" t="s">
        <v>135</v>
      </c>
      <c r="P1169" t="str">
        <f t="shared" si="148"/>
        <v>Chinese, Asian, Vegetarian Friendly, Vegetarian Friendly, Vegan Options, Dinner, Lunch</v>
      </c>
      <c r="Q1169" t="str" cm="1">
        <f t="array" ref="Q1169">_xlfn.TEXTJOIN(", ", TRUE, IFERROR(_xlfn.FILTERXML("&lt;t&gt;&lt;s&gt;" &amp; SUBSTITUTE(P1169, ", ", "&lt;/s&gt;&lt;s&gt;") &amp; "&lt;/s&gt;&lt;/t&gt;", "//s[not(preceding::*=.)]"), ""))</f>
        <v>Chinese, Asian, Vegetarian Friendly, Vegan Options, Dinner, Lunch</v>
      </c>
      <c r="R1169" t="s">
        <v>9048</v>
      </c>
      <c r="S1169" t="str">
        <f t="shared" si="149"/>
        <v>P002140</v>
      </c>
      <c r="T1169">
        <f t="shared" ca="1" si="150"/>
        <v>603</v>
      </c>
      <c r="U1169" s="4">
        <v>1200</v>
      </c>
    </row>
    <row r="1170" spans="1:21" x14ac:dyDescent="0.45">
      <c r="A1170" t="s">
        <v>4794</v>
      </c>
      <c r="B1170" t="s">
        <v>3</v>
      </c>
      <c r="C1170" s="3" t="str">
        <f t="shared" si="145"/>
        <v>4.0 </v>
      </c>
      <c r="D1170" t="s">
        <v>4795</v>
      </c>
      <c r="F1170" t="s">
        <v>6</v>
      </c>
      <c r="G1170" t="str">
        <f t="shared" si="146"/>
        <v>$</v>
      </c>
      <c r="H1170" t="s">
        <v>631</v>
      </c>
      <c r="I1170" t="s">
        <v>4796</v>
      </c>
      <c r="J1170" t="str">
        <f t="shared" si="144"/>
        <v>AsianMalaysianHalal</v>
      </c>
      <c r="K1170" t="str" cm="1">
        <f t="array" ref="K1170">ExtractCapitals(J1170)</f>
        <v>Asian Malaysian Halal</v>
      </c>
      <c r="L1170" t="str">
        <f t="shared" si="147"/>
        <v>Asian, Malaysian, Halal</v>
      </c>
      <c r="M1170" t="str">
        <f t="shared" si="151"/>
        <v>Asian, Malaysian, Halal</v>
      </c>
      <c r="P1170" t="str">
        <f t="shared" si="148"/>
        <v>Asian, Malaysian, Halal</v>
      </c>
      <c r="Q1170" t="str" cm="1">
        <f t="array" ref="Q1170">_xlfn.TEXTJOIN(", ", TRUE, IFERROR(_xlfn.FILTERXML("&lt;t&gt;&lt;s&gt;" &amp; SUBSTITUTE(P1170, ", ", "&lt;/s&gt;&lt;s&gt;") &amp; "&lt;/s&gt;&lt;/t&gt;", "//s[not(preceding::*=.)]"), ""))</f>
        <v>Asian, Malaysian, Halal</v>
      </c>
      <c r="R1170" t="s">
        <v>9048</v>
      </c>
      <c r="S1170" t="str">
        <f t="shared" si="149"/>
        <v>P002141</v>
      </c>
      <c r="T1170">
        <f t="shared" ca="1" si="150"/>
        <v>1376</v>
      </c>
      <c r="U1170" s="4">
        <v>4312</v>
      </c>
    </row>
    <row r="1171" spans="1:21" x14ac:dyDescent="0.45">
      <c r="A1171" t="s">
        <v>4797</v>
      </c>
      <c r="B1171" t="s">
        <v>41</v>
      </c>
      <c r="C1171" s="3" t="str">
        <f t="shared" si="145"/>
        <v>4.5 </v>
      </c>
      <c r="D1171" t="s">
        <v>4798</v>
      </c>
      <c r="E1171" t="s">
        <v>4799</v>
      </c>
      <c r="F1171" t="s">
        <v>13</v>
      </c>
      <c r="G1171" t="str">
        <f t="shared" si="146"/>
        <v>$$ - $$$</v>
      </c>
      <c r="H1171" t="s">
        <v>4097</v>
      </c>
      <c r="I1171" t="s">
        <v>4800</v>
      </c>
      <c r="J1171" t="str">
        <f t="shared" si="144"/>
        <v xml:space="preserve">  BarGrillPub</v>
      </c>
      <c r="K1171" t="str" cm="1">
        <f t="array" ref="K1171">ExtractCapitals(J1171)</f>
        <v>Bar Grill Pub</v>
      </c>
      <c r="L1171" t="str">
        <f t="shared" si="147"/>
        <v>Bar, Grill, Pub</v>
      </c>
      <c r="M1171" t="str">
        <f t="shared" si="151"/>
        <v>Bar, Grill, Pub</v>
      </c>
      <c r="N1171" t="s">
        <v>34</v>
      </c>
      <c r="O1171" t="s">
        <v>1818</v>
      </c>
      <c r="P1171" t="str">
        <f t="shared" si="148"/>
        <v>Bar, Grill, Pub, Vegetarian Friendly, Dinner, Lunch, After-hours, Drinks</v>
      </c>
      <c r="Q1171" t="str" cm="1">
        <f t="array" ref="Q1171">_xlfn.TEXTJOIN(", ", TRUE, IFERROR(_xlfn.FILTERXML("&lt;t&gt;&lt;s&gt;" &amp; SUBSTITUTE(P1171, ", ", "&lt;/s&gt;&lt;s&gt;") &amp; "&lt;/s&gt;&lt;/t&gt;", "//s[not(preceding::*=.)]"), ""))</f>
        <v>Bar, Grill, Pub, Vegetarian Friendly, Dinner, Lunch, After-hours, Drinks</v>
      </c>
      <c r="R1171" t="s">
        <v>9048</v>
      </c>
      <c r="S1171" t="str">
        <f t="shared" si="149"/>
        <v>P002142</v>
      </c>
      <c r="T1171">
        <f t="shared" ca="1" si="150"/>
        <v>4303</v>
      </c>
      <c r="U1171" s="4">
        <v>528</v>
      </c>
    </row>
    <row r="1172" spans="1:21" x14ac:dyDescent="0.45">
      <c r="A1172" t="s">
        <v>4801</v>
      </c>
      <c r="B1172" t="s">
        <v>3</v>
      </c>
      <c r="C1172" s="3" t="str">
        <f t="shared" si="145"/>
        <v>4.0 </v>
      </c>
      <c r="D1172" t="s">
        <v>4802</v>
      </c>
      <c r="E1172" t="s">
        <v>4803</v>
      </c>
      <c r="F1172" t="s">
        <v>13</v>
      </c>
      <c r="G1172" t="str">
        <f t="shared" si="146"/>
        <v>$$ - $$$</v>
      </c>
      <c r="H1172" t="s">
        <v>1669</v>
      </c>
      <c r="I1172" t="s">
        <v>4804</v>
      </c>
      <c r="J1172" t="str">
        <f t="shared" si="144"/>
        <v xml:space="preserve">  BarInternationalAsian</v>
      </c>
      <c r="K1172" t="str" cm="1">
        <f t="array" ref="K1172">ExtractCapitals(J1172)</f>
        <v>Bar International Asian</v>
      </c>
      <c r="L1172" t="str">
        <f t="shared" si="147"/>
        <v>Bar, International, Asian</v>
      </c>
      <c r="M1172" t="str">
        <f t="shared" si="151"/>
        <v>Bar, International, Asian</v>
      </c>
      <c r="N1172" t="s">
        <v>4805</v>
      </c>
      <c r="O1172" t="s">
        <v>56</v>
      </c>
      <c r="P1172" t="str">
        <f t="shared" si="148"/>
        <v>Bar, International, Asian, Bar, Asian, International, Vegetarian Friendly, Vegan Options</v>
      </c>
      <c r="Q1172" t="str" cm="1">
        <f t="array" ref="Q1172">_xlfn.TEXTJOIN(", ", TRUE, IFERROR(_xlfn.FILTERXML("&lt;t&gt;&lt;s&gt;" &amp; SUBSTITUTE(P1172, ", ", "&lt;/s&gt;&lt;s&gt;") &amp; "&lt;/s&gt;&lt;/t&gt;", "//s[not(preceding::*=.)]"), ""))</f>
        <v>Bar, International, Asian, Vegetarian Friendly, Vegan Options</v>
      </c>
      <c r="R1172" t="s">
        <v>9048</v>
      </c>
      <c r="S1172" t="str">
        <f t="shared" si="149"/>
        <v>P002143</v>
      </c>
      <c r="T1172">
        <f t="shared" ca="1" si="150"/>
        <v>1081</v>
      </c>
      <c r="U1172" s="4">
        <v>602</v>
      </c>
    </row>
    <row r="1173" spans="1:21" x14ac:dyDescent="0.45">
      <c r="A1173" t="s">
        <v>4806</v>
      </c>
      <c r="B1173" t="s">
        <v>41</v>
      </c>
      <c r="C1173" s="3" t="str">
        <f t="shared" si="145"/>
        <v>4.5 </v>
      </c>
      <c r="D1173" t="s">
        <v>4807</v>
      </c>
      <c r="E1173" t="s">
        <v>4808</v>
      </c>
      <c r="F1173" t="s">
        <v>6</v>
      </c>
      <c r="G1173" t="str">
        <f t="shared" si="146"/>
        <v>$</v>
      </c>
      <c r="H1173" t="s">
        <v>4809</v>
      </c>
      <c r="I1173" t="s">
        <v>4810</v>
      </c>
      <c r="J1173" t="str">
        <f t="shared" si="144"/>
        <v>DessertCafeFusion</v>
      </c>
      <c r="K1173" t="str" cm="1">
        <f t="array" ref="K1173">ExtractCapitals(J1173)</f>
        <v>Dessert Cafe Fusion</v>
      </c>
      <c r="L1173" t="str">
        <f t="shared" si="147"/>
        <v>Dessert, Cafe, Fusion</v>
      </c>
      <c r="M1173" t="str">
        <f t="shared" si="151"/>
        <v>Dessert, Cafe, Fusion</v>
      </c>
      <c r="N1173" t="s">
        <v>4811</v>
      </c>
      <c r="O1173" t="s">
        <v>56</v>
      </c>
      <c r="P1173" t="str">
        <f t="shared" si="148"/>
        <v>Dessert, Cafe, Fusion, Cafe, Fusion, Street Food, Vegetarian Friendly, Vegan Options</v>
      </c>
      <c r="Q1173" t="str" cm="1">
        <f t="array" ref="Q1173">_xlfn.TEXTJOIN(", ", TRUE, IFERROR(_xlfn.FILTERXML("&lt;t&gt;&lt;s&gt;" &amp; SUBSTITUTE(P1173, ", ", "&lt;/s&gt;&lt;s&gt;") &amp; "&lt;/s&gt;&lt;/t&gt;", "//s[not(preceding::*=.)]"), ""))</f>
        <v>Dessert, Cafe, Fusion, Street Food, Vegetarian Friendly, Vegan Options</v>
      </c>
      <c r="R1173" t="s">
        <v>9048</v>
      </c>
      <c r="S1173" t="str">
        <f t="shared" si="149"/>
        <v>P002144</v>
      </c>
      <c r="T1173">
        <f t="shared" ca="1" si="150"/>
        <v>3648</v>
      </c>
      <c r="U1173" s="4">
        <v>651</v>
      </c>
    </row>
    <row r="1174" spans="1:21" x14ac:dyDescent="0.45">
      <c r="A1174" t="s">
        <v>4812</v>
      </c>
      <c r="B1174" t="s">
        <v>41</v>
      </c>
      <c r="C1174" s="3" t="str">
        <f t="shared" si="145"/>
        <v>4.5 </v>
      </c>
      <c r="D1174" t="s">
        <v>4813</v>
      </c>
      <c r="F1174" t="s">
        <v>13</v>
      </c>
      <c r="G1174" t="str">
        <f t="shared" si="146"/>
        <v>$$ - $$$</v>
      </c>
      <c r="H1174" t="s">
        <v>206</v>
      </c>
      <c r="I1174" t="s">
        <v>4814</v>
      </c>
      <c r="J1174" t="str">
        <f t="shared" si="144"/>
        <v xml:space="preserve">  DessertCafe</v>
      </c>
      <c r="K1174" t="str" cm="1">
        <f t="array" ref="K1174">ExtractCapitals(J1174)</f>
        <v>Dessert Cafe</v>
      </c>
      <c r="L1174" t="str">
        <f t="shared" si="147"/>
        <v>Dessert, Cafe</v>
      </c>
      <c r="M1174" t="str">
        <f t="shared" si="151"/>
        <v>Dessert, Cafe</v>
      </c>
      <c r="N1174" t="s">
        <v>4815</v>
      </c>
      <c r="P1174" t="str">
        <f t="shared" si="148"/>
        <v>Dessert, Cafe, Seating, Takeout</v>
      </c>
      <c r="Q1174" t="str" cm="1">
        <f t="array" ref="Q1174">_xlfn.TEXTJOIN(", ", TRUE, IFERROR(_xlfn.FILTERXML("&lt;t&gt;&lt;s&gt;" &amp; SUBSTITUTE(P1174, ", ", "&lt;/s&gt;&lt;s&gt;") &amp; "&lt;/s&gt;&lt;/t&gt;", "//s[not(preceding::*=.)]"), ""))</f>
        <v>Dessert, Cafe, Seating, Takeout</v>
      </c>
      <c r="R1174" t="s">
        <v>9048</v>
      </c>
      <c r="S1174" t="str">
        <f t="shared" si="149"/>
        <v>P002145</v>
      </c>
      <c r="T1174">
        <f t="shared" ca="1" si="150"/>
        <v>2316</v>
      </c>
      <c r="U1174" s="4">
        <v>3429</v>
      </c>
    </row>
    <row r="1175" spans="1:21" x14ac:dyDescent="0.45">
      <c r="A1175" t="s">
        <v>4816</v>
      </c>
      <c r="B1175" t="s">
        <v>3</v>
      </c>
      <c r="C1175" s="3" t="str">
        <f t="shared" si="145"/>
        <v>4.0 </v>
      </c>
      <c r="D1175" t="s">
        <v>4817</v>
      </c>
      <c r="E1175" t="s">
        <v>4818</v>
      </c>
      <c r="F1175" t="s">
        <v>13</v>
      </c>
      <c r="G1175" t="str">
        <f t="shared" si="146"/>
        <v>$$ - $$$</v>
      </c>
      <c r="H1175" t="s">
        <v>3992</v>
      </c>
      <c r="I1175" t="s">
        <v>4819</v>
      </c>
      <c r="J1175" t="str">
        <f t="shared" si="144"/>
        <v xml:space="preserve">  AsianVegetarian FriendlyVegan Options</v>
      </c>
      <c r="K1175" t="str" cm="1">
        <f t="array" ref="K1175">ExtractCapitals(J1175)</f>
        <v>Asian Vegetarian  Friendly Vegan  Options</v>
      </c>
      <c r="L1175" t="str">
        <f t="shared" si="147"/>
        <v>Asian, Vegetarian, , Friendly, Vegan, , Options</v>
      </c>
      <c r="M1175" t="str">
        <f t="shared" si="151"/>
        <v>Asian, Vegetarian Friendly, Vegan Options</v>
      </c>
      <c r="N1175" t="s">
        <v>1712</v>
      </c>
      <c r="O1175" t="s">
        <v>135</v>
      </c>
      <c r="P1175" t="str">
        <f t="shared" si="148"/>
        <v>Asian, Vegetarian Friendly, Vegan Options, Vegan Options, Vegetarian Friendly, Dinner, Lunch</v>
      </c>
      <c r="Q1175" t="str" cm="1">
        <f t="array" ref="Q1175">_xlfn.TEXTJOIN(", ", TRUE, IFERROR(_xlfn.FILTERXML("&lt;t&gt;&lt;s&gt;" &amp; SUBSTITUTE(P1175, ", ", "&lt;/s&gt;&lt;s&gt;") &amp; "&lt;/s&gt;&lt;/t&gt;", "//s[not(preceding::*=.)]"), ""))</f>
        <v>Asian, Vegetarian Friendly, Vegan Options, Dinner, Lunch</v>
      </c>
      <c r="R1175" t="s">
        <v>9048</v>
      </c>
      <c r="S1175" t="str">
        <f t="shared" si="149"/>
        <v>P002146</v>
      </c>
      <c r="T1175">
        <f t="shared" ca="1" si="150"/>
        <v>4238</v>
      </c>
      <c r="U1175" s="4">
        <v>4300</v>
      </c>
    </row>
    <row r="1176" spans="1:21" x14ac:dyDescent="0.45">
      <c r="A1176" t="s">
        <v>4820</v>
      </c>
      <c r="B1176" t="s">
        <v>41</v>
      </c>
      <c r="C1176" s="3" t="str">
        <f t="shared" si="145"/>
        <v>4.5 </v>
      </c>
      <c r="D1176" t="s">
        <v>4821</v>
      </c>
      <c r="E1176" t="s">
        <v>4822</v>
      </c>
      <c r="F1176" t="s">
        <v>13</v>
      </c>
      <c r="G1176" t="str">
        <f t="shared" si="146"/>
        <v>$$ - $$$</v>
      </c>
      <c r="H1176" t="s">
        <v>4465</v>
      </c>
      <c r="I1176" t="s">
        <v>4823</v>
      </c>
      <c r="J1176" t="str">
        <f t="shared" si="144"/>
        <v xml:space="preserve">  FrenchBarCafe</v>
      </c>
      <c r="K1176" t="str" cm="1">
        <f t="array" ref="K1176">ExtractCapitals(J1176)</f>
        <v>French Bar Cafe</v>
      </c>
      <c r="L1176" t="str">
        <f t="shared" si="147"/>
        <v>French, Bar, Cafe</v>
      </c>
      <c r="M1176" t="str">
        <f t="shared" si="151"/>
        <v>French, Bar, Cafe</v>
      </c>
      <c r="N1176" t="s">
        <v>4824</v>
      </c>
      <c r="O1176" t="s">
        <v>4825</v>
      </c>
      <c r="P1176" t="str">
        <f t="shared" si="148"/>
        <v>French, Bar, Cafe, Breakfast, Brunch, Lunch, Dinner, Drinks, Seating, Delivery, Takeout, Buffet, Street Parking, Free off-street parking, Serves Alcohol, Digital Payments, Free Wifi, Accepts Credit Cards, Table Service</v>
      </c>
      <c r="Q1176" t="str" cm="1">
        <f t="array" ref="Q1176">_xlfn.TEXTJOIN(", ", TRUE, IFERROR(_xlfn.FILTERXML("&lt;t&gt;&lt;s&gt;" &amp; SUBSTITUTE(P1176, ", ", "&lt;/s&gt;&lt;s&gt;") &amp; "&lt;/s&gt;&lt;/t&gt;", "//s[not(preceding::*=.)]"), ""))</f>
        <v>French, Bar, Cafe, Breakfast, Brunch, Lunch, Dinner, Drinks, Seating, Delivery, Takeout, Buffet, Street Parking, Free off-street parking, Serves Alcohol, Digital Payments, Free Wifi, Accepts Credit Cards, Table Service</v>
      </c>
      <c r="R1176" t="s">
        <v>9048</v>
      </c>
      <c r="S1176" t="str">
        <f t="shared" si="149"/>
        <v>P002147</v>
      </c>
      <c r="T1176">
        <f t="shared" ca="1" si="150"/>
        <v>561</v>
      </c>
      <c r="U1176" s="4">
        <v>2224</v>
      </c>
    </row>
    <row r="1177" spans="1:21" x14ac:dyDescent="0.45">
      <c r="A1177" t="s">
        <v>4826</v>
      </c>
      <c r="B1177" t="s">
        <v>3</v>
      </c>
      <c r="C1177" s="3" t="str">
        <f t="shared" si="145"/>
        <v>4.0 </v>
      </c>
      <c r="D1177" t="s">
        <v>4827</v>
      </c>
      <c r="E1177" t="s">
        <v>4828</v>
      </c>
      <c r="F1177" t="s">
        <v>13</v>
      </c>
      <c r="G1177" t="str">
        <f t="shared" si="146"/>
        <v>$$ - $$$</v>
      </c>
      <c r="H1177" t="s">
        <v>4829</v>
      </c>
      <c r="I1177" t="s">
        <v>4830</v>
      </c>
      <c r="J1177" t="str">
        <f t="shared" si="144"/>
        <v xml:space="preserve">  Quick BitesCafeHalal</v>
      </c>
      <c r="K1177" t="str" cm="1">
        <f t="array" ref="K1177">ExtractCapitals(J1177)</f>
        <v>Quick  Bites Cafe Halal</v>
      </c>
      <c r="L1177" t="str">
        <f t="shared" si="147"/>
        <v>Quick, , Bites, Cafe, Halal</v>
      </c>
      <c r="M1177" t="str">
        <f t="shared" si="151"/>
        <v>Quick Bites, Cafe, Halal</v>
      </c>
      <c r="N1177" t="s">
        <v>77</v>
      </c>
      <c r="O1177" t="s">
        <v>248</v>
      </c>
      <c r="P1177" t="str">
        <f t="shared" si="148"/>
        <v>Quick Bites, Cafe, Halal, Breakfast, Brunch</v>
      </c>
      <c r="Q1177" t="str" cm="1">
        <f t="array" ref="Q1177">_xlfn.TEXTJOIN(", ", TRUE, IFERROR(_xlfn.FILTERXML("&lt;t&gt;&lt;s&gt;" &amp; SUBSTITUTE(P1177, ", ", "&lt;/s&gt;&lt;s&gt;") &amp; "&lt;/s&gt;&lt;/t&gt;", "//s[not(preceding::*=.)]"), ""))</f>
        <v>Quick Bites, Cafe, Halal, Breakfast, Brunch</v>
      </c>
      <c r="R1177" t="s">
        <v>9048</v>
      </c>
      <c r="S1177" t="str">
        <f t="shared" si="149"/>
        <v>P002148</v>
      </c>
      <c r="T1177">
        <f t="shared" ca="1" si="150"/>
        <v>246</v>
      </c>
      <c r="U1177" s="4">
        <v>2974</v>
      </c>
    </row>
    <row r="1178" spans="1:21" x14ac:dyDescent="0.45">
      <c r="A1178" t="s">
        <v>4831</v>
      </c>
      <c r="B1178" t="s">
        <v>3</v>
      </c>
      <c r="C1178" s="3" t="str">
        <f t="shared" si="145"/>
        <v>4.0 </v>
      </c>
      <c r="D1178" t="s">
        <v>4832</v>
      </c>
      <c r="F1178" t="s">
        <v>13</v>
      </c>
      <c r="G1178" t="str">
        <f t="shared" si="146"/>
        <v>$$ - $$$</v>
      </c>
      <c r="H1178" t="s">
        <v>380</v>
      </c>
      <c r="I1178" t="s">
        <v>4833</v>
      </c>
      <c r="J1178" t="str">
        <f t="shared" si="144"/>
        <v xml:space="preserve">  JapaneseSushiAsian</v>
      </c>
      <c r="K1178" t="str" cm="1">
        <f t="array" ref="K1178">ExtractCapitals(J1178)</f>
        <v>Japanese Sushi Asian</v>
      </c>
      <c r="L1178" t="str">
        <f t="shared" si="147"/>
        <v>Japanese, Sushi, Asian</v>
      </c>
      <c r="M1178" t="str">
        <f t="shared" si="151"/>
        <v>Japanese, Sushi, Asian</v>
      </c>
      <c r="N1178" t="s">
        <v>2689</v>
      </c>
      <c r="O1178" t="s">
        <v>232</v>
      </c>
      <c r="P1178" t="str">
        <f t="shared" si="148"/>
        <v>Japanese, Sushi, Asian, Lunch, Dinner</v>
      </c>
      <c r="Q1178" t="str" cm="1">
        <f t="array" ref="Q1178">_xlfn.TEXTJOIN(", ", TRUE, IFERROR(_xlfn.FILTERXML("&lt;t&gt;&lt;s&gt;" &amp; SUBSTITUTE(P1178, ", ", "&lt;/s&gt;&lt;s&gt;") &amp; "&lt;/s&gt;&lt;/t&gt;", "//s[not(preceding::*=.)]"), ""))</f>
        <v>Japanese, Sushi, Asian, Lunch, Dinner</v>
      </c>
      <c r="R1178" t="s">
        <v>9048</v>
      </c>
      <c r="S1178" t="str">
        <f t="shared" si="149"/>
        <v>P002149</v>
      </c>
      <c r="T1178">
        <f t="shared" ca="1" si="150"/>
        <v>4490</v>
      </c>
      <c r="U1178" s="4">
        <v>229</v>
      </c>
    </row>
    <row r="1179" spans="1:21" x14ac:dyDescent="0.45">
      <c r="A1179" t="s">
        <v>4834</v>
      </c>
      <c r="B1179" t="s">
        <v>3</v>
      </c>
      <c r="C1179" s="3" t="str">
        <f t="shared" si="145"/>
        <v>4.0 </v>
      </c>
      <c r="D1179" t="s">
        <v>4835</v>
      </c>
      <c r="E1179" t="s">
        <v>4836</v>
      </c>
      <c r="F1179" t="s">
        <v>6</v>
      </c>
      <c r="G1179" t="str">
        <f t="shared" si="146"/>
        <v>$</v>
      </c>
      <c r="H1179" t="s">
        <v>246</v>
      </c>
      <c r="I1179" t="s">
        <v>4837</v>
      </c>
      <c r="J1179" t="str">
        <f t="shared" si="144"/>
        <v>AsianMalaysian</v>
      </c>
      <c r="K1179" t="str" cm="1">
        <f t="array" ref="K1179">ExtractCapitals(J1179)</f>
        <v>Asian Malaysian</v>
      </c>
      <c r="L1179" t="str">
        <f t="shared" si="147"/>
        <v>Asian, Malaysian</v>
      </c>
      <c r="M1179" t="str">
        <f t="shared" si="151"/>
        <v>Asian, Malaysian</v>
      </c>
      <c r="N1179" t="s">
        <v>1384</v>
      </c>
      <c r="O1179" t="s">
        <v>4838</v>
      </c>
      <c r="P1179" t="str">
        <f t="shared" si="148"/>
        <v>Asian, Malaysian, Lunch, Brunch, Takeout, Wheelchair Accessible, Seating</v>
      </c>
      <c r="Q1179" t="str" cm="1">
        <f t="array" ref="Q1179">_xlfn.TEXTJOIN(", ", TRUE, IFERROR(_xlfn.FILTERXML("&lt;t&gt;&lt;s&gt;" &amp; SUBSTITUTE(P1179, ", ", "&lt;/s&gt;&lt;s&gt;") &amp; "&lt;/s&gt;&lt;/t&gt;", "//s[not(preceding::*=.)]"), ""))</f>
        <v>Asian, Malaysian, Lunch, Brunch, Takeout, Wheelchair Accessible, Seating</v>
      </c>
      <c r="R1179" t="s">
        <v>9048</v>
      </c>
      <c r="S1179" t="str">
        <f t="shared" si="149"/>
        <v>P002150</v>
      </c>
      <c r="T1179">
        <f t="shared" ca="1" si="150"/>
        <v>1432</v>
      </c>
      <c r="U1179" s="4">
        <v>4326</v>
      </c>
    </row>
    <row r="1180" spans="1:21" x14ac:dyDescent="0.45">
      <c r="A1180" t="s">
        <v>3984</v>
      </c>
      <c r="B1180" t="s">
        <v>18</v>
      </c>
      <c r="C1180" s="3" t="str">
        <f t="shared" si="145"/>
        <v>3.5 </v>
      </c>
      <c r="D1180" t="s">
        <v>4839</v>
      </c>
      <c r="E1180" t="s">
        <v>4840</v>
      </c>
      <c r="F1180" t="s">
        <v>13</v>
      </c>
      <c r="G1180" t="str">
        <f t="shared" si="146"/>
        <v>$$ - $$$</v>
      </c>
      <c r="H1180" t="s">
        <v>674</v>
      </c>
      <c r="I1180" t="s">
        <v>4841</v>
      </c>
      <c r="J1180" t="str">
        <f t="shared" si="144"/>
        <v xml:space="preserve">  Halal</v>
      </c>
      <c r="K1180" t="str" cm="1">
        <f t="array" ref="K1180">ExtractCapitals(J1180)</f>
        <v>Halal</v>
      </c>
      <c r="L1180" t="str">
        <f t="shared" si="147"/>
        <v>Halal</v>
      </c>
      <c r="M1180" t="str">
        <f t="shared" si="151"/>
        <v>Halal</v>
      </c>
      <c r="N1180" t="s">
        <v>77</v>
      </c>
      <c r="O1180" t="s">
        <v>23</v>
      </c>
      <c r="P1180" t="str">
        <f t="shared" si="148"/>
        <v>Halal, Lunch, Dinner, After-hours</v>
      </c>
      <c r="Q1180" t="str" cm="1">
        <f t="array" ref="Q1180">_xlfn.TEXTJOIN(", ", TRUE, IFERROR(_xlfn.FILTERXML("&lt;t&gt;&lt;s&gt;" &amp; SUBSTITUTE(P1180, ", ", "&lt;/s&gt;&lt;s&gt;") &amp; "&lt;/s&gt;&lt;/t&gt;", "//s[not(preceding::*=.)]"), ""))</f>
        <v>Halal, Lunch, Dinner, After-hours</v>
      </c>
      <c r="R1180" t="s">
        <v>9048</v>
      </c>
      <c r="S1180" t="str">
        <f t="shared" si="149"/>
        <v>P002151</v>
      </c>
      <c r="T1180">
        <f t="shared" ca="1" si="150"/>
        <v>2943</v>
      </c>
      <c r="U1180" s="4">
        <v>2372</v>
      </c>
    </row>
    <row r="1181" spans="1:21" x14ac:dyDescent="0.45">
      <c r="A1181" t="s">
        <v>4842</v>
      </c>
      <c r="B1181" t="s">
        <v>41</v>
      </c>
      <c r="C1181" s="3" t="str">
        <f t="shared" si="145"/>
        <v>4.5 </v>
      </c>
      <c r="D1181" t="s">
        <v>4843</v>
      </c>
      <c r="E1181" t="s">
        <v>4844</v>
      </c>
      <c r="F1181" t="s">
        <v>13</v>
      </c>
      <c r="G1181" t="str">
        <f t="shared" si="146"/>
        <v>$$ - $$$</v>
      </c>
      <c r="H1181" t="s">
        <v>4845</v>
      </c>
      <c r="I1181" t="s">
        <v>4846</v>
      </c>
      <c r="J1181" t="str">
        <f t="shared" si="144"/>
        <v xml:space="preserve">  AsianMalaysianSri Lankan</v>
      </c>
      <c r="K1181" t="str" cm="1">
        <f t="array" ref="K1181">ExtractCapitals(J1181)</f>
        <v>Asian Malaysian Sri  Lankan</v>
      </c>
      <c r="L1181" t="str">
        <f t="shared" si="147"/>
        <v>Asian, Malaysian, Sri, , Lankan</v>
      </c>
      <c r="M1181" t="str">
        <f t="shared" si="151"/>
        <v>Asian, Malaysian, Sri Lankan</v>
      </c>
      <c r="N1181" t="s">
        <v>56</v>
      </c>
      <c r="O1181" t="s">
        <v>4847</v>
      </c>
      <c r="P1181" t="str">
        <f t="shared" si="148"/>
        <v>Asian, Malaysian, Sri Lankan, Vegetarian Friendly, Vegan Options, Breakfast, Dinner, Brunch, Lunch</v>
      </c>
      <c r="Q1181" t="str" cm="1">
        <f t="array" ref="Q1181">_xlfn.TEXTJOIN(", ", TRUE, IFERROR(_xlfn.FILTERXML("&lt;t&gt;&lt;s&gt;" &amp; SUBSTITUTE(P1181, ", ", "&lt;/s&gt;&lt;s&gt;") &amp; "&lt;/s&gt;&lt;/t&gt;", "//s[not(preceding::*=.)]"), ""))</f>
        <v>Asian, Malaysian, Sri Lankan, Vegetarian Friendly, Vegan Options, Breakfast, Dinner, Brunch, Lunch</v>
      </c>
      <c r="R1181" t="s">
        <v>9048</v>
      </c>
      <c r="S1181" t="str">
        <f t="shared" si="149"/>
        <v>P002152</v>
      </c>
      <c r="T1181">
        <f t="shared" ca="1" si="150"/>
        <v>4215</v>
      </c>
      <c r="U1181" s="4">
        <v>2937</v>
      </c>
    </row>
    <row r="1182" spans="1:21" x14ac:dyDescent="0.45">
      <c r="A1182" t="s">
        <v>178</v>
      </c>
      <c r="B1182" t="s">
        <v>18</v>
      </c>
      <c r="C1182" s="3" t="str">
        <f t="shared" si="145"/>
        <v>3.5 </v>
      </c>
      <c r="D1182" t="s">
        <v>4848</v>
      </c>
      <c r="F1182" t="s">
        <v>13</v>
      </c>
      <c r="G1182" t="str">
        <f t="shared" si="146"/>
        <v>$$ - $$$</v>
      </c>
      <c r="H1182" t="s">
        <v>181</v>
      </c>
      <c r="J1182" t="str">
        <f t="shared" si="144"/>
        <v xml:space="preserve">  CafeAsianMalaysian</v>
      </c>
      <c r="K1182" t="str" cm="1">
        <f t="array" ref="K1182">ExtractCapitals(J1182)</f>
        <v>Cafe Asian Malaysian</v>
      </c>
      <c r="L1182" t="str">
        <f t="shared" si="147"/>
        <v>Cafe, Asian, Malaysian</v>
      </c>
      <c r="M1182" t="str">
        <f t="shared" si="151"/>
        <v>Cafe, Asian, Malaysian</v>
      </c>
      <c r="N1182" t="s">
        <v>3149</v>
      </c>
      <c r="O1182" t="s">
        <v>4849</v>
      </c>
      <c r="P1182" t="str">
        <f t="shared" si="148"/>
        <v>Cafe, Asian, Malaysian, Breakfast, Lunch, Dinner, Brunch, After-hours, Takeout, Seating, Wheelchair Accessible, Free Wifi, Table Service</v>
      </c>
      <c r="Q1182" t="str" cm="1">
        <f t="array" ref="Q1182">_xlfn.TEXTJOIN(", ", TRUE, IFERROR(_xlfn.FILTERXML("&lt;t&gt;&lt;s&gt;" &amp; SUBSTITUTE(P1182, ", ", "&lt;/s&gt;&lt;s&gt;") &amp; "&lt;/s&gt;&lt;/t&gt;", "//s[not(preceding::*=.)]"), ""))</f>
        <v>Cafe, Asian, Malaysian, Breakfast, Lunch, Dinner, Brunch, After-hours, Takeout, Seating, Wheelchair Accessible, Free Wifi, Table Service</v>
      </c>
      <c r="R1182" t="s">
        <v>9048</v>
      </c>
      <c r="S1182" t="str">
        <f t="shared" si="149"/>
        <v>P002153</v>
      </c>
      <c r="T1182">
        <f t="shared" ca="1" si="150"/>
        <v>3117</v>
      </c>
      <c r="U1182" s="4">
        <v>2535</v>
      </c>
    </row>
    <row r="1183" spans="1:21" x14ac:dyDescent="0.45">
      <c r="A1183" t="s">
        <v>4850</v>
      </c>
      <c r="B1183" t="s">
        <v>41</v>
      </c>
      <c r="C1183" s="3" t="str">
        <f t="shared" si="145"/>
        <v>4.5 </v>
      </c>
      <c r="D1183" t="s">
        <v>4851</v>
      </c>
      <c r="E1183" t="s">
        <v>4852</v>
      </c>
      <c r="F1183" t="s">
        <v>13</v>
      </c>
      <c r="G1183" t="str">
        <f t="shared" si="146"/>
        <v>$$ - $$$</v>
      </c>
      <c r="H1183" t="s">
        <v>127</v>
      </c>
      <c r="I1183" t="s">
        <v>4282</v>
      </c>
      <c r="J1183" t="str">
        <f t="shared" si="144"/>
        <v xml:space="preserve">  FrenchEuropean</v>
      </c>
      <c r="K1183" t="str" cm="1">
        <f t="array" ref="K1183">ExtractCapitals(J1183)</f>
        <v>French European</v>
      </c>
      <c r="L1183" t="str">
        <f t="shared" si="147"/>
        <v>French, European</v>
      </c>
      <c r="M1183" t="str">
        <f t="shared" si="151"/>
        <v>French, European</v>
      </c>
      <c r="N1183" t="s">
        <v>129</v>
      </c>
      <c r="O1183" t="s">
        <v>232</v>
      </c>
      <c r="P1183" t="str">
        <f t="shared" si="148"/>
        <v>French, European, Lunch, Dinner</v>
      </c>
      <c r="Q1183" t="str" cm="1">
        <f t="array" ref="Q1183">_xlfn.TEXTJOIN(", ", TRUE, IFERROR(_xlfn.FILTERXML("&lt;t&gt;&lt;s&gt;" &amp; SUBSTITUTE(P1183, ", ", "&lt;/s&gt;&lt;s&gt;") &amp; "&lt;/s&gt;&lt;/t&gt;", "//s[not(preceding::*=.)]"), ""))</f>
        <v>French, European, Lunch, Dinner</v>
      </c>
      <c r="R1183" t="s">
        <v>9048</v>
      </c>
      <c r="S1183" t="str">
        <f t="shared" si="149"/>
        <v>P002154</v>
      </c>
      <c r="T1183">
        <f t="shared" ca="1" si="150"/>
        <v>4492</v>
      </c>
      <c r="U1183" s="4">
        <v>3939</v>
      </c>
    </row>
    <row r="1184" spans="1:21" x14ac:dyDescent="0.45">
      <c r="A1184" t="s">
        <v>4853</v>
      </c>
      <c r="B1184" t="s">
        <v>3</v>
      </c>
      <c r="C1184" s="3" t="str">
        <f t="shared" si="145"/>
        <v>4.0 </v>
      </c>
      <c r="D1184" t="s">
        <v>4686</v>
      </c>
      <c r="E1184" t="s">
        <v>4854</v>
      </c>
      <c r="F1184" t="s">
        <v>144</v>
      </c>
      <c r="G1184" t="str">
        <f t="shared" si="146"/>
        <v>$$$$</v>
      </c>
      <c r="H1184" t="s">
        <v>3162</v>
      </c>
      <c r="I1184" t="s">
        <v>4310</v>
      </c>
      <c r="J1184" t="str">
        <f t="shared" si="144"/>
        <v>ItalianEuropeanVegetarian Friendly</v>
      </c>
      <c r="K1184" t="str" cm="1">
        <f t="array" ref="K1184">ExtractCapitals(J1184)</f>
        <v>Italian European Vegetarian  Friendly</v>
      </c>
      <c r="L1184" t="str">
        <f t="shared" si="147"/>
        <v>Italian, European, Vegetarian, , Friendly</v>
      </c>
      <c r="M1184" t="str">
        <f t="shared" si="151"/>
        <v>Italian, European, Vegetarian Friendly</v>
      </c>
      <c r="N1184" t="s">
        <v>56</v>
      </c>
      <c r="O1184" t="s">
        <v>232</v>
      </c>
      <c r="P1184" t="str">
        <f t="shared" si="148"/>
        <v>Italian, European, Vegetarian Friendly, Vegetarian Friendly, Vegan Options, Lunch, Dinner</v>
      </c>
      <c r="Q1184" t="str" cm="1">
        <f t="array" ref="Q1184">_xlfn.TEXTJOIN(", ", TRUE, IFERROR(_xlfn.FILTERXML("&lt;t&gt;&lt;s&gt;" &amp; SUBSTITUTE(P1184, ", ", "&lt;/s&gt;&lt;s&gt;") &amp; "&lt;/s&gt;&lt;/t&gt;", "//s[not(preceding::*=.)]"), ""))</f>
        <v>Italian, European, Vegetarian Friendly, Vegan Options, Lunch, Dinner</v>
      </c>
      <c r="R1184" t="s">
        <v>9048</v>
      </c>
      <c r="S1184" t="str">
        <f t="shared" si="149"/>
        <v>P002155</v>
      </c>
      <c r="T1184">
        <f t="shared" ca="1" si="150"/>
        <v>2464</v>
      </c>
      <c r="U1184" s="4">
        <v>1203</v>
      </c>
    </row>
    <row r="1185" spans="1:21" x14ac:dyDescent="0.45">
      <c r="A1185" t="s">
        <v>4855</v>
      </c>
      <c r="B1185" t="s">
        <v>3</v>
      </c>
      <c r="C1185" s="3" t="str">
        <f t="shared" si="145"/>
        <v>4.0 </v>
      </c>
      <c r="D1185" t="s">
        <v>4856</v>
      </c>
      <c r="E1185" t="s">
        <v>4857</v>
      </c>
      <c r="F1185" t="s">
        <v>144</v>
      </c>
      <c r="G1185" t="str">
        <f t="shared" si="146"/>
        <v>$$$$</v>
      </c>
      <c r="H1185" t="s">
        <v>4627</v>
      </c>
      <c r="I1185" t="s">
        <v>4858</v>
      </c>
      <c r="J1185" t="str">
        <f t="shared" si="144"/>
        <v>FrenchInternationalEuropean</v>
      </c>
      <c r="K1185" t="str" cm="1">
        <f t="array" ref="K1185">ExtractCapitals(J1185)</f>
        <v>French International European</v>
      </c>
      <c r="L1185" t="str">
        <f t="shared" si="147"/>
        <v>French, International, European</v>
      </c>
      <c r="M1185" t="str">
        <f t="shared" si="151"/>
        <v>French, International, European</v>
      </c>
      <c r="N1185" t="s">
        <v>4859</v>
      </c>
      <c r="O1185" t="s">
        <v>3066</v>
      </c>
      <c r="P1185" t="str">
        <f t="shared" si="148"/>
        <v>French, International, European, International, European, French, Vegetarian Friendly, Vegan Options, Gluten Free Options</v>
      </c>
      <c r="Q1185" t="str" cm="1">
        <f t="array" ref="Q1185">_xlfn.TEXTJOIN(", ", TRUE, IFERROR(_xlfn.FILTERXML("&lt;t&gt;&lt;s&gt;" &amp; SUBSTITUTE(P1185, ", ", "&lt;/s&gt;&lt;s&gt;") &amp; "&lt;/s&gt;&lt;/t&gt;", "//s[not(preceding::*=.)]"), ""))</f>
        <v>French, International, European, Vegetarian Friendly, Vegan Options, Gluten Free Options</v>
      </c>
      <c r="R1185" t="s">
        <v>9048</v>
      </c>
      <c r="S1185" t="str">
        <f t="shared" si="149"/>
        <v>P002156</v>
      </c>
      <c r="T1185">
        <f t="shared" ca="1" si="150"/>
        <v>2281</v>
      </c>
      <c r="U1185" s="4">
        <v>2344</v>
      </c>
    </row>
    <row r="1186" spans="1:21" x14ac:dyDescent="0.45">
      <c r="A1186" t="s">
        <v>4860</v>
      </c>
      <c r="B1186" t="s">
        <v>3</v>
      </c>
      <c r="C1186" s="3" t="str">
        <f t="shared" si="145"/>
        <v>4.0 </v>
      </c>
      <c r="D1186" t="s">
        <v>4861</v>
      </c>
      <c r="E1186" t="s">
        <v>4862</v>
      </c>
      <c r="F1186" t="s">
        <v>13</v>
      </c>
      <c r="G1186" t="str">
        <f t="shared" si="146"/>
        <v>$$ - $$$</v>
      </c>
      <c r="H1186" t="s">
        <v>4863</v>
      </c>
      <c r="I1186" t="s">
        <v>4864</v>
      </c>
      <c r="J1186" t="str">
        <f t="shared" si="144"/>
        <v xml:space="preserve">  BarAsianPub</v>
      </c>
      <c r="K1186" t="str" cm="1">
        <f t="array" ref="K1186">ExtractCapitals(J1186)</f>
        <v>Bar Asian Pub</v>
      </c>
      <c r="L1186" t="str">
        <f t="shared" si="147"/>
        <v>Bar, Asian, Pub</v>
      </c>
      <c r="M1186" t="str">
        <f t="shared" si="151"/>
        <v>Bar, Asian, Pub</v>
      </c>
      <c r="N1186" t="s">
        <v>4865</v>
      </c>
      <c r="O1186" t="s">
        <v>365</v>
      </c>
      <c r="P1186" t="str">
        <f t="shared" si="148"/>
        <v>Bar, Asian, Pub, Bar, Asian, Pub, Fusion, Lunch, Dinner, After-hours, Drinks</v>
      </c>
      <c r="Q1186" t="str" cm="1">
        <f t="array" ref="Q1186">_xlfn.TEXTJOIN(", ", TRUE, IFERROR(_xlfn.FILTERXML("&lt;t&gt;&lt;s&gt;" &amp; SUBSTITUTE(P1186, ", ", "&lt;/s&gt;&lt;s&gt;") &amp; "&lt;/s&gt;&lt;/t&gt;", "//s[not(preceding::*=.)]"), ""))</f>
        <v>Bar, Asian, Pub, Fusion, Lunch, Dinner, After-hours, Drinks</v>
      </c>
      <c r="R1186" t="s">
        <v>9048</v>
      </c>
      <c r="S1186" t="str">
        <f t="shared" si="149"/>
        <v>P002157</v>
      </c>
      <c r="T1186">
        <f t="shared" ca="1" si="150"/>
        <v>4172</v>
      </c>
      <c r="U1186" s="4">
        <v>2018</v>
      </c>
    </row>
    <row r="1187" spans="1:21" x14ac:dyDescent="0.45">
      <c r="A1187" t="s">
        <v>4866</v>
      </c>
      <c r="B1187" t="s">
        <v>3</v>
      </c>
      <c r="C1187" s="3" t="str">
        <f t="shared" si="145"/>
        <v>4.0 </v>
      </c>
      <c r="D1187" t="s">
        <v>4867</v>
      </c>
      <c r="E1187" t="s">
        <v>4868</v>
      </c>
      <c r="F1187" t="s">
        <v>13</v>
      </c>
      <c r="G1187" t="str">
        <f t="shared" si="146"/>
        <v>$$ - $$$</v>
      </c>
      <c r="H1187" t="s">
        <v>21</v>
      </c>
      <c r="I1187" t="s">
        <v>4869</v>
      </c>
      <c r="J1187" t="str">
        <f t="shared" si="144"/>
        <v xml:space="preserve">  ChineseAsianMalaysian</v>
      </c>
      <c r="K1187" t="str" cm="1">
        <f t="array" ref="K1187">ExtractCapitals(J1187)</f>
        <v>Chinese Asian Malaysian</v>
      </c>
      <c r="L1187" t="str">
        <f t="shared" si="147"/>
        <v>Chinese, Asian, Malaysian</v>
      </c>
      <c r="M1187" t="str">
        <f t="shared" si="151"/>
        <v>Chinese, Asian, Malaysian</v>
      </c>
      <c r="N1187" t="s">
        <v>46</v>
      </c>
      <c r="O1187" t="s">
        <v>77</v>
      </c>
      <c r="P1187" t="str">
        <f t="shared" si="148"/>
        <v>Chinese, Asian, Malaysian, Halal</v>
      </c>
      <c r="Q1187" t="str" cm="1">
        <f t="array" ref="Q1187">_xlfn.TEXTJOIN(", ", TRUE, IFERROR(_xlfn.FILTERXML("&lt;t&gt;&lt;s&gt;" &amp; SUBSTITUTE(P1187, ", ", "&lt;/s&gt;&lt;s&gt;") &amp; "&lt;/s&gt;&lt;/t&gt;", "//s[not(preceding::*=.)]"), ""))</f>
        <v>Chinese, Asian, Malaysian, Halal</v>
      </c>
      <c r="R1187" t="s">
        <v>9048</v>
      </c>
      <c r="S1187" t="str">
        <f t="shared" si="149"/>
        <v>P002158</v>
      </c>
      <c r="T1187">
        <f t="shared" ca="1" si="150"/>
        <v>3948</v>
      </c>
      <c r="U1187" s="4">
        <v>4043</v>
      </c>
    </row>
    <row r="1188" spans="1:21" x14ac:dyDescent="0.45">
      <c r="A1188" t="s">
        <v>4870</v>
      </c>
      <c r="B1188" t="s">
        <v>3</v>
      </c>
      <c r="C1188" s="3" t="str">
        <f t="shared" si="145"/>
        <v>4.0 </v>
      </c>
      <c r="D1188" t="s">
        <v>4871</v>
      </c>
      <c r="E1188" t="s">
        <v>4872</v>
      </c>
      <c r="F1188" t="s">
        <v>13</v>
      </c>
      <c r="G1188" t="str">
        <f t="shared" si="146"/>
        <v>$$ - $$$</v>
      </c>
      <c r="H1188" t="s">
        <v>4006</v>
      </c>
      <c r="I1188" t="s">
        <v>4873</v>
      </c>
      <c r="J1188" t="str">
        <f t="shared" si="144"/>
        <v xml:space="preserve">  JapaneseAsianVegetarian Friendly</v>
      </c>
      <c r="K1188" t="str" cm="1">
        <f t="array" ref="K1188">ExtractCapitals(J1188)</f>
        <v>Japanese Asian Vegetarian  Friendly</v>
      </c>
      <c r="L1188" t="str">
        <f t="shared" si="147"/>
        <v>Japanese, Asian, Vegetarian, , Friendly</v>
      </c>
      <c r="M1188" t="str">
        <f t="shared" si="151"/>
        <v>Japanese, Asian, Vegetarian Friendly</v>
      </c>
      <c r="N1188" t="s">
        <v>34</v>
      </c>
      <c r="O1188" t="s">
        <v>791</v>
      </c>
      <c r="P1188" t="str">
        <f t="shared" si="148"/>
        <v>Japanese, Asian, Vegetarian Friendly, Lunch, Dinner, Brunch, Drinks</v>
      </c>
      <c r="Q1188" t="str" cm="1">
        <f t="array" ref="Q1188">_xlfn.TEXTJOIN(", ", TRUE, IFERROR(_xlfn.FILTERXML("&lt;t&gt;&lt;s&gt;" &amp; SUBSTITUTE(P1188, ", ", "&lt;/s&gt;&lt;s&gt;") &amp; "&lt;/s&gt;&lt;/t&gt;", "//s[not(preceding::*=.)]"), ""))</f>
        <v>Japanese, Asian, Vegetarian Friendly, Lunch, Dinner, Brunch, Drinks</v>
      </c>
      <c r="R1188" t="s">
        <v>9048</v>
      </c>
      <c r="S1188" t="str">
        <f t="shared" si="149"/>
        <v>P002159</v>
      </c>
      <c r="T1188">
        <f t="shared" ca="1" si="150"/>
        <v>4237</v>
      </c>
      <c r="U1188" s="4">
        <v>505</v>
      </c>
    </row>
    <row r="1189" spans="1:21" x14ac:dyDescent="0.45">
      <c r="A1189" t="s">
        <v>4874</v>
      </c>
      <c r="B1189" t="s">
        <v>41</v>
      </c>
      <c r="C1189" s="3" t="str">
        <f t="shared" si="145"/>
        <v>4.5 </v>
      </c>
      <c r="D1189" t="s">
        <v>4875</v>
      </c>
      <c r="E1189" t="s">
        <v>4876</v>
      </c>
      <c r="F1189" t="s">
        <v>13</v>
      </c>
      <c r="G1189" t="str">
        <f t="shared" si="146"/>
        <v>$$ - $$$</v>
      </c>
      <c r="H1189" t="s">
        <v>2568</v>
      </c>
      <c r="I1189" t="s">
        <v>4877</v>
      </c>
      <c r="J1189" t="str">
        <f t="shared" si="144"/>
        <v xml:space="preserve">  JapaneseSeafoodSushi</v>
      </c>
      <c r="K1189" t="str" cm="1">
        <f t="array" ref="K1189">ExtractCapitals(J1189)</f>
        <v>Japanese Seafood Sushi</v>
      </c>
      <c r="L1189" t="str">
        <f t="shared" si="147"/>
        <v>Japanese, Seafood, Sushi</v>
      </c>
      <c r="M1189" t="str">
        <f t="shared" si="151"/>
        <v>Japanese, Seafood, Sushi</v>
      </c>
      <c r="N1189" t="s">
        <v>183</v>
      </c>
      <c r="O1189" t="s">
        <v>4878</v>
      </c>
      <c r="P1189" t="str">
        <f t="shared" si="148"/>
        <v>Japanese, Seafood, Sushi, Lunch, Dinner, Brunch, Serves Alcohol, Seating, Table Service</v>
      </c>
      <c r="Q1189" t="str" cm="1">
        <f t="array" ref="Q1189">_xlfn.TEXTJOIN(", ", TRUE, IFERROR(_xlfn.FILTERXML("&lt;t&gt;&lt;s&gt;" &amp; SUBSTITUTE(P1189, ", ", "&lt;/s&gt;&lt;s&gt;") &amp; "&lt;/s&gt;&lt;/t&gt;", "//s[not(preceding::*=.)]"), ""))</f>
        <v>Japanese, Seafood, Sushi, Lunch, Dinner, Brunch, Serves Alcohol, Seating, Table Service</v>
      </c>
      <c r="R1189" t="s">
        <v>9048</v>
      </c>
      <c r="S1189" t="str">
        <f t="shared" si="149"/>
        <v>P002160</v>
      </c>
      <c r="T1189">
        <f t="shared" ca="1" si="150"/>
        <v>226</v>
      </c>
      <c r="U1189" s="4">
        <v>3163</v>
      </c>
    </row>
    <row r="1190" spans="1:21" x14ac:dyDescent="0.45">
      <c r="A1190" t="s">
        <v>4879</v>
      </c>
      <c r="B1190" t="s">
        <v>41</v>
      </c>
      <c r="C1190" s="3" t="str">
        <f t="shared" si="145"/>
        <v>4.5 </v>
      </c>
      <c r="D1190" t="s">
        <v>4880</v>
      </c>
      <c r="E1190" t="s">
        <v>4881</v>
      </c>
      <c r="F1190" t="s">
        <v>13</v>
      </c>
      <c r="G1190" t="str">
        <f t="shared" si="146"/>
        <v>$$ - $$$</v>
      </c>
      <c r="H1190" t="s">
        <v>2470</v>
      </c>
      <c r="I1190" t="s">
        <v>4882</v>
      </c>
      <c r="J1190" t="str">
        <f t="shared" si="144"/>
        <v xml:space="preserve">  International</v>
      </c>
      <c r="K1190" t="str" cm="1">
        <f t="array" ref="K1190">ExtractCapitals(J1190)</f>
        <v>International</v>
      </c>
      <c r="L1190" t="str">
        <f t="shared" si="147"/>
        <v>International</v>
      </c>
      <c r="M1190" t="str">
        <f t="shared" si="151"/>
        <v>International</v>
      </c>
      <c r="N1190" t="s">
        <v>4883</v>
      </c>
      <c r="O1190" t="s">
        <v>4884</v>
      </c>
      <c r="P1190" t="str">
        <f t="shared" si="148"/>
        <v>International, Lunch, Dinner, Drinks, Breakfast, Takeout, Reservations, Seating, Parking Available, Wheelchair Accessible, Serves Alcohol, Full Bar, Accepts American Express, Accepts Mastercard, Accepts Visa, Free Wifi, Table Service, Accepts Credit Cards</v>
      </c>
      <c r="Q1190" t="str" cm="1">
        <f t="array" ref="Q1190">_xlfn.TEXTJOIN(", ", TRUE, IFERROR(_xlfn.FILTERXML("&lt;t&gt;&lt;s&gt;" &amp; SUBSTITUTE(P1190, ", ", "&lt;/s&gt;&lt;s&gt;") &amp; "&lt;/s&gt;&lt;/t&gt;", "//s[not(preceding::*=.)]"), ""))</f>
        <v>International, Lunch, Dinner, Drinks, Breakfast, Takeout, Reservations, Seating, Parking Available, Wheelchair Accessible, Serves Alcohol, Full Bar, Accepts American Express, Accepts Mastercard, Accepts Visa, Free Wifi, Table Service, Accepts Credit Cards</v>
      </c>
      <c r="R1190" t="s">
        <v>9048</v>
      </c>
      <c r="S1190" t="str">
        <f t="shared" si="149"/>
        <v>P002161</v>
      </c>
      <c r="T1190">
        <f t="shared" ca="1" si="150"/>
        <v>3152</v>
      </c>
      <c r="U1190" s="4">
        <v>3514</v>
      </c>
    </row>
    <row r="1191" spans="1:21" x14ac:dyDescent="0.45">
      <c r="A1191" t="s">
        <v>4885</v>
      </c>
      <c r="B1191" t="s">
        <v>41</v>
      </c>
      <c r="C1191" s="3" t="str">
        <f t="shared" si="145"/>
        <v>4.5 </v>
      </c>
      <c r="D1191" t="s">
        <v>4886</v>
      </c>
      <c r="E1191" t="s">
        <v>4887</v>
      </c>
      <c r="F1191" t="s">
        <v>13</v>
      </c>
      <c r="G1191" t="str">
        <f t="shared" si="146"/>
        <v>$$ - $$$</v>
      </c>
      <c r="H1191" t="s">
        <v>2126</v>
      </c>
      <c r="I1191" t="s">
        <v>4888</v>
      </c>
      <c r="J1191" t="str">
        <f t="shared" si="144"/>
        <v xml:space="preserve">  Japanese</v>
      </c>
      <c r="K1191" t="str" cm="1">
        <f t="array" ref="K1191">ExtractCapitals(J1191)</f>
        <v>Japanese</v>
      </c>
      <c r="L1191" t="str">
        <f t="shared" si="147"/>
        <v>Japanese</v>
      </c>
      <c r="M1191" t="str">
        <f t="shared" si="151"/>
        <v>Japanese</v>
      </c>
      <c r="N1191" t="s">
        <v>1579</v>
      </c>
      <c r="O1191" t="s">
        <v>4889</v>
      </c>
      <c r="P1191" t="str">
        <f t="shared" si="148"/>
        <v>Japanese, Breakfast, Lunch, Dinner, Brunch, Drinks, Parking Available, Validated Parking, Valet Parking, Highchairs Available, Serves Alcohol, Accepts Mastercard, Accepts Visa, Digital Payments, Free Wifi, Accepts Credit Cards</v>
      </c>
      <c r="Q1191" t="str" cm="1">
        <f t="array" ref="Q1191">_xlfn.TEXTJOIN(", ", TRUE, IFERROR(_xlfn.FILTERXML("&lt;t&gt;&lt;s&gt;" &amp; SUBSTITUTE(P1191, ", ", "&lt;/s&gt;&lt;s&gt;") &amp; "&lt;/s&gt;&lt;/t&gt;", "//s[not(preceding::*=.)]"), ""))</f>
        <v>Japanese, Breakfast, Lunch, Dinner, Brunch, Drinks, Parking Available, Validated Parking, Valet Parking, Highchairs Available, Serves Alcohol, Accepts Mastercard, Accepts Visa, Digital Payments, Free Wifi, Accepts Credit Cards</v>
      </c>
      <c r="R1191" t="s">
        <v>9048</v>
      </c>
      <c r="S1191" t="str">
        <f t="shared" si="149"/>
        <v>P002162</v>
      </c>
      <c r="T1191">
        <f t="shared" ca="1" si="150"/>
        <v>969</v>
      </c>
      <c r="U1191" s="4">
        <v>3121</v>
      </c>
    </row>
    <row r="1192" spans="1:21" x14ac:dyDescent="0.45">
      <c r="A1192" t="s">
        <v>4890</v>
      </c>
      <c r="B1192" t="s">
        <v>3</v>
      </c>
      <c r="C1192" s="3" t="str">
        <f t="shared" si="145"/>
        <v>4.0 </v>
      </c>
      <c r="D1192" t="s">
        <v>4891</v>
      </c>
      <c r="E1192" t="s">
        <v>4892</v>
      </c>
      <c r="F1192" t="s">
        <v>6</v>
      </c>
      <c r="G1192" t="str">
        <f t="shared" si="146"/>
        <v>$</v>
      </c>
      <c r="H1192" t="s">
        <v>510</v>
      </c>
      <c r="I1192" t="s">
        <v>4893</v>
      </c>
      <c r="J1192" t="str">
        <f t="shared" si="144"/>
        <v>ChineseMalaysian</v>
      </c>
      <c r="K1192" t="str" cm="1">
        <f t="array" ref="K1192">ExtractCapitals(J1192)</f>
        <v>Chinese Malaysian</v>
      </c>
      <c r="L1192" t="str">
        <f t="shared" si="147"/>
        <v>Chinese, Malaysian</v>
      </c>
      <c r="M1192" t="str">
        <f t="shared" si="151"/>
        <v>Chinese, Malaysian</v>
      </c>
      <c r="N1192" t="s">
        <v>1590</v>
      </c>
      <c r="O1192" t="s">
        <v>3814</v>
      </c>
      <c r="P1192" t="str">
        <f t="shared" si="148"/>
        <v>Chinese, Malaysian, Lunch, Brunch, Dinner, Takeout, Seating</v>
      </c>
      <c r="Q1192" t="str" cm="1">
        <f t="array" ref="Q1192">_xlfn.TEXTJOIN(", ", TRUE, IFERROR(_xlfn.FILTERXML("&lt;t&gt;&lt;s&gt;" &amp; SUBSTITUTE(P1192, ", ", "&lt;/s&gt;&lt;s&gt;") &amp; "&lt;/s&gt;&lt;/t&gt;", "//s[not(preceding::*=.)]"), ""))</f>
        <v>Chinese, Malaysian, Lunch, Brunch, Dinner, Takeout, Seating</v>
      </c>
      <c r="R1192" t="s">
        <v>9048</v>
      </c>
      <c r="S1192" t="str">
        <f t="shared" si="149"/>
        <v>P002163</v>
      </c>
      <c r="T1192">
        <f t="shared" ca="1" si="150"/>
        <v>188</v>
      </c>
      <c r="U1192" s="4">
        <v>465</v>
      </c>
    </row>
    <row r="1193" spans="1:21" x14ac:dyDescent="0.45">
      <c r="A1193" t="s">
        <v>4894</v>
      </c>
      <c r="B1193" t="s">
        <v>3</v>
      </c>
      <c r="C1193" s="3" t="str">
        <f t="shared" si="145"/>
        <v>4.0 </v>
      </c>
      <c r="D1193" t="s">
        <v>4895</v>
      </c>
      <c r="E1193" t="s">
        <v>4896</v>
      </c>
      <c r="F1193" t="s">
        <v>144</v>
      </c>
      <c r="G1193" t="str">
        <f t="shared" si="146"/>
        <v>$$$$</v>
      </c>
      <c r="H1193" t="s">
        <v>1011</v>
      </c>
      <c r="I1193" t="s">
        <v>4897</v>
      </c>
      <c r="J1193" t="str">
        <f t="shared" si="144"/>
        <v>ChineseAsianCantonese</v>
      </c>
      <c r="K1193" t="str" cm="1">
        <f t="array" ref="K1193">ExtractCapitals(J1193)</f>
        <v>Chinese Asian Cantonese</v>
      </c>
      <c r="L1193" t="str">
        <f t="shared" si="147"/>
        <v>Chinese, Asian, Cantonese</v>
      </c>
      <c r="M1193" t="str">
        <f t="shared" si="151"/>
        <v>Chinese, Asian, Cantonese</v>
      </c>
      <c r="N1193" t="s">
        <v>232</v>
      </c>
      <c r="O1193" t="s">
        <v>4898</v>
      </c>
      <c r="P1193" t="str">
        <f t="shared" si="148"/>
        <v>Chinese, Asian, Cantonese, Lunch, Dinner, Reservations, Private Dining, Seating, Parking Available, Wheelchair Accessible, Serves Alcohol, Table Service, Takeout, Highchairs Available</v>
      </c>
      <c r="Q1193" t="str" cm="1">
        <f t="array" ref="Q1193">_xlfn.TEXTJOIN(", ", TRUE, IFERROR(_xlfn.FILTERXML("&lt;t&gt;&lt;s&gt;" &amp; SUBSTITUTE(P1193, ", ", "&lt;/s&gt;&lt;s&gt;") &amp; "&lt;/s&gt;&lt;/t&gt;", "//s[not(preceding::*=.)]"), ""))</f>
        <v>Chinese, Asian, Cantonese, Lunch, Dinner, Reservations, Private Dining, Seating, Parking Available, Wheelchair Accessible, Serves Alcohol, Table Service, Takeout, Highchairs Available</v>
      </c>
      <c r="R1193" t="s">
        <v>9048</v>
      </c>
      <c r="S1193" t="str">
        <f t="shared" si="149"/>
        <v>P002164</v>
      </c>
      <c r="T1193">
        <f t="shared" ca="1" si="150"/>
        <v>1433</v>
      </c>
      <c r="U1193" s="4">
        <v>4413</v>
      </c>
    </row>
    <row r="1194" spans="1:21" x14ac:dyDescent="0.45">
      <c r="A1194" t="s">
        <v>4899</v>
      </c>
      <c r="B1194" t="s">
        <v>41</v>
      </c>
      <c r="C1194" s="3" t="str">
        <f t="shared" si="145"/>
        <v>4.5 </v>
      </c>
      <c r="D1194" t="s">
        <v>4900</v>
      </c>
      <c r="E1194" t="s">
        <v>4901</v>
      </c>
      <c r="F1194" t="s">
        <v>13</v>
      </c>
      <c r="G1194" t="str">
        <f t="shared" si="146"/>
        <v>$$ - $$$</v>
      </c>
      <c r="H1194" t="s">
        <v>4902</v>
      </c>
      <c r="I1194" t="s">
        <v>4903</v>
      </c>
      <c r="J1194" t="str">
        <f t="shared" si="144"/>
        <v xml:space="preserve">  CafeSpanishAsian</v>
      </c>
      <c r="K1194" t="str" cm="1">
        <f t="array" ref="K1194">ExtractCapitals(J1194)</f>
        <v>Cafe Spanish Asian</v>
      </c>
      <c r="L1194" t="str">
        <f t="shared" si="147"/>
        <v>Cafe, Spanish, Asian</v>
      </c>
      <c r="M1194" t="str">
        <f t="shared" si="151"/>
        <v>Cafe, Spanish, Asian</v>
      </c>
      <c r="N1194" t="s">
        <v>4904</v>
      </c>
      <c r="O1194" t="s">
        <v>56</v>
      </c>
      <c r="P1194" t="str">
        <f t="shared" si="148"/>
        <v>Cafe, Spanish, Asian, Spanish, Asian, Australian, Cafe, Malaysian, Vegetarian Friendly, Vegan Options</v>
      </c>
      <c r="Q1194" t="str" cm="1">
        <f t="array" ref="Q1194">_xlfn.TEXTJOIN(", ", TRUE, IFERROR(_xlfn.FILTERXML("&lt;t&gt;&lt;s&gt;" &amp; SUBSTITUTE(P1194, ", ", "&lt;/s&gt;&lt;s&gt;") &amp; "&lt;/s&gt;&lt;/t&gt;", "//s[not(preceding::*=.)]"), ""))</f>
        <v>Cafe, Spanish, Asian, Australian, Malaysian, Vegetarian Friendly, Vegan Options</v>
      </c>
      <c r="R1194" t="s">
        <v>9048</v>
      </c>
      <c r="S1194" t="str">
        <f t="shared" si="149"/>
        <v>P002165</v>
      </c>
      <c r="T1194">
        <f t="shared" ca="1" si="150"/>
        <v>2290</v>
      </c>
      <c r="U1194" s="4">
        <v>720</v>
      </c>
    </row>
    <row r="1195" spans="1:21" x14ac:dyDescent="0.45">
      <c r="A1195" t="s">
        <v>4905</v>
      </c>
      <c r="B1195" t="s">
        <v>79</v>
      </c>
      <c r="C1195" s="3" t="str">
        <f t="shared" si="145"/>
        <v>5.0 </v>
      </c>
      <c r="D1195" t="s">
        <v>4906</v>
      </c>
      <c r="E1195" t="s">
        <v>4907</v>
      </c>
      <c r="F1195" t="s">
        <v>13</v>
      </c>
      <c r="G1195" t="str">
        <f t="shared" si="146"/>
        <v>$$ - $$$</v>
      </c>
      <c r="H1195" t="s">
        <v>4908</v>
      </c>
      <c r="I1195" t="s">
        <v>4909</v>
      </c>
      <c r="J1195" t="str">
        <f t="shared" si="144"/>
        <v xml:space="preserve">  Quick BitesDeli</v>
      </c>
      <c r="K1195" t="str" cm="1">
        <f t="array" ref="K1195">ExtractCapitals(J1195)</f>
        <v>Quick  Bites Deli</v>
      </c>
      <c r="L1195" t="str">
        <f t="shared" si="147"/>
        <v>Quick, , Bites, Deli</v>
      </c>
      <c r="M1195" t="str">
        <f t="shared" si="151"/>
        <v>Quick Bites, Deli</v>
      </c>
      <c r="N1195" t="s">
        <v>232</v>
      </c>
      <c r="O1195" t="s">
        <v>731</v>
      </c>
      <c r="P1195" t="str">
        <f t="shared" si="148"/>
        <v>Quick Bites, Deli, Lunch, Dinner, Seating, Table Service</v>
      </c>
      <c r="Q1195" t="str" cm="1">
        <f t="array" ref="Q1195">_xlfn.TEXTJOIN(", ", TRUE, IFERROR(_xlfn.FILTERXML("&lt;t&gt;&lt;s&gt;" &amp; SUBSTITUTE(P1195, ", ", "&lt;/s&gt;&lt;s&gt;") &amp; "&lt;/s&gt;&lt;/t&gt;", "//s[not(preceding::*=.)]"), ""))</f>
        <v>Quick Bites, Deli, Lunch, Dinner, Seating, Table Service</v>
      </c>
      <c r="R1195" t="s">
        <v>9048</v>
      </c>
      <c r="S1195" t="str">
        <f t="shared" si="149"/>
        <v>P002166</v>
      </c>
      <c r="T1195">
        <f t="shared" ca="1" si="150"/>
        <v>2500</v>
      </c>
      <c r="U1195" s="4">
        <v>996</v>
      </c>
    </row>
    <row r="1196" spans="1:21" x14ac:dyDescent="0.45">
      <c r="A1196" t="s">
        <v>4910</v>
      </c>
      <c r="B1196" t="s">
        <v>3</v>
      </c>
      <c r="C1196" s="3" t="str">
        <f t="shared" si="145"/>
        <v>4.0 </v>
      </c>
      <c r="D1196" t="s">
        <v>4911</v>
      </c>
      <c r="E1196" t="s">
        <v>4339</v>
      </c>
      <c r="F1196" t="s">
        <v>13</v>
      </c>
      <c r="G1196" t="str">
        <f t="shared" si="146"/>
        <v>$$ - $$$</v>
      </c>
      <c r="H1196" t="s">
        <v>44</v>
      </c>
      <c r="I1196" t="s">
        <v>4912</v>
      </c>
      <c r="J1196" t="str">
        <f t="shared" si="144"/>
        <v xml:space="preserve">  ChineseAsianCantonese</v>
      </c>
      <c r="K1196" t="str" cm="1">
        <f t="array" ref="K1196">ExtractCapitals(J1196)</f>
        <v>Chinese Asian Cantonese</v>
      </c>
      <c r="L1196" t="str">
        <f t="shared" si="147"/>
        <v>Chinese, Asian, Cantonese</v>
      </c>
      <c r="M1196" t="str">
        <f t="shared" si="151"/>
        <v>Chinese, Asian, Cantonese</v>
      </c>
      <c r="N1196" t="s">
        <v>402</v>
      </c>
      <c r="O1196" t="s">
        <v>266</v>
      </c>
      <c r="P1196" t="str">
        <f t="shared" si="148"/>
        <v>Chinese, Asian, Cantonese, Vegetarian Friendly, Halal</v>
      </c>
      <c r="Q1196" t="str" cm="1">
        <f t="array" ref="Q1196">_xlfn.TEXTJOIN(", ", TRUE, IFERROR(_xlfn.FILTERXML("&lt;t&gt;&lt;s&gt;" &amp; SUBSTITUTE(P1196, ", ", "&lt;/s&gt;&lt;s&gt;") &amp; "&lt;/s&gt;&lt;/t&gt;", "//s[not(preceding::*=.)]"), ""))</f>
        <v>Chinese, Asian, Cantonese, Vegetarian Friendly, Halal</v>
      </c>
      <c r="R1196" t="s">
        <v>9048</v>
      </c>
      <c r="S1196" t="str">
        <f t="shared" si="149"/>
        <v>P002167</v>
      </c>
      <c r="T1196">
        <f t="shared" ca="1" si="150"/>
        <v>3339</v>
      </c>
      <c r="U1196" s="4">
        <v>734</v>
      </c>
    </row>
    <row r="1197" spans="1:21" x14ac:dyDescent="0.45">
      <c r="A1197" t="s">
        <v>4913</v>
      </c>
      <c r="B1197" t="s">
        <v>3</v>
      </c>
      <c r="C1197" s="3" t="str">
        <f t="shared" si="145"/>
        <v>4.0 </v>
      </c>
      <c r="D1197" t="s">
        <v>4914</v>
      </c>
      <c r="E1197" t="s">
        <v>4915</v>
      </c>
      <c r="F1197" t="s">
        <v>13</v>
      </c>
      <c r="G1197" t="str">
        <f t="shared" si="146"/>
        <v>$$ - $$$</v>
      </c>
      <c r="H1197" t="s">
        <v>486</v>
      </c>
      <c r="I1197" t="s">
        <v>4916</v>
      </c>
      <c r="J1197" t="str">
        <f t="shared" si="144"/>
        <v xml:space="preserve">  AsianMalaysianVegetarian Friendly</v>
      </c>
      <c r="K1197" t="str" cm="1">
        <f t="array" ref="K1197">ExtractCapitals(J1197)</f>
        <v>Asian Malaysian Vegetarian  Friendly</v>
      </c>
      <c r="L1197" t="str">
        <f t="shared" si="147"/>
        <v>Asian, Malaysian, Vegetarian, , Friendly</v>
      </c>
      <c r="M1197" t="str">
        <f t="shared" si="151"/>
        <v>Asian, Malaysian, Vegetarian Friendly</v>
      </c>
      <c r="N1197" t="s">
        <v>1162</v>
      </c>
      <c r="O1197" t="s">
        <v>16</v>
      </c>
      <c r="P1197" t="str">
        <f t="shared" si="148"/>
        <v>Asian, Malaysian, Vegetarian Friendly, Vegetarian Friendly, Vegan Options, Halal, Gluten Free Options</v>
      </c>
      <c r="Q1197" t="str" cm="1">
        <f t="array" ref="Q1197">_xlfn.TEXTJOIN(", ", TRUE, IFERROR(_xlfn.FILTERXML("&lt;t&gt;&lt;s&gt;" &amp; SUBSTITUTE(P1197, ", ", "&lt;/s&gt;&lt;s&gt;") &amp; "&lt;/s&gt;&lt;/t&gt;", "//s[not(preceding::*=.)]"), ""))</f>
        <v>Asian, Malaysian, Vegetarian Friendly, Vegan Options, Halal, Gluten Free Options</v>
      </c>
      <c r="R1197" t="s">
        <v>9048</v>
      </c>
      <c r="S1197" t="str">
        <f t="shared" si="149"/>
        <v>P002168</v>
      </c>
      <c r="T1197">
        <f t="shared" ca="1" si="150"/>
        <v>629</v>
      </c>
      <c r="U1197" s="4">
        <v>775</v>
      </c>
    </row>
    <row r="1198" spans="1:21" x14ac:dyDescent="0.45">
      <c r="A1198" t="s">
        <v>4917</v>
      </c>
      <c r="B1198" t="s">
        <v>3</v>
      </c>
      <c r="C1198" s="3" t="str">
        <f t="shared" si="145"/>
        <v>4.0 </v>
      </c>
      <c r="D1198" t="s">
        <v>4918</v>
      </c>
      <c r="E1198" t="s">
        <v>4919</v>
      </c>
      <c r="F1198" t="s">
        <v>13</v>
      </c>
      <c r="G1198" t="str">
        <f t="shared" si="146"/>
        <v>$$ - $$$</v>
      </c>
      <c r="H1198" t="s">
        <v>2568</v>
      </c>
      <c r="I1198" t="s">
        <v>4920</v>
      </c>
      <c r="J1198" t="str">
        <f t="shared" si="144"/>
        <v xml:space="preserve">  JapaneseSeafoodSushi</v>
      </c>
      <c r="K1198" t="str" cm="1">
        <f t="array" ref="K1198">ExtractCapitals(J1198)</f>
        <v>Japanese Seafood Sushi</v>
      </c>
      <c r="L1198" t="str">
        <f t="shared" si="147"/>
        <v>Japanese, Seafood, Sushi</v>
      </c>
      <c r="M1198" t="str">
        <f t="shared" si="151"/>
        <v>Japanese, Seafood, Sushi</v>
      </c>
      <c r="P1198" t="str">
        <f t="shared" si="148"/>
        <v>Japanese, Seafood, Sushi</v>
      </c>
      <c r="Q1198" t="str" cm="1">
        <f t="array" ref="Q1198">_xlfn.TEXTJOIN(", ", TRUE, IFERROR(_xlfn.FILTERXML("&lt;t&gt;&lt;s&gt;" &amp; SUBSTITUTE(P1198, ", ", "&lt;/s&gt;&lt;s&gt;") &amp; "&lt;/s&gt;&lt;/t&gt;", "//s[not(preceding::*=.)]"), ""))</f>
        <v>Japanese, Seafood, Sushi</v>
      </c>
      <c r="R1198" t="s">
        <v>9048</v>
      </c>
      <c r="S1198" t="str">
        <f t="shared" si="149"/>
        <v>P002169</v>
      </c>
      <c r="T1198">
        <f t="shared" ca="1" si="150"/>
        <v>1748</v>
      </c>
      <c r="U1198" s="4">
        <v>567</v>
      </c>
    </row>
    <row r="1199" spans="1:21" x14ac:dyDescent="0.45">
      <c r="A1199" t="s">
        <v>4921</v>
      </c>
      <c r="B1199" t="s">
        <v>3</v>
      </c>
      <c r="C1199" s="3" t="str">
        <f t="shared" si="145"/>
        <v>4.0 </v>
      </c>
      <c r="D1199" t="s">
        <v>4922</v>
      </c>
      <c r="F1199" t="s">
        <v>6</v>
      </c>
      <c r="G1199" t="str">
        <f t="shared" si="146"/>
        <v>$</v>
      </c>
      <c r="H1199" t="s">
        <v>4923</v>
      </c>
      <c r="I1199" t="s">
        <v>4924</v>
      </c>
      <c r="J1199" t="str">
        <f t="shared" si="144"/>
        <v>AsianMalaysianVegetarian Friendly</v>
      </c>
      <c r="K1199" t="str" cm="1">
        <f t="array" ref="K1199">ExtractCapitals(J1199)</f>
        <v>Asian Malaysian Vegetarian  Friendly</v>
      </c>
      <c r="L1199" t="str">
        <f t="shared" si="147"/>
        <v>Asian, Malaysian, Vegetarian, , Friendly</v>
      </c>
      <c r="M1199" t="str">
        <f t="shared" si="151"/>
        <v>Asian, Malaysian, Vegetarian Friendly</v>
      </c>
      <c r="N1199" t="s">
        <v>56</v>
      </c>
      <c r="O1199" t="s">
        <v>4925</v>
      </c>
      <c r="P1199" t="str">
        <f t="shared" si="148"/>
        <v>Asian, Malaysian, Vegetarian Friendly, Vegetarian Friendly, Vegan Options, Lunch, Breakfast</v>
      </c>
      <c r="Q1199" t="str" cm="1">
        <f t="array" ref="Q1199">_xlfn.TEXTJOIN(", ", TRUE, IFERROR(_xlfn.FILTERXML("&lt;t&gt;&lt;s&gt;" &amp; SUBSTITUTE(P1199, ", ", "&lt;/s&gt;&lt;s&gt;") &amp; "&lt;/s&gt;&lt;/t&gt;", "//s[not(preceding::*=.)]"), ""))</f>
        <v>Asian, Malaysian, Vegetarian Friendly, Vegan Options, Lunch, Breakfast</v>
      </c>
      <c r="R1199" t="s">
        <v>9048</v>
      </c>
      <c r="S1199" t="str">
        <f t="shared" si="149"/>
        <v>P002170</v>
      </c>
      <c r="T1199">
        <f t="shared" ca="1" si="150"/>
        <v>3754</v>
      </c>
      <c r="U1199" s="4">
        <v>2134</v>
      </c>
    </row>
    <row r="1200" spans="1:21" x14ac:dyDescent="0.45">
      <c r="A1200" t="s">
        <v>4926</v>
      </c>
      <c r="B1200" t="s">
        <v>3</v>
      </c>
      <c r="C1200" s="3" t="str">
        <f t="shared" si="145"/>
        <v>4.0 </v>
      </c>
      <c r="D1200" t="s">
        <v>4927</v>
      </c>
      <c r="E1200" t="s">
        <v>4928</v>
      </c>
      <c r="F1200" t="s">
        <v>13</v>
      </c>
      <c r="G1200" t="str">
        <f t="shared" si="146"/>
        <v>$$ - $$$</v>
      </c>
      <c r="H1200" t="s">
        <v>4929</v>
      </c>
      <c r="I1200" t="s">
        <v>2213</v>
      </c>
      <c r="J1200" t="str">
        <f t="shared" si="144"/>
        <v xml:space="preserve">  AmericanBarBarbecue</v>
      </c>
      <c r="K1200" t="str" cm="1">
        <f t="array" ref="K1200">ExtractCapitals(J1200)</f>
        <v>American Bar Barbecue</v>
      </c>
      <c r="L1200" t="str">
        <f t="shared" si="147"/>
        <v>American, Bar, Barbecue</v>
      </c>
      <c r="M1200" t="str">
        <f t="shared" si="151"/>
        <v>American, Bar, Barbecue</v>
      </c>
      <c r="N1200" t="s">
        <v>23</v>
      </c>
      <c r="O1200" t="s">
        <v>4930</v>
      </c>
      <c r="P1200" t="str">
        <f t="shared" si="148"/>
        <v>American, Bar, Barbecue, Lunch, Dinner, After-hours, Reservations, Outdoor Seating, Seating, Parking Available, Highchairs Available, Wheelchair Accessible, Serves Alcohol, Full Bar, Table Service, Takeout</v>
      </c>
      <c r="Q1200" t="str" cm="1">
        <f t="array" ref="Q1200">_xlfn.TEXTJOIN(", ", TRUE, IFERROR(_xlfn.FILTERXML("&lt;t&gt;&lt;s&gt;" &amp; SUBSTITUTE(P1200, ", ", "&lt;/s&gt;&lt;s&gt;") &amp; "&lt;/s&gt;&lt;/t&gt;", "//s[not(preceding::*=.)]"), ""))</f>
        <v>American, Bar, Barbecue, Lunch, Dinner, After-hours, Reservations, Outdoor Seating, Seating, Parking Available, Highchairs Available, Wheelchair Accessible, Serves Alcohol, Full Bar, Table Service, Takeout</v>
      </c>
      <c r="R1200" t="s">
        <v>9048</v>
      </c>
      <c r="S1200" t="str">
        <f t="shared" si="149"/>
        <v>P002171</v>
      </c>
      <c r="T1200">
        <f t="shared" ca="1" si="150"/>
        <v>1837</v>
      </c>
      <c r="U1200" s="4">
        <v>675</v>
      </c>
    </row>
    <row r="1201" spans="1:21" x14ac:dyDescent="0.45">
      <c r="A1201" t="s">
        <v>4931</v>
      </c>
      <c r="B1201" t="s">
        <v>3</v>
      </c>
      <c r="C1201" s="3" t="str">
        <f t="shared" si="145"/>
        <v>4.0 </v>
      </c>
      <c r="D1201" t="s">
        <v>4932</v>
      </c>
      <c r="E1201" t="s">
        <v>4933</v>
      </c>
      <c r="F1201" t="s">
        <v>13</v>
      </c>
      <c r="G1201" t="str">
        <f t="shared" si="146"/>
        <v>$$ - $$$</v>
      </c>
      <c r="H1201" t="s">
        <v>380</v>
      </c>
      <c r="I1201" t="s">
        <v>4934</v>
      </c>
      <c r="J1201" t="str">
        <f t="shared" si="144"/>
        <v xml:space="preserve">  JapaneseSushiAsian</v>
      </c>
      <c r="K1201" t="str" cm="1">
        <f t="array" ref="K1201">ExtractCapitals(J1201)</f>
        <v>Japanese Sushi Asian</v>
      </c>
      <c r="L1201" t="str">
        <f t="shared" si="147"/>
        <v>Japanese, Sushi, Asian</v>
      </c>
      <c r="M1201" t="str">
        <f t="shared" si="151"/>
        <v>Japanese, Sushi, Asian</v>
      </c>
      <c r="N1201" t="s">
        <v>34</v>
      </c>
      <c r="O1201" t="s">
        <v>232</v>
      </c>
      <c r="P1201" t="str">
        <f t="shared" si="148"/>
        <v>Japanese, Sushi, Asian, Vegetarian Friendly, Lunch, Dinner</v>
      </c>
      <c r="Q1201" t="str" cm="1">
        <f t="array" ref="Q1201">_xlfn.TEXTJOIN(", ", TRUE, IFERROR(_xlfn.FILTERXML("&lt;t&gt;&lt;s&gt;" &amp; SUBSTITUTE(P1201, ", ", "&lt;/s&gt;&lt;s&gt;") &amp; "&lt;/s&gt;&lt;/t&gt;", "//s[not(preceding::*=.)]"), ""))</f>
        <v>Japanese, Sushi, Asian, Vegetarian Friendly, Lunch, Dinner</v>
      </c>
      <c r="R1201" t="s">
        <v>9048</v>
      </c>
      <c r="S1201" t="str">
        <f t="shared" si="149"/>
        <v>P002172</v>
      </c>
      <c r="T1201">
        <f t="shared" ca="1" si="150"/>
        <v>4500</v>
      </c>
      <c r="U1201" s="4">
        <v>1869</v>
      </c>
    </row>
    <row r="1202" spans="1:21" x14ac:dyDescent="0.45">
      <c r="A1202" t="s">
        <v>4935</v>
      </c>
      <c r="B1202" t="s">
        <v>41</v>
      </c>
      <c r="C1202" s="3" t="str">
        <f t="shared" si="145"/>
        <v>4.5 </v>
      </c>
      <c r="D1202" t="s">
        <v>4936</v>
      </c>
      <c r="E1202" t="s">
        <v>4937</v>
      </c>
      <c r="F1202" t="s">
        <v>13</v>
      </c>
      <c r="G1202" t="str">
        <f t="shared" si="146"/>
        <v>$$ - $$$</v>
      </c>
      <c r="H1202" t="s">
        <v>4938</v>
      </c>
      <c r="I1202" t="s">
        <v>4939</v>
      </c>
      <c r="J1202" t="str">
        <f t="shared" si="144"/>
        <v xml:space="preserve">  BakeriesGermanCafe</v>
      </c>
      <c r="K1202" t="str" cm="1">
        <f t="array" ref="K1202">ExtractCapitals(J1202)</f>
        <v>Bakeries German Cafe</v>
      </c>
      <c r="L1202" t="str">
        <f t="shared" si="147"/>
        <v>Bakeries, German, Cafe</v>
      </c>
      <c r="M1202" t="str">
        <f t="shared" si="151"/>
        <v>Bakeries, German, Cafe</v>
      </c>
      <c r="N1202" t="s">
        <v>4940</v>
      </c>
      <c r="O1202" t="s">
        <v>34</v>
      </c>
      <c r="P1202" t="str">
        <f t="shared" si="148"/>
        <v>Bakeries, German, Cafe, German, Cafe, European, Vegetarian Friendly</v>
      </c>
      <c r="Q1202" t="str" cm="1">
        <f t="array" ref="Q1202">_xlfn.TEXTJOIN(", ", TRUE, IFERROR(_xlfn.FILTERXML("&lt;t&gt;&lt;s&gt;" &amp; SUBSTITUTE(P1202, ", ", "&lt;/s&gt;&lt;s&gt;") &amp; "&lt;/s&gt;&lt;/t&gt;", "//s[not(preceding::*=.)]"), ""))</f>
        <v>Bakeries, German, Cafe, European, Vegetarian Friendly</v>
      </c>
      <c r="R1202" t="s">
        <v>9048</v>
      </c>
      <c r="S1202" t="str">
        <f t="shared" si="149"/>
        <v>P002173</v>
      </c>
      <c r="T1202">
        <f t="shared" ca="1" si="150"/>
        <v>2160</v>
      </c>
      <c r="U1202" s="4">
        <v>4395</v>
      </c>
    </row>
    <row r="1203" spans="1:21" x14ac:dyDescent="0.45">
      <c r="A1203" t="s">
        <v>4941</v>
      </c>
      <c r="B1203" t="s">
        <v>41</v>
      </c>
      <c r="C1203" s="3" t="str">
        <f t="shared" si="145"/>
        <v>4.5 </v>
      </c>
      <c r="D1203" t="s">
        <v>4942</v>
      </c>
      <c r="E1203" t="s">
        <v>4943</v>
      </c>
      <c r="F1203" t="s">
        <v>13</v>
      </c>
      <c r="G1203" t="str">
        <f t="shared" si="146"/>
        <v>$$ - $$$</v>
      </c>
      <c r="H1203" t="s">
        <v>4944</v>
      </c>
      <c r="I1203" t="s">
        <v>4945</v>
      </c>
      <c r="J1203" t="str">
        <f t="shared" si="144"/>
        <v xml:space="preserve">  JapaneseBarbecueAsian</v>
      </c>
      <c r="K1203" t="str" cm="1">
        <f t="array" ref="K1203">ExtractCapitals(J1203)</f>
        <v>Japanese Barbecue Asian</v>
      </c>
      <c r="L1203" t="str">
        <f t="shared" si="147"/>
        <v>Japanese, Barbecue, Asian</v>
      </c>
      <c r="M1203" t="str">
        <f t="shared" si="151"/>
        <v>Japanese, Barbecue, Asian</v>
      </c>
      <c r="N1203" t="s">
        <v>39</v>
      </c>
      <c r="O1203" t="s">
        <v>4946</v>
      </c>
      <c r="P1203" t="str">
        <f t="shared" si="148"/>
        <v>Japanese, Barbecue, Asian, Dinner, Reservations, Seating, Serves Alcohol, Table Service, Private Dining, Family style</v>
      </c>
      <c r="Q1203" t="str" cm="1">
        <f t="array" ref="Q1203">_xlfn.TEXTJOIN(", ", TRUE, IFERROR(_xlfn.FILTERXML("&lt;t&gt;&lt;s&gt;" &amp; SUBSTITUTE(P1203, ", ", "&lt;/s&gt;&lt;s&gt;") &amp; "&lt;/s&gt;&lt;/t&gt;", "//s[not(preceding::*=.)]"), ""))</f>
        <v>Japanese, Barbecue, Asian, Dinner, Reservations, Seating, Serves Alcohol, Table Service, Private Dining, Family style</v>
      </c>
      <c r="R1203" t="s">
        <v>9048</v>
      </c>
      <c r="S1203" t="str">
        <f t="shared" si="149"/>
        <v>P002174</v>
      </c>
      <c r="T1203">
        <f t="shared" ca="1" si="150"/>
        <v>4035</v>
      </c>
      <c r="U1203" s="4">
        <v>4289</v>
      </c>
    </row>
    <row r="1204" spans="1:21" x14ac:dyDescent="0.45">
      <c r="A1204" t="s">
        <v>4947</v>
      </c>
      <c r="B1204" t="s">
        <v>41</v>
      </c>
      <c r="C1204" s="3" t="str">
        <f t="shared" si="145"/>
        <v>4.5 </v>
      </c>
      <c r="D1204" t="s">
        <v>4948</v>
      </c>
      <c r="E1204" t="s">
        <v>4949</v>
      </c>
      <c r="F1204" t="s">
        <v>13</v>
      </c>
      <c r="G1204" t="str">
        <f t="shared" si="146"/>
        <v>$$ - $$$</v>
      </c>
      <c r="H1204" t="s">
        <v>4950</v>
      </c>
      <c r="I1204" t="s">
        <v>4951</v>
      </c>
      <c r="J1204" t="str">
        <f t="shared" si="144"/>
        <v xml:space="preserve">  DessertCafeVegan Options</v>
      </c>
      <c r="K1204" t="str" cm="1">
        <f t="array" ref="K1204">ExtractCapitals(J1204)</f>
        <v>Dessert Cafe Vegan  Options</v>
      </c>
      <c r="L1204" t="str">
        <f t="shared" si="147"/>
        <v>Dessert, Cafe, Vegan, , Options</v>
      </c>
      <c r="M1204" t="str">
        <f t="shared" si="151"/>
        <v>Dessert, Cafe, Vegan Options</v>
      </c>
      <c r="N1204" t="s">
        <v>1379</v>
      </c>
      <c r="O1204" t="s">
        <v>2520</v>
      </c>
      <c r="P1204" t="str">
        <f t="shared" si="148"/>
        <v>Dessert, Cafe, Vegan Options, Seating</v>
      </c>
      <c r="Q1204" t="str" cm="1">
        <f t="array" ref="Q1204">_xlfn.TEXTJOIN(", ", TRUE, IFERROR(_xlfn.FILTERXML("&lt;t&gt;&lt;s&gt;" &amp; SUBSTITUTE(P1204, ", ", "&lt;/s&gt;&lt;s&gt;") &amp; "&lt;/s&gt;&lt;/t&gt;", "//s[not(preceding::*=.)]"), ""))</f>
        <v>Dessert, Cafe, Vegan Options, Seating</v>
      </c>
      <c r="R1204" t="s">
        <v>9048</v>
      </c>
      <c r="S1204" t="str">
        <f t="shared" si="149"/>
        <v>P002175</v>
      </c>
      <c r="T1204">
        <f t="shared" ca="1" si="150"/>
        <v>3017</v>
      </c>
      <c r="U1204" s="4">
        <v>2372</v>
      </c>
    </row>
    <row r="1205" spans="1:21" x14ac:dyDescent="0.45">
      <c r="A1205" t="s">
        <v>4952</v>
      </c>
      <c r="B1205" t="s">
        <v>3</v>
      </c>
      <c r="C1205" s="3" t="str">
        <f t="shared" si="145"/>
        <v>4.0 </v>
      </c>
      <c r="D1205" t="s">
        <v>4953</v>
      </c>
      <c r="E1205" t="s">
        <v>4954</v>
      </c>
      <c r="F1205" t="s">
        <v>144</v>
      </c>
      <c r="G1205" t="str">
        <f t="shared" si="146"/>
        <v>$$$$</v>
      </c>
      <c r="H1205" t="s">
        <v>4472</v>
      </c>
      <c r="I1205" t="s">
        <v>4955</v>
      </c>
      <c r="J1205" t="str">
        <f t="shared" si="144"/>
        <v>FrenchEuropean</v>
      </c>
      <c r="K1205" t="str" cm="1">
        <f t="array" ref="K1205">ExtractCapitals(J1205)</f>
        <v>French European</v>
      </c>
      <c r="L1205" t="str">
        <f t="shared" si="147"/>
        <v>French, European</v>
      </c>
      <c r="M1205" t="str">
        <f t="shared" si="151"/>
        <v>French, European</v>
      </c>
      <c r="N1205" t="s">
        <v>129</v>
      </c>
      <c r="O1205" t="s">
        <v>135</v>
      </c>
      <c r="P1205" t="str">
        <f t="shared" si="148"/>
        <v>French, European, Dinner, Lunch</v>
      </c>
      <c r="Q1205" t="str" cm="1">
        <f t="array" ref="Q1205">_xlfn.TEXTJOIN(", ", TRUE, IFERROR(_xlfn.FILTERXML("&lt;t&gt;&lt;s&gt;" &amp; SUBSTITUTE(P1205, ", ", "&lt;/s&gt;&lt;s&gt;") &amp; "&lt;/s&gt;&lt;/t&gt;", "//s[not(preceding::*=.)]"), ""))</f>
        <v>French, European, Dinner, Lunch</v>
      </c>
      <c r="R1205" t="s">
        <v>9048</v>
      </c>
      <c r="S1205" t="str">
        <f t="shared" si="149"/>
        <v>P002176</v>
      </c>
      <c r="T1205">
        <f t="shared" ca="1" si="150"/>
        <v>1419</v>
      </c>
      <c r="U1205" s="4">
        <v>1130</v>
      </c>
    </row>
    <row r="1206" spans="1:21" x14ac:dyDescent="0.45">
      <c r="A1206" t="s">
        <v>4956</v>
      </c>
      <c r="B1206" t="s">
        <v>3</v>
      </c>
      <c r="C1206" s="3" t="str">
        <f t="shared" si="145"/>
        <v>4.0 </v>
      </c>
      <c r="D1206" t="s">
        <v>4957</v>
      </c>
      <c r="E1206" t="s">
        <v>4958</v>
      </c>
      <c r="F1206" t="s">
        <v>13</v>
      </c>
      <c r="G1206" t="str">
        <f t="shared" si="146"/>
        <v>$$ - $$$</v>
      </c>
      <c r="H1206" t="s">
        <v>273</v>
      </c>
      <c r="I1206" t="s">
        <v>4959</v>
      </c>
      <c r="J1206" t="str">
        <f t="shared" si="144"/>
        <v xml:space="preserve">  AsianThaiVegetarian Friendly</v>
      </c>
      <c r="K1206" t="str" cm="1">
        <f t="array" ref="K1206">ExtractCapitals(J1206)</f>
        <v>Asian Thai Vegetarian  Friendly</v>
      </c>
      <c r="L1206" t="str">
        <f t="shared" si="147"/>
        <v>Asian, Thai, Vegetarian, , Friendly</v>
      </c>
      <c r="M1206" t="str">
        <f t="shared" si="151"/>
        <v>Asian, Thai, Vegetarian Friendly</v>
      </c>
      <c r="N1206" t="s">
        <v>56</v>
      </c>
      <c r="O1206" t="s">
        <v>195</v>
      </c>
      <c r="P1206" t="str">
        <f t="shared" si="148"/>
        <v>Asian, Thai, Vegetarian Friendly, Vegetarian Friendly, Vegan Options, Lunch, Dinner, Drinks</v>
      </c>
      <c r="Q1206" t="str" cm="1">
        <f t="array" ref="Q1206">_xlfn.TEXTJOIN(", ", TRUE, IFERROR(_xlfn.FILTERXML("&lt;t&gt;&lt;s&gt;" &amp; SUBSTITUTE(P1206, ", ", "&lt;/s&gt;&lt;s&gt;") &amp; "&lt;/s&gt;&lt;/t&gt;", "//s[not(preceding::*=.)]"), ""))</f>
        <v>Asian, Thai, Vegetarian Friendly, Vegan Options, Lunch, Dinner, Drinks</v>
      </c>
      <c r="R1206" t="s">
        <v>9048</v>
      </c>
      <c r="S1206" t="str">
        <f t="shared" si="149"/>
        <v>P002177</v>
      </c>
      <c r="T1206">
        <f t="shared" ca="1" si="150"/>
        <v>4472</v>
      </c>
      <c r="U1206" s="4">
        <v>851</v>
      </c>
    </row>
    <row r="1207" spans="1:21" x14ac:dyDescent="0.45">
      <c r="A1207" t="s">
        <v>4960</v>
      </c>
      <c r="B1207" t="s">
        <v>3</v>
      </c>
      <c r="C1207" s="3" t="str">
        <f t="shared" si="145"/>
        <v>4.0 </v>
      </c>
      <c r="D1207" t="s">
        <v>4961</v>
      </c>
      <c r="E1207" t="s">
        <v>4962</v>
      </c>
      <c r="F1207" t="s">
        <v>13</v>
      </c>
      <c r="G1207" t="str">
        <f t="shared" si="146"/>
        <v>$$ - $$$</v>
      </c>
      <c r="H1207" t="s">
        <v>3873</v>
      </c>
      <c r="I1207" t="s">
        <v>4963</v>
      </c>
      <c r="J1207" t="str">
        <f t="shared" si="144"/>
        <v xml:space="preserve">  AsianFusionHealthy</v>
      </c>
      <c r="K1207" t="str" cm="1">
        <f t="array" ref="K1207">ExtractCapitals(J1207)</f>
        <v>Asian Fusion Healthy</v>
      </c>
      <c r="L1207" t="str">
        <f t="shared" si="147"/>
        <v>Asian, Fusion, Healthy</v>
      </c>
      <c r="M1207" t="str">
        <f t="shared" si="151"/>
        <v>Asian, Fusion, Healthy</v>
      </c>
      <c r="N1207" t="s">
        <v>77</v>
      </c>
      <c r="O1207" t="s">
        <v>4964</v>
      </c>
      <c r="P1207" t="str">
        <f t="shared" si="148"/>
        <v>Asian, Fusion, Healthy, Halal, Breakfast, Dinner, Lunch</v>
      </c>
      <c r="Q1207" t="str" cm="1">
        <f t="array" ref="Q1207">_xlfn.TEXTJOIN(", ", TRUE, IFERROR(_xlfn.FILTERXML("&lt;t&gt;&lt;s&gt;" &amp; SUBSTITUTE(P1207, ", ", "&lt;/s&gt;&lt;s&gt;") &amp; "&lt;/s&gt;&lt;/t&gt;", "//s[not(preceding::*=.)]"), ""))</f>
        <v>Asian, Fusion, Healthy, Halal, Breakfast, Dinner, Lunch</v>
      </c>
      <c r="R1207" t="s">
        <v>9048</v>
      </c>
      <c r="S1207" t="str">
        <f t="shared" si="149"/>
        <v>P002178</v>
      </c>
      <c r="T1207">
        <f t="shared" ca="1" si="150"/>
        <v>699</v>
      </c>
      <c r="U1207" s="4">
        <v>792</v>
      </c>
    </row>
    <row r="1208" spans="1:21" x14ac:dyDescent="0.45">
      <c r="A1208" t="s">
        <v>4965</v>
      </c>
      <c r="B1208" t="s">
        <v>3</v>
      </c>
      <c r="C1208" s="3" t="str">
        <f t="shared" si="145"/>
        <v>4.0 </v>
      </c>
      <c r="D1208" t="s">
        <v>4966</v>
      </c>
      <c r="E1208" t="s">
        <v>4967</v>
      </c>
      <c r="F1208" t="s">
        <v>13</v>
      </c>
      <c r="G1208" t="str">
        <f t="shared" si="146"/>
        <v>$$ - $$$</v>
      </c>
      <c r="H1208" t="s">
        <v>4968</v>
      </c>
      <c r="I1208" t="s">
        <v>4969</v>
      </c>
      <c r="J1208" t="str">
        <f t="shared" si="144"/>
        <v xml:space="preserve">  Wine Bar</v>
      </c>
      <c r="K1208" t="str" cm="1">
        <f t="array" ref="K1208">ExtractCapitals(J1208)</f>
        <v>Wine  Bar</v>
      </c>
      <c r="L1208" t="str">
        <f t="shared" si="147"/>
        <v>Wine, , Bar</v>
      </c>
      <c r="M1208" t="str">
        <f t="shared" si="151"/>
        <v>Wine Bar</v>
      </c>
      <c r="N1208" t="s">
        <v>183</v>
      </c>
      <c r="O1208" t="s">
        <v>4970</v>
      </c>
      <c r="P1208" t="str">
        <f t="shared" si="148"/>
        <v>Wine Bar, Lunch, Dinner, Brunch, Reservations, Seating, Serves Alcohol, Table Service, Jazz Bar</v>
      </c>
      <c r="Q1208" t="str" cm="1">
        <f t="array" ref="Q1208">_xlfn.TEXTJOIN(", ", TRUE, IFERROR(_xlfn.FILTERXML("&lt;t&gt;&lt;s&gt;" &amp; SUBSTITUTE(P1208, ", ", "&lt;/s&gt;&lt;s&gt;") &amp; "&lt;/s&gt;&lt;/t&gt;", "//s[not(preceding::*=.)]"), ""))</f>
        <v>Wine Bar, Lunch, Dinner, Brunch, Reservations, Seating, Serves Alcohol, Table Service, Jazz Bar</v>
      </c>
      <c r="R1208" t="s">
        <v>9048</v>
      </c>
      <c r="S1208" t="str">
        <f t="shared" si="149"/>
        <v>P002179</v>
      </c>
      <c r="T1208">
        <f t="shared" ca="1" si="150"/>
        <v>427</v>
      </c>
      <c r="U1208" s="4">
        <v>3736</v>
      </c>
    </row>
    <row r="1209" spans="1:21" x14ac:dyDescent="0.45">
      <c r="A1209" t="s">
        <v>4971</v>
      </c>
      <c r="B1209" t="s">
        <v>79</v>
      </c>
      <c r="C1209" s="3" t="str">
        <f t="shared" si="145"/>
        <v>5.0 </v>
      </c>
      <c r="D1209" t="s">
        <v>4972</v>
      </c>
      <c r="E1209" t="s">
        <v>4973</v>
      </c>
      <c r="F1209" t="s">
        <v>13</v>
      </c>
      <c r="G1209" t="str">
        <f t="shared" si="146"/>
        <v>$$ - $$$</v>
      </c>
      <c r="H1209" t="s">
        <v>4974</v>
      </c>
      <c r="I1209" t="s">
        <v>4975</v>
      </c>
      <c r="J1209" t="str">
        <f t="shared" si="144"/>
        <v xml:space="preserve">  EuropeanScandinavianDining bars</v>
      </c>
      <c r="K1209" t="str" cm="1">
        <f t="array" ref="K1209">ExtractCapitals(J1209)</f>
        <v>European Scandinavian Dining bars</v>
      </c>
      <c r="L1209" t="str">
        <f t="shared" si="147"/>
        <v>European, Scandinavian, Dining, bars</v>
      </c>
      <c r="M1209" t="str">
        <f t="shared" si="151"/>
        <v>European, Scandinavian, Dining, bars</v>
      </c>
      <c r="N1209" t="s">
        <v>4976</v>
      </c>
      <c r="O1209" t="s">
        <v>423</v>
      </c>
      <c r="P1209" t="str">
        <f t="shared" si="148"/>
        <v>European, Scandinavian, Dining, bars, European, Scandinavian, Dining bars, Dinner, After-hours, Drinks</v>
      </c>
      <c r="Q1209" t="str" cm="1">
        <f t="array" ref="Q1209">_xlfn.TEXTJOIN(", ", TRUE, IFERROR(_xlfn.FILTERXML("&lt;t&gt;&lt;s&gt;" &amp; SUBSTITUTE(P1209, ", ", "&lt;/s&gt;&lt;s&gt;") &amp; "&lt;/s&gt;&lt;/t&gt;", "//s[not(preceding::*=.)]"), ""))</f>
        <v>European, Scandinavian, Dining, bars, Dining bars, Dinner, After-hours, Drinks</v>
      </c>
      <c r="R1209" t="s">
        <v>9048</v>
      </c>
      <c r="S1209" t="str">
        <f t="shared" si="149"/>
        <v>P002180</v>
      </c>
      <c r="T1209">
        <f t="shared" ca="1" si="150"/>
        <v>215</v>
      </c>
      <c r="U1209" s="4">
        <v>68</v>
      </c>
    </row>
    <row r="1210" spans="1:21" x14ac:dyDescent="0.45">
      <c r="A1210" t="s">
        <v>4977</v>
      </c>
      <c r="B1210" t="s">
        <v>3</v>
      </c>
      <c r="C1210" s="3" t="str">
        <f t="shared" si="145"/>
        <v>4.0 </v>
      </c>
      <c r="D1210" t="s">
        <v>4978</v>
      </c>
      <c r="E1210" t="s">
        <v>4979</v>
      </c>
      <c r="F1210" t="s">
        <v>13</v>
      </c>
      <c r="G1210" t="str">
        <f t="shared" si="146"/>
        <v>$$ - $$$</v>
      </c>
      <c r="H1210" t="s">
        <v>4980</v>
      </c>
      <c r="I1210" t="s">
        <v>4981</v>
      </c>
      <c r="J1210" t="str">
        <f t="shared" si="144"/>
        <v xml:space="preserve">  EuropeanSpanishVegetarian Friendly</v>
      </c>
      <c r="K1210" t="str" cm="1">
        <f t="array" ref="K1210">ExtractCapitals(J1210)</f>
        <v>European Spanish Vegetarian  Friendly</v>
      </c>
      <c r="L1210" t="str">
        <f t="shared" si="147"/>
        <v>European, Spanish, Vegetarian, , Friendly</v>
      </c>
      <c r="M1210" t="str">
        <f t="shared" si="151"/>
        <v>European, Spanish, Vegetarian Friendly</v>
      </c>
      <c r="N1210" t="s">
        <v>4982</v>
      </c>
      <c r="O1210" t="s">
        <v>34</v>
      </c>
      <c r="P1210" t="str">
        <f t="shared" si="148"/>
        <v>European, Spanish, Vegetarian Friendly</v>
      </c>
      <c r="Q1210" t="str" cm="1">
        <f t="array" ref="Q1210">_xlfn.TEXTJOIN(", ", TRUE, IFERROR(_xlfn.FILTERXML("&lt;t&gt;&lt;s&gt;" &amp; SUBSTITUTE(P1210, ", ", "&lt;/s&gt;&lt;s&gt;") &amp; "&lt;/s&gt;&lt;/t&gt;", "//s[not(preceding::*=.)]"), ""))</f>
        <v>European, Spanish, Vegetarian Friendly</v>
      </c>
      <c r="R1210" t="s">
        <v>9048</v>
      </c>
      <c r="S1210" t="str">
        <f t="shared" si="149"/>
        <v>P002181</v>
      </c>
      <c r="T1210">
        <f t="shared" ca="1" si="150"/>
        <v>3071</v>
      </c>
      <c r="U1210" s="4">
        <v>3493</v>
      </c>
    </row>
    <row r="1211" spans="1:21" x14ac:dyDescent="0.45">
      <c r="A1211" t="s">
        <v>4983</v>
      </c>
      <c r="B1211" t="s">
        <v>41</v>
      </c>
      <c r="C1211" s="3" t="str">
        <f t="shared" si="145"/>
        <v>4.5 </v>
      </c>
      <c r="D1211" t="s">
        <v>4984</v>
      </c>
      <c r="E1211" t="s">
        <v>4985</v>
      </c>
      <c r="F1211" t="s">
        <v>13</v>
      </c>
      <c r="G1211" t="str">
        <f t="shared" si="146"/>
        <v>$$ - $$$</v>
      </c>
      <c r="H1211" t="s">
        <v>2222</v>
      </c>
      <c r="I1211" t="s">
        <v>4986</v>
      </c>
      <c r="J1211" t="str">
        <f t="shared" si="144"/>
        <v xml:space="preserve">  ChineseAsianSoups</v>
      </c>
      <c r="K1211" t="str" cm="1">
        <f t="array" ref="K1211">ExtractCapitals(J1211)</f>
        <v>Chinese Asian Soups</v>
      </c>
      <c r="L1211" t="str">
        <f t="shared" si="147"/>
        <v>Chinese, Asian, Soups</v>
      </c>
      <c r="M1211" t="str">
        <f t="shared" si="151"/>
        <v>Chinese, Asian, Soups</v>
      </c>
      <c r="N1211" t="s">
        <v>4987</v>
      </c>
      <c r="O1211" t="s">
        <v>99</v>
      </c>
      <c r="P1211" t="str">
        <f t="shared" si="148"/>
        <v>Chinese, Asian, Soups, Chinese, Asian, Soups, Malaysian, Breakfast, Lunch, Brunch</v>
      </c>
      <c r="Q1211" t="str" cm="1">
        <f t="array" ref="Q1211">_xlfn.TEXTJOIN(", ", TRUE, IFERROR(_xlfn.FILTERXML("&lt;t&gt;&lt;s&gt;" &amp; SUBSTITUTE(P1211, ", ", "&lt;/s&gt;&lt;s&gt;") &amp; "&lt;/s&gt;&lt;/t&gt;", "//s[not(preceding::*=.)]"), ""))</f>
        <v>Chinese, Asian, Soups, Malaysian, Breakfast, Lunch, Brunch</v>
      </c>
      <c r="R1211" t="s">
        <v>9048</v>
      </c>
      <c r="S1211" t="str">
        <f t="shared" si="149"/>
        <v>P002182</v>
      </c>
      <c r="T1211">
        <f t="shared" ca="1" si="150"/>
        <v>1009</v>
      </c>
      <c r="U1211" s="4">
        <v>2904</v>
      </c>
    </row>
    <row r="1212" spans="1:21" x14ac:dyDescent="0.45">
      <c r="A1212" t="s">
        <v>4988</v>
      </c>
      <c r="B1212" t="s">
        <v>3</v>
      </c>
      <c r="C1212" s="3" t="str">
        <f t="shared" si="145"/>
        <v>4.0 </v>
      </c>
      <c r="D1212" t="s">
        <v>4989</v>
      </c>
      <c r="E1212" t="s">
        <v>4990</v>
      </c>
      <c r="F1212" t="s">
        <v>13</v>
      </c>
      <c r="G1212" t="str">
        <f t="shared" si="146"/>
        <v>$$ - $$$</v>
      </c>
      <c r="H1212" t="s">
        <v>13</v>
      </c>
      <c r="I1212" t="s">
        <v>4991</v>
      </c>
      <c r="J1212" t="str">
        <f t="shared" si="144"/>
        <v xml:space="preserve">  </v>
      </c>
      <c r="K1212" t="str" cm="1">
        <f t="array" ref="K1212">ExtractCapitals(J1212)</f>
        <v/>
      </c>
      <c r="L1212" t="str">
        <f t="shared" si="147"/>
        <v/>
      </c>
      <c r="M1212" t="str">
        <f t="shared" si="151"/>
        <v/>
      </c>
      <c r="N1212" t="s">
        <v>4992</v>
      </c>
      <c r="P1212" t="str">
        <f t="shared" si="148"/>
        <v>, Takeout, Reservations, Seating, Table Service, Serves Alcohol</v>
      </c>
      <c r="Q1212" t="str" cm="1">
        <f t="array" ref="Q1212">_xlfn.TEXTJOIN(", ", TRUE, IFERROR(_xlfn.FILTERXML("&lt;t&gt;&lt;s&gt;" &amp; SUBSTITUTE(P1212, ", ", "&lt;/s&gt;&lt;s&gt;") &amp; "&lt;/s&gt;&lt;/t&gt;", "//s[not(preceding::*=.)]"), ""))</f>
        <v>Takeout, Reservations, Seating, Table Service, Serves Alcohol</v>
      </c>
      <c r="R1212" t="s">
        <v>9048</v>
      </c>
      <c r="S1212" t="str">
        <f t="shared" si="149"/>
        <v>P002183</v>
      </c>
      <c r="T1212">
        <f t="shared" ca="1" si="150"/>
        <v>2614</v>
      </c>
      <c r="U1212" s="4">
        <v>2242</v>
      </c>
    </row>
    <row r="1213" spans="1:21" x14ac:dyDescent="0.45">
      <c r="A1213" t="s">
        <v>4993</v>
      </c>
      <c r="B1213" t="s">
        <v>3</v>
      </c>
      <c r="C1213" s="3" t="str">
        <f t="shared" si="145"/>
        <v>4.0 </v>
      </c>
      <c r="D1213" t="s">
        <v>4994</v>
      </c>
      <c r="E1213" t="s">
        <v>4995</v>
      </c>
      <c r="F1213" t="s">
        <v>13</v>
      </c>
      <c r="G1213" t="str">
        <f t="shared" si="146"/>
        <v>$$ - $$$</v>
      </c>
      <c r="H1213" t="s">
        <v>4996</v>
      </c>
      <c r="I1213" t="s">
        <v>4997</v>
      </c>
      <c r="J1213" t="str">
        <f t="shared" si="144"/>
        <v xml:space="preserve">  Quick BitesBarbecueHalal</v>
      </c>
      <c r="K1213" t="str" cm="1">
        <f t="array" ref="K1213">ExtractCapitals(J1213)</f>
        <v>Quick  Bites Barbecue Halal</v>
      </c>
      <c r="L1213" t="str">
        <f t="shared" si="147"/>
        <v>Quick, , Bites, Barbecue, Halal</v>
      </c>
      <c r="M1213" t="str">
        <f t="shared" si="151"/>
        <v>Quick Bites, Barbecue, Halal</v>
      </c>
      <c r="N1213" t="s">
        <v>77</v>
      </c>
      <c r="O1213" t="s">
        <v>232</v>
      </c>
      <c r="P1213" t="str">
        <f t="shared" si="148"/>
        <v>Quick Bites, Barbecue, Halal, Lunch, Dinner</v>
      </c>
      <c r="Q1213" t="str" cm="1">
        <f t="array" ref="Q1213">_xlfn.TEXTJOIN(", ", TRUE, IFERROR(_xlfn.FILTERXML("&lt;t&gt;&lt;s&gt;" &amp; SUBSTITUTE(P1213, ", ", "&lt;/s&gt;&lt;s&gt;") &amp; "&lt;/s&gt;&lt;/t&gt;", "//s[not(preceding::*=.)]"), ""))</f>
        <v>Quick Bites, Barbecue, Halal, Lunch, Dinner</v>
      </c>
      <c r="R1213" t="s">
        <v>9048</v>
      </c>
      <c r="S1213" t="str">
        <f t="shared" si="149"/>
        <v>P002184</v>
      </c>
      <c r="T1213">
        <f t="shared" ca="1" si="150"/>
        <v>1156</v>
      </c>
      <c r="U1213" s="4">
        <v>1144</v>
      </c>
    </row>
    <row r="1214" spans="1:21" x14ac:dyDescent="0.45">
      <c r="A1214" t="s">
        <v>4998</v>
      </c>
      <c r="B1214" t="s">
        <v>3</v>
      </c>
      <c r="C1214" s="3" t="str">
        <f t="shared" si="145"/>
        <v>4.0 </v>
      </c>
      <c r="D1214" t="s">
        <v>3886</v>
      </c>
      <c r="E1214" t="s">
        <v>4999</v>
      </c>
      <c r="F1214" t="s">
        <v>13</v>
      </c>
      <c r="G1214" t="str">
        <f t="shared" si="146"/>
        <v>$$ - $$$</v>
      </c>
      <c r="H1214" t="s">
        <v>3053</v>
      </c>
      <c r="I1214" t="s">
        <v>3889</v>
      </c>
      <c r="J1214" t="str">
        <f t="shared" si="144"/>
        <v xml:space="preserve">  InternationalAsianMalaysian</v>
      </c>
      <c r="K1214" t="str" cm="1">
        <f t="array" ref="K1214">ExtractCapitals(J1214)</f>
        <v>International Asian Malaysian</v>
      </c>
      <c r="L1214" t="str">
        <f t="shared" si="147"/>
        <v>International, Asian, Malaysian</v>
      </c>
      <c r="M1214" t="str">
        <f t="shared" si="151"/>
        <v>International, Asian, Malaysian</v>
      </c>
      <c r="N1214" t="s">
        <v>158</v>
      </c>
      <c r="O1214" t="s">
        <v>5000</v>
      </c>
      <c r="P1214" t="str">
        <f t="shared" si="148"/>
        <v>International, Asian, Malaysian, Halal, Vegetarian Friendly, Breakfast, Lunch, Brunch, Dinner</v>
      </c>
      <c r="Q1214" t="str" cm="1">
        <f t="array" ref="Q1214">_xlfn.TEXTJOIN(", ", TRUE, IFERROR(_xlfn.FILTERXML("&lt;t&gt;&lt;s&gt;" &amp; SUBSTITUTE(P1214, ", ", "&lt;/s&gt;&lt;s&gt;") &amp; "&lt;/s&gt;&lt;/t&gt;", "//s[not(preceding::*=.)]"), ""))</f>
        <v>International, Asian, Malaysian, Halal, Vegetarian Friendly, Breakfast, Lunch, Brunch, Dinner</v>
      </c>
      <c r="R1214" t="s">
        <v>9048</v>
      </c>
      <c r="S1214" t="str">
        <f t="shared" si="149"/>
        <v>P002185</v>
      </c>
      <c r="T1214">
        <f t="shared" ca="1" si="150"/>
        <v>624</v>
      </c>
      <c r="U1214" s="4">
        <v>437</v>
      </c>
    </row>
    <row r="1215" spans="1:21" x14ac:dyDescent="0.45">
      <c r="A1215" t="s">
        <v>5001</v>
      </c>
      <c r="B1215" t="s">
        <v>3</v>
      </c>
      <c r="C1215" s="3" t="str">
        <f t="shared" si="145"/>
        <v>4.0 </v>
      </c>
      <c r="D1215" t="s">
        <v>5002</v>
      </c>
      <c r="E1215" t="s">
        <v>5003</v>
      </c>
      <c r="F1215" t="s">
        <v>13</v>
      </c>
      <c r="G1215" t="str">
        <f t="shared" si="146"/>
        <v>$$ - $$$</v>
      </c>
      <c r="H1215" t="s">
        <v>151</v>
      </c>
      <c r="I1215" t="s">
        <v>5004</v>
      </c>
      <c r="J1215" t="str">
        <f t="shared" si="144"/>
        <v xml:space="preserve">  DessertCafeFusion</v>
      </c>
      <c r="K1215" t="str" cm="1">
        <f t="array" ref="K1215">ExtractCapitals(J1215)</f>
        <v>Dessert Cafe Fusion</v>
      </c>
      <c r="L1215" t="str">
        <f t="shared" si="147"/>
        <v>Dessert, Cafe, Fusion</v>
      </c>
      <c r="M1215" t="str">
        <f t="shared" si="151"/>
        <v>Dessert, Cafe, Fusion</v>
      </c>
      <c r="N1215" t="s">
        <v>243</v>
      </c>
      <c r="O1215" t="s">
        <v>5005</v>
      </c>
      <c r="P1215" t="str">
        <f t="shared" si="148"/>
        <v>Dessert, Cafe, Fusion, Lunch, Brunch, Breakfast, Takeout, Seating, Free Wifi, Table Service</v>
      </c>
      <c r="Q1215" t="str" cm="1">
        <f t="array" ref="Q1215">_xlfn.TEXTJOIN(", ", TRUE, IFERROR(_xlfn.FILTERXML("&lt;t&gt;&lt;s&gt;" &amp; SUBSTITUTE(P1215, ", ", "&lt;/s&gt;&lt;s&gt;") &amp; "&lt;/s&gt;&lt;/t&gt;", "//s[not(preceding::*=.)]"), ""))</f>
        <v>Dessert, Cafe, Fusion, Lunch, Brunch, Breakfast, Takeout, Seating, Free Wifi, Table Service</v>
      </c>
      <c r="R1215" t="s">
        <v>9048</v>
      </c>
      <c r="S1215" t="str">
        <f t="shared" si="149"/>
        <v>P002186</v>
      </c>
      <c r="T1215">
        <f t="shared" ca="1" si="150"/>
        <v>670</v>
      </c>
      <c r="U1215" s="4">
        <v>3566</v>
      </c>
    </row>
    <row r="1216" spans="1:21" x14ac:dyDescent="0.45">
      <c r="A1216" t="s">
        <v>5006</v>
      </c>
      <c r="B1216" t="s">
        <v>41</v>
      </c>
      <c r="C1216" s="3" t="str">
        <f t="shared" si="145"/>
        <v>4.5 </v>
      </c>
      <c r="D1216" t="s">
        <v>5007</v>
      </c>
      <c r="E1216" t="s">
        <v>5008</v>
      </c>
      <c r="F1216" t="s">
        <v>13</v>
      </c>
      <c r="G1216" t="str">
        <f t="shared" si="146"/>
        <v>$$ - $$$</v>
      </c>
      <c r="H1216" t="s">
        <v>181</v>
      </c>
      <c r="I1216" t="s">
        <v>5009</v>
      </c>
      <c r="J1216" t="str">
        <f t="shared" si="144"/>
        <v xml:space="preserve">  CafeAsianMalaysian</v>
      </c>
      <c r="K1216" t="str" cm="1">
        <f t="array" ref="K1216">ExtractCapitals(J1216)</f>
        <v>Cafe Asian Malaysian</v>
      </c>
      <c r="L1216" t="str">
        <f t="shared" si="147"/>
        <v>Cafe, Asian, Malaysian</v>
      </c>
      <c r="M1216" t="str">
        <f t="shared" si="151"/>
        <v>Cafe, Asian, Malaysian</v>
      </c>
      <c r="N1216" t="s">
        <v>56</v>
      </c>
      <c r="O1216" t="s">
        <v>600</v>
      </c>
      <c r="P1216" t="str">
        <f t="shared" si="148"/>
        <v>Cafe, Asian, Malaysian, Vegetarian Friendly, Vegan Options, Breakfast, Lunch, Dinner, Brunch</v>
      </c>
      <c r="Q1216" t="str" cm="1">
        <f t="array" ref="Q1216">_xlfn.TEXTJOIN(", ", TRUE, IFERROR(_xlfn.FILTERXML("&lt;t&gt;&lt;s&gt;" &amp; SUBSTITUTE(P1216, ", ", "&lt;/s&gt;&lt;s&gt;") &amp; "&lt;/s&gt;&lt;/t&gt;", "//s[not(preceding::*=.)]"), ""))</f>
        <v>Cafe, Asian, Malaysian, Vegetarian Friendly, Vegan Options, Breakfast, Lunch, Dinner, Brunch</v>
      </c>
      <c r="R1216" t="s">
        <v>9048</v>
      </c>
      <c r="S1216" t="str">
        <f t="shared" si="149"/>
        <v>P002187</v>
      </c>
      <c r="T1216">
        <f t="shared" ca="1" si="150"/>
        <v>979</v>
      </c>
      <c r="U1216" s="4">
        <v>1586</v>
      </c>
    </row>
    <row r="1217" spans="1:21" x14ac:dyDescent="0.45">
      <c r="A1217" t="s">
        <v>5010</v>
      </c>
      <c r="B1217" t="s">
        <v>3</v>
      </c>
      <c r="C1217" s="3" t="str">
        <f t="shared" si="145"/>
        <v>4.0 </v>
      </c>
      <c r="D1217" t="s">
        <v>5011</v>
      </c>
      <c r="E1217" t="s">
        <v>5012</v>
      </c>
      <c r="F1217" t="s">
        <v>13</v>
      </c>
      <c r="G1217" t="str">
        <f t="shared" si="146"/>
        <v>$$ - $$$</v>
      </c>
      <c r="H1217" t="s">
        <v>37</v>
      </c>
      <c r="I1217" t="s">
        <v>5013</v>
      </c>
      <c r="J1217" t="str">
        <f t="shared" si="144"/>
        <v xml:space="preserve">  ChineseAsian</v>
      </c>
      <c r="K1217" t="str" cm="1">
        <f t="array" ref="K1217">ExtractCapitals(J1217)</f>
        <v>Chinese Asian</v>
      </c>
      <c r="L1217" t="str">
        <f t="shared" si="147"/>
        <v>Chinese, Asian</v>
      </c>
      <c r="M1217" t="str">
        <f t="shared" si="151"/>
        <v>Chinese, Asian</v>
      </c>
      <c r="N1217" t="s">
        <v>195</v>
      </c>
      <c r="O1217" t="s">
        <v>5014</v>
      </c>
      <c r="P1217" t="str">
        <f t="shared" si="148"/>
        <v>Chinese, Asian, Lunch, Dinner, Drinks, Takeout, Reservations, Parking Available, Street Parking, Television, Seating</v>
      </c>
      <c r="Q1217" t="str" cm="1">
        <f t="array" ref="Q1217">_xlfn.TEXTJOIN(", ", TRUE, IFERROR(_xlfn.FILTERXML("&lt;t&gt;&lt;s&gt;" &amp; SUBSTITUTE(P1217, ", ", "&lt;/s&gt;&lt;s&gt;") &amp; "&lt;/s&gt;&lt;/t&gt;", "//s[not(preceding::*=.)]"), ""))</f>
        <v>Chinese, Asian, Lunch, Dinner, Drinks, Takeout, Reservations, Parking Available, Street Parking, Television, Seating</v>
      </c>
      <c r="R1217" t="s">
        <v>9048</v>
      </c>
      <c r="S1217" t="str">
        <f t="shared" si="149"/>
        <v>P002188</v>
      </c>
      <c r="T1217">
        <f t="shared" ca="1" si="150"/>
        <v>1669</v>
      </c>
      <c r="U1217" s="4">
        <v>683</v>
      </c>
    </row>
    <row r="1218" spans="1:21" x14ac:dyDescent="0.45">
      <c r="A1218" t="s">
        <v>5015</v>
      </c>
      <c r="B1218" t="s">
        <v>41</v>
      </c>
      <c r="C1218" s="3" t="str">
        <f t="shared" si="145"/>
        <v>4.5 </v>
      </c>
      <c r="D1218" t="s">
        <v>3139</v>
      </c>
      <c r="E1218" t="s">
        <v>5016</v>
      </c>
      <c r="F1218" t="s">
        <v>13</v>
      </c>
      <c r="G1218" t="str">
        <f t="shared" si="146"/>
        <v>$$ - $$$</v>
      </c>
      <c r="H1218" t="s">
        <v>13</v>
      </c>
      <c r="I1218" t="s">
        <v>5017</v>
      </c>
      <c r="J1218" t="str">
        <f t="shared" ref="J1218:J1281" si="152">SUBSTITUTE(SUBSTITUTE(H1218, "$", ""), "-", "")</f>
        <v xml:space="preserve">  </v>
      </c>
      <c r="K1218" t="str" cm="1">
        <f t="array" ref="K1218">ExtractCapitals(J1218)</f>
        <v/>
      </c>
      <c r="L1218" t="str">
        <f t="shared" si="147"/>
        <v/>
      </c>
      <c r="M1218" t="str">
        <f t="shared" si="151"/>
        <v/>
      </c>
      <c r="N1218" t="s">
        <v>5018</v>
      </c>
      <c r="P1218" t="str">
        <f t="shared" si="148"/>
        <v>, Serves Alcohol, Full Bar, Reservations, Seating, Wheelchair Accessible</v>
      </c>
      <c r="Q1218" t="str" cm="1">
        <f t="array" ref="Q1218">_xlfn.TEXTJOIN(", ", TRUE, IFERROR(_xlfn.FILTERXML("&lt;t&gt;&lt;s&gt;" &amp; SUBSTITUTE(P1218, ", ", "&lt;/s&gt;&lt;s&gt;") &amp; "&lt;/s&gt;&lt;/t&gt;", "//s[not(preceding::*=.)]"), ""))</f>
        <v>Serves Alcohol, Full Bar, Reservations, Seating, Wheelchair Accessible</v>
      </c>
      <c r="R1218" t="s">
        <v>9048</v>
      </c>
      <c r="S1218" t="str">
        <f t="shared" si="149"/>
        <v>P002189</v>
      </c>
      <c r="T1218">
        <f t="shared" ca="1" si="150"/>
        <v>612</v>
      </c>
      <c r="U1218" s="4">
        <v>1488</v>
      </c>
    </row>
    <row r="1219" spans="1:21" x14ac:dyDescent="0.45">
      <c r="A1219" t="s">
        <v>5019</v>
      </c>
      <c r="B1219" t="s">
        <v>41</v>
      </c>
      <c r="C1219" s="3" t="str">
        <f t="shared" ref="C1219:C1282" si="153">SUBSTITUTE(B1219, "Â", "")</f>
        <v>4.5 </v>
      </c>
      <c r="D1219" t="s">
        <v>5020</v>
      </c>
      <c r="E1219" t="s">
        <v>5021</v>
      </c>
      <c r="F1219" t="s">
        <v>13</v>
      </c>
      <c r="G1219" t="str">
        <f t="shared" ref="G1219:G1282" si="154">IF(OR(ISBLANK(F1219), ISERROR(SEARCH("$", F1219))), "$$", F1219)</f>
        <v>$$ - $$$</v>
      </c>
      <c r="H1219" t="s">
        <v>3245</v>
      </c>
      <c r="I1219" t="s">
        <v>5022</v>
      </c>
      <c r="J1219" t="str">
        <f t="shared" si="152"/>
        <v xml:space="preserve">  ItalianPizzaMediterranean</v>
      </c>
      <c r="K1219" t="str" cm="1">
        <f t="array" ref="K1219">ExtractCapitals(J1219)</f>
        <v>Italian Pizza Mediterranean</v>
      </c>
      <c r="L1219" t="str">
        <f t="shared" ref="L1219:L1282" si="155">SUBSTITUTE(K1219, " ", ", ")</f>
        <v>Italian, Pizza, Mediterranean</v>
      </c>
      <c r="M1219" t="str">
        <f t="shared" si="151"/>
        <v>Italian, Pizza, Mediterranean</v>
      </c>
      <c r="N1219" t="s">
        <v>34</v>
      </c>
      <c r="O1219" t="s">
        <v>135</v>
      </c>
      <c r="P1219" t="str">
        <f t="shared" ref="P1219:P1282" si="156">M1219 &amp; IF(ISNUMBER(SEARCH(N1219, M1219)), "", ", " &amp; N1219) &amp; IF(AND(ISNUMBER(SEARCH(N1219, M1219 &amp; N1219)), ISNUMBER(SEARCH(O1219, M1219 &amp; N1219))), "", ", " &amp; O1219)</f>
        <v>Italian, Pizza, Mediterranean, Vegetarian Friendly, Dinner, Lunch</v>
      </c>
      <c r="Q1219" t="str" cm="1">
        <f t="array" ref="Q1219">_xlfn.TEXTJOIN(", ", TRUE, IFERROR(_xlfn.FILTERXML("&lt;t&gt;&lt;s&gt;" &amp; SUBSTITUTE(P1219, ", ", "&lt;/s&gt;&lt;s&gt;") &amp; "&lt;/s&gt;&lt;/t&gt;", "//s[not(preceding::*=.)]"), ""))</f>
        <v>Italian, Pizza, Mediterranean, Vegetarian Friendly, Dinner, Lunch</v>
      </c>
      <c r="R1219" t="s">
        <v>9048</v>
      </c>
      <c r="S1219" t="str">
        <f t="shared" ref="S1219:S1282" si="157">"P" &amp; TEXT(ROW(S1219)-1+972,"000000")</f>
        <v>P002190</v>
      </c>
      <c r="T1219">
        <f t="shared" ref="T1219:T1282" ca="1" si="158">RANDBETWEEN(1, 4500)</f>
        <v>1630</v>
      </c>
      <c r="U1219" s="4">
        <v>3378</v>
      </c>
    </row>
    <row r="1220" spans="1:21" x14ac:dyDescent="0.45">
      <c r="A1220" t="s">
        <v>5023</v>
      </c>
      <c r="B1220" t="s">
        <v>3</v>
      </c>
      <c r="C1220" s="3" t="str">
        <f t="shared" si="153"/>
        <v>4.0 </v>
      </c>
      <c r="D1220" t="s">
        <v>5024</v>
      </c>
      <c r="E1220" t="s">
        <v>5025</v>
      </c>
      <c r="F1220" t="s">
        <v>13</v>
      </c>
      <c r="G1220" t="str">
        <f t="shared" si="154"/>
        <v>$$ - $$$</v>
      </c>
      <c r="H1220" t="s">
        <v>3904</v>
      </c>
      <c r="I1220" t="s">
        <v>5026</v>
      </c>
      <c r="J1220" t="str">
        <f t="shared" si="152"/>
        <v xml:space="preserve">  BarInternationalPub</v>
      </c>
      <c r="K1220" t="str" cm="1">
        <f t="array" ref="K1220">ExtractCapitals(J1220)</f>
        <v>Bar International Pub</v>
      </c>
      <c r="L1220" t="str">
        <f t="shared" si="155"/>
        <v>Bar, International, Pub</v>
      </c>
      <c r="M1220" t="str">
        <f t="shared" ref="M1220:M1283" si="159">SUBSTITUTE(SUBSTITUTE(L1220, ", ,", ""), ",,", ",")</f>
        <v>Bar, International, Pub</v>
      </c>
      <c r="N1220" t="s">
        <v>5027</v>
      </c>
      <c r="O1220" t="s">
        <v>5028</v>
      </c>
      <c r="P1220" t="str">
        <f t="shared" si="156"/>
        <v>Bar, International, Pub, Drinks, Lunch, Dinner, Takeout, Reservations, Seating, Parking Available, Television, Wheelchair Accessible, Serves Alcohol, Full Bar, Accepts American Express, Accepts Mastercard, Accepts Visa, Free Wifi, Accepts Credit Cards</v>
      </c>
      <c r="Q1220" t="str" cm="1">
        <f t="array" ref="Q1220">_xlfn.TEXTJOIN(", ", TRUE, IFERROR(_xlfn.FILTERXML("&lt;t&gt;&lt;s&gt;" &amp; SUBSTITUTE(P1220, ", ", "&lt;/s&gt;&lt;s&gt;") &amp; "&lt;/s&gt;&lt;/t&gt;", "//s[not(preceding::*=.)]"), ""))</f>
        <v>Bar, International, Pub, Drinks, Lunch, Dinner, Takeout, Reservations, Seating, Parking Available, Television, Wheelchair Accessible, Serves Alcohol, Full Bar, Accepts American Express, Accepts Mastercard, Accepts Visa, Free Wifi, Accepts Credit Cards</v>
      </c>
      <c r="R1220" t="s">
        <v>9048</v>
      </c>
      <c r="S1220" t="str">
        <f t="shared" si="157"/>
        <v>P002191</v>
      </c>
      <c r="T1220">
        <f t="shared" ca="1" si="158"/>
        <v>4170</v>
      </c>
      <c r="U1220" s="4">
        <v>4309</v>
      </c>
    </row>
    <row r="1221" spans="1:21" x14ac:dyDescent="0.45">
      <c r="A1221" t="s">
        <v>5030</v>
      </c>
      <c r="B1221" t="s">
        <v>41</v>
      </c>
      <c r="C1221" s="3" t="str">
        <f t="shared" si="153"/>
        <v>4.5 </v>
      </c>
      <c r="D1221" t="s">
        <v>5031</v>
      </c>
      <c r="F1221" t="s">
        <v>13</v>
      </c>
      <c r="G1221" t="str">
        <f t="shared" si="154"/>
        <v>$$ - $$$</v>
      </c>
      <c r="H1221" t="s">
        <v>4421</v>
      </c>
      <c r="I1221" t="s">
        <v>5032</v>
      </c>
      <c r="J1221" t="str">
        <f t="shared" si="152"/>
        <v xml:space="preserve">  IndianVegetarian FriendlyVegan Options</v>
      </c>
      <c r="K1221" t="str" cm="1">
        <f t="array" ref="K1221">ExtractCapitals(J1221)</f>
        <v>Indian Vegetarian  Friendly Vegan  Options</v>
      </c>
      <c r="L1221" t="str">
        <f t="shared" si="155"/>
        <v>Indian, Vegetarian, , Friendly, Vegan, , Options</v>
      </c>
      <c r="M1221" t="str">
        <f t="shared" si="159"/>
        <v>Indian, Vegetarian Friendly, Vegan Options</v>
      </c>
      <c r="N1221" t="s">
        <v>811</v>
      </c>
      <c r="P1221" t="str">
        <f t="shared" si="156"/>
        <v>Indian, Vegetarian Friendly, Vegan Options</v>
      </c>
      <c r="Q1221" t="str" cm="1">
        <f t="array" ref="Q1221">_xlfn.TEXTJOIN(", ", TRUE, IFERROR(_xlfn.FILTERXML("&lt;t&gt;&lt;s&gt;" &amp; SUBSTITUTE(P1221, ", ", "&lt;/s&gt;&lt;s&gt;") &amp; "&lt;/s&gt;&lt;/t&gt;", "//s[not(preceding::*=.)]"), ""))</f>
        <v>Indian, Vegetarian Friendly, Vegan Options</v>
      </c>
      <c r="R1221" t="s">
        <v>9048</v>
      </c>
      <c r="S1221" t="str">
        <f t="shared" si="157"/>
        <v>P002192</v>
      </c>
      <c r="T1221">
        <f t="shared" ca="1" si="158"/>
        <v>2959</v>
      </c>
      <c r="U1221" s="4">
        <v>3089</v>
      </c>
    </row>
    <row r="1222" spans="1:21" x14ac:dyDescent="0.45">
      <c r="A1222" t="s">
        <v>5033</v>
      </c>
      <c r="B1222" t="s">
        <v>41</v>
      </c>
      <c r="C1222" s="3" t="str">
        <f t="shared" si="153"/>
        <v>4.5 </v>
      </c>
      <c r="D1222" t="s">
        <v>5034</v>
      </c>
      <c r="E1222" t="s">
        <v>5035</v>
      </c>
      <c r="F1222" t="s">
        <v>144</v>
      </c>
      <c r="G1222" t="str">
        <f t="shared" si="154"/>
        <v>$$$$</v>
      </c>
      <c r="H1222" t="s">
        <v>3162</v>
      </c>
      <c r="I1222" t="s">
        <v>5036</v>
      </c>
      <c r="J1222" t="str">
        <f t="shared" si="152"/>
        <v>ItalianEuropeanVegetarian Friendly</v>
      </c>
      <c r="K1222" t="str" cm="1">
        <f t="array" ref="K1222">ExtractCapitals(J1222)</f>
        <v>Italian European Vegetarian  Friendly</v>
      </c>
      <c r="L1222" t="str">
        <f t="shared" si="155"/>
        <v>Italian, European, Vegetarian, , Friendly</v>
      </c>
      <c r="M1222" t="str">
        <f t="shared" si="159"/>
        <v>Italian, European, Vegetarian Friendly</v>
      </c>
      <c r="N1222" t="s">
        <v>3066</v>
      </c>
      <c r="P1222" t="str">
        <f t="shared" si="156"/>
        <v>Italian, European, Vegetarian Friendly, Vegetarian Friendly, Vegan Options, Gluten Free Options</v>
      </c>
      <c r="Q1222" t="str" cm="1">
        <f t="array" ref="Q1222">_xlfn.TEXTJOIN(", ", TRUE, IFERROR(_xlfn.FILTERXML("&lt;t&gt;&lt;s&gt;" &amp; SUBSTITUTE(P1222, ", ", "&lt;/s&gt;&lt;s&gt;") &amp; "&lt;/s&gt;&lt;/t&gt;", "//s[not(preceding::*=.)]"), ""))</f>
        <v>Italian, European, Vegetarian Friendly, Vegan Options, Gluten Free Options</v>
      </c>
      <c r="R1222" t="s">
        <v>9048</v>
      </c>
      <c r="S1222" t="str">
        <f t="shared" si="157"/>
        <v>P002193</v>
      </c>
      <c r="T1222">
        <f t="shared" ca="1" si="158"/>
        <v>1018</v>
      </c>
      <c r="U1222" s="4">
        <v>1285</v>
      </c>
    </row>
    <row r="1223" spans="1:21" x14ac:dyDescent="0.45">
      <c r="A1223" t="s">
        <v>5037</v>
      </c>
      <c r="B1223" t="s">
        <v>41</v>
      </c>
      <c r="C1223" s="3" t="str">
        <f t="shared" si="153"/>
        <v>4.5 </v>
      </c>
      <c r="D1223" t="s">
        <v>5038</v>
      </c>
      <c r="E1223" t="s">
        <v>5039</v>
      </c>
      <c r="F1223" t="s">
        <v>13</v>
      </c>
      <c r="G1223" t="str">
        <f t="shared" si="154"/>
        <v>$$ - $$$</v>
      </c>
      <c r="H1223" t="s">
        <v>3087</v>
      </c>
      <c r="I1223" t="s">
        <v>5040</v>
      </c>
      <c r="J1223" t="str">
        <f t="shared" si="152"/>
        <v xml:space="preserve">  SteakhouseBarEuropean</v>
      </c>
      <c r="K1223" t="str" cm="1">
        <f t="array" ref="K1223">ExtractCapitals(J1223)</f>
        <v>Steakhouse Bar European</v>
      </c>
      <c r="L1223" t="str">
        <f t="shared" si="155"/>
        <v>Steakhouse, Bar, European</v>
      </c>
      <c r="M1223" t="str">
        <f t="shared" si="159"/>
        <v>Steakhouse, Bar, European</v>
      </c>
      <c r="P1223" t="str">
        <f t="shared" si="156"/>
        <v>Steakhouse, Bar, European</v>
      </c>
      <c r="Q1223" t="str" cm="1">
        <f t="array" ref="Q1223">_xlfn.TEXTJOIN(", ", TRUE, IFERROR(_xlfn.FILTERXML("&lt;t&gt;&lt;s&gt;" &amp; SUBSTITUTE(P1223, ", ", "&lt;/s&gt;&lt;s&gt;") &amp; "&lt;/s&gt;&lt;/t&gt;", "//s[not(preceding::*=.)]"), ""))</f>
        <v>Steakhouse, Bar, European</v>
      </c>
      <c r="R1223" t="s">
        <v>9048</v>
      </c>
      <c r="S1223" t="str">
        <f t="shared" si="157"/>
        <v>P002194</v>
      </c>
      <c r="T1223">
        <f t="shared" ca="1" si="158"/>
        <v>1716</v>
      </c>
      <c r="U1223" s="4">
        <v>4184</v>
      </c>
    </row>
    <row r="1224" spans="1:21" x14ac:dyDescent="0.45">
      <c r="A1224" t="s">
        <v>5041</v>
      </c>
      <c r="B1224" t="s">
        <v>41</v>
      </c>
      <c r="C1224" s="3" t="str">
        <f t="shared" si="153"/>
        <v>4.5 </v>
      </c>
      <c r="D1224" t="s">
        <v>5042</v>
      </c>
      <c r="E1224" t="s">
        <v>5043</v>
      </c>
      <c r="F1224" t="s">
        <v>13</v>
      </c>
      <c r="G1224" t="str">
        <f t="shared" si="154"/>
        <v>$$ - $$$</v>
      </c>
      <c r="H1224" t="s">
        <v>5044</v>
      </c>
      <c r="I1224" t="s">
        <v>5045</v>
      </c>
      <c r="J1224" t="str">
        <f t="shared" si="152"/>
        <v xml:space="preserve">  MexicanBarInternational</v>
      </c>
      <c r="K1224" t="str" cm="1">
        <f t="array" ref="K1224">ExtractCapitals(J1224)</f>
        <v>Mexican Bar International</v>
      </c>
      <c r="L1224" t="str">
        <f t="shared" si="155"/>
        <v>Mexican, Bar, International</v>
      </c>
      <c r="M1224" t="str">
        <f t="shared" si="159"/>
        <v>Mexican, Bar, International</v>
      </c>
      <c r="P1224" t="str">
        <f t="shared" si="156"/>
        <v>Mexican, Bar, International</v>
      </c>
      <c r="Q1224" t="str" cm="1">
        <f t="array" ref="Q1224">_xlfn.TEXTJOIN(", ", TRUE, IFERROR(_xlfn.FILTERXML("&lt;t&gt;&lt;s&gt;" &amp; SUBSTITUTE(P1224, ", ", "&lt;/s&gt;&lt;s&gt;") &amp; "&lt;/s&gt;&lt;/t&gt;", "//s[not(preceding::*=.)]"), ""))</f>
        <v>Mexican, Bar, International</v>
      </c>
      <c r="R1224" t="s">
        <v>9048</v>
      </c>
      <c r="S1224" t="str">
        <f t="shared" si="157"/>
        <v>P002195</v>
      </c>
      <c r="T1224">
        <f t="shared" ca="1" si="158"/>
        <v>2007</v>
      </c>
      <c r="U1224" s="4">
        <v>1231</v>
      </c>
    </row>
    <row r="1225" spans="1:21" x14ac:dyDescent="0.45">
      <c r="A1225" t="s">
        <v>5046</v>
      </c>
      <c r="B1225" t="s">
        <v>41</v>
      </c>
      <c r="C1225" s="3" t="str">
        <f t="shared" si="153"/>
        <v>4.5 </v>
      </c>
      <c r="D1225" t="s">
        <v>5047</v>
      </c>
      <c r="E1225" t="s">
        <v>5048</v>
      </c>
      <c r="F1225" t="s">
        <v>13</v>
      </c>
      <c r="G1225" t="str">
        <f t="shared" si="154"/>
        <v>$$ - $$$</v>
      </c>
      <c r="H1225" t="s">
        <v>5049</v>
      </c>
      <c r="I1225" t="s">
        <v>5050</v>
      </c>
      <c r="J1225" t="str">
        <f t="shared" si="152"/>
        <v xml:space="preserve">  InternationalMediterraneanEuropean</v>
      </c>
      <c r="K1225" t="str" cm="1">
        <f t="array" ref="K1225">ExtractCapitals(J1225)</f>
        <v>International Mediterranean European</v>
      </c>
      <c r="L1225" t="str">
        <f t="shared" si="155"/>
        <v>International, Mediterranean, European</v>
      </c>
      <c r="M1225" t="str">
        <f t="shared" si="159"/>
        <v>International, Mediterranean, European</v>
      </c>
      <c r="N1225" t="s">
        <v>5051</v>
      </c>
      <c r="P1225" t="str">
        <f t="shared" si="156"/>
        <v>International, Mediterranean, European, Mediterranean, European, Hungarian, International</v>
      </c>
      <c r="Q1225" t="str" cm="1">
        <f t="array" ref="Q1225">_xlfn.TEXTJOIN(", ", TRUE, IFERROR(_xlfn.FILTERXML("&lt;t&gt;&lt;s&gt;" &amp; SUBSTITUTE(P1225, ", ", "&lt;/s&gt;&lt;s&gt;") &amp; "&lt;/s&gt;&lt;/t&gt;", "//s[not(preceding::*=.)]"), ""))</f>
        <v>International, Mediterranean, European, Hungarian</v>
      </c>
      <c r="R1225" t="s">
        <v>9048</v>
      </c>
      <c r="S1225" t="str">
        <f t="shared" si="157"/>
        <v>P002196</v>
      </c>
      <c r="T1225">
        <f t="shared" ca="1" si="158"/>
        <v>3595</v>
      </c>
      <c r="U1225" s="4">
        <v>1547</v>
      </c>
    </row>
    <row r="1226" spans="1:21" x14ac:dyDescent="0.45">
      <c r="A1226" t="s">
        <v>5052</v>
      </c>
      <c r="B1226" t="s">
        <v>41</v>
      </c>
      <c r="C1226" s="3" t="str">
        <f t="shared" si="153"/>
        <v>4.5 </v>
      </c>
      <c r="D1226" t="s">
        <v>5053</v>
      </c>
      <c r="E1226" t="s">
        <v>5054</v>
      </c>
      <c r="F1226" t="s">
        <v>13</v>
      </c>
      <c r="G1226" t="str">
        <f t="shared" si="154"/>
        <v>$$ - $$$</v>
      </c>
      <c r="H1226" t="s">
        <v>5055</v>
      </c>
      <c r="I1226" t="s">
        <v>5056</v>
      </c>
      <c r="J1226" t="str">
        <f t="shared" si="152"/>
        <v xml:space="preserve">  BarGrillMalaysian</v>
      </c>
      <c r="K1226" t="str" cm="1">
        <f t="array" ref="K1226">ExtractCapitals(J1226)</f>
        <v>Bar Grill Malaysian</v>
      </c>
      <c r="L1226" t="str">
        <f t="shared" si="155"/>
        <v>Bar, Grill, Malaysian</v>
      </c>
      <c r="M1226" t="str">
        <f t="shared" si="159"/>
        <v>Bar, Grill, Malaysian</v>
      </c>
      <c r="P1226" t="str">
        <f t="shared" si="156"/>
        <v>Bar, Grill, Malaysian</v>
      </c>
      <c r="Q1226" t="str" cm="1">
        <f t="array" ref="Q1226">_xlfn.TEXTJOIN(", ", TRUE, IFERROR(_xlfn.FILTERXML("&lt;t&gt;&lt;s&gt;" &amp; SUBSTITUTE(P1226, ", ", "&lt;/s&gt;&lt;s&gt;") &amp; "&lt;/s&gt;&lt;/t&gt;", "//s[not(preceding::*=.)]"), ""))</f>
        <v>Bar, Grill, Malaysian</v>
      </c>
      <c r="R1226" t="s">
        <v>9048</v>
      </c>
      <c r="S1226" t="str">
        <f t="shared" si="157"/>
        <v>P002197</v>
      </c>
      <c r="T1226">
        <f t="shared" ca="1" si="158"/>
        <v>945</v>
      </c>
      <c r="U1226" s="4">
        <v>4039</v>
      </c>
    </row>
    <row r="1227" spans="1:21" x14ac:dyDescent="0.45">
      <c r="A1227" t="s">
        <v>5057</v>
      </c>
      <c r="B1227" t="s">
        <v>41</v>
      </c>
      <c r="C1227" s="3" t="str">
        <f t="shared" si="153"/>
        <v>4.5 </v>
      </c>
      <c r="D1227" t="s">
        <v>5058</v>
      </c>
      <c r="E1227" t="s">
        <v>5059</v>
      </c>
      <c r="F1227" t="s">
        <v>13</v>
      </c>
      <c r="G1227" t="str">
        <f t="shared" si="154"/>
        <v>$$ - $$$</v>
      </c>
      <c r="H1227" t="s">
        <v>3399</v>
      </c>
      <c r="I1227" t="s">
        <v>5060</v>
      </c>
      <c r="J1227" t="str">
        <f t="shared" si="152"/>
        <v xml:space="preserve">  Quick BitesCafeVegetarian Friendly</v>
      </c>
      <c r="K1227" t="str" cm="1">
        <f t="array" ref="K1227">ExtractCapitals(J1227)</f>
        <v>Quick  Bites Cafe Vegetarian  Friendly</v>
      </c>
      <c r="L1227" t="str">
        <f t="shared" si="155"/>
        <v>Quick, , Bites, Cafe, Vegetarian, , Friendly</v>
      </c>
      <c r="M1227" t="str">
        <f t="shared" si="159"/>
        <v>Quick Bites, Cafe, Vegetarian Friendly</v>
      </c>
      <c r="N1227" t="s">
        <v>208</v>
      </c>
      <c r="P1227" t="str">
        <f t="shared" si="156"/>
        <v>Quick Bites, Cafe, Vegetarian Friendly</v>
      </c>
      <c r="Q1227" t="str" cm="1">
        <f t="array" ref="Q1227">_xlfn.TEXTJOIN(", ", TRUE, IFERROR(_xlfn.FILTERXML("&lt;t&gt;&lt;s&gt;" &amp; SUBSTITUTE(P1227, ", ", "&lt;/s&gt;&lt;s&gt;") &amp; "&lt;/s&gt;&lt;/t&gt;", "//s[not(preceding::*=.)]"), ""))</f>
        <v>Quick Bites, Cafe, Vegetarian Friendly</v>
      </c>
      <c r="R1227" t="s">
        <v>9048</v>
      </c>
      <c r="S1227" t="str">
        <f t="shared" si="157"/>
        <v>P002198</v>
      </c>
      <c r="T1227">
        <f t="shared" ca="1" si="158"/>
        <v>906</v>
      </c>
      <c r="U1227" s="4">
        <v>2151</v>
      </c>
    </row>
    <row r="1228" spans="1:21" x14ac:dyDescent="0.45">
      <c r="A1228" t="s">
        <v>5061</v>
      </c>
      <c r="B1228" t="s">
        <v>41</v>
      </c>
      <c r="C1228" s="3" t="str">
        <f t="shared" si="153"/>
        <v>4.5 </v>
      </c>
      <c r="D1228" t="s">
        <v>5062</v>
      </c>
      <c r="F1228" t="s">
        <v>13</v>
      </c>
      <c r="G1228" t="str">
        <f t="shared" si="154"/>
        <v>$$ - $$$</v>
      </c>
      <c r="H1228" t="s">
        <v>5063</v>
      </c>
      <c r="I1228" t="s">
        <v>5064</v>
      </c>
      <c r="J1228" t="str">
        <f t="shared" si="152"/>
        <v xml:space="preserve">  AmericanInternationalAsian</v>
      </c>
      <c r="K1228" t="str" cm="1">
        <f t="array" ref="K1228">ExtractCapitals(J1228)</f>
        <v>American International Asian</v>
      </c>
      <c r="L1228" t="str">
        <f t="shared" si="155"/>
        <v>American, International, Asian</v>
      </c>
      <c r="M1228" t="str">
        <f t="shared" si="159"/>
        <v>American, International, Asian</v>
      </c>
      <c r="N1228" t="s">
        <v>5065</v>
      </c>
      <c r="P1228" t="str">
        <f t="shared" si="156"/>
        <v>American, International, Asian, International, American, Asian, Malaysian</v>
      </c>
      <c r="Q1228" t="str" cm="1">
        <f t="array" ref="Q1228">_xlfn.TEXTJOIN(", ", TRUE, IFERROR(_xlfn.FILTERXML("&lt;t&gt;&lt;s&gt;" &amp; SUBSTITUTE(P1228, ", ", "&lt;/s&gt;&lt;s&gt;") &amp; "&lt;/s&gt;&lt;/t&gt;", "//s[not(preceding::*=.)]"), ""))</f>
        <v>American, International, Asian, Malaysian</v>
      </c>
      <c r="R1228" t="s">
        <v>9048</v>
      </c>
      <c r="S1228" t="str">
        <f t="shared" si="157"/>
        <v>P002199</v>
      </c>
      <c r="T1228">
        <f t="shared" ca="1" si="158"/>
        <v>3452</v>
      </c>
      <c r="U1228" s="4">
        <v>273</v>
      </c>
    </row>
    <row r="1229" spans="1:21" x14ac:dyDescent="0.45">
      <c r="A1229" t="s">
        <v>5066</v>
      </c>
      <c r="B1229" t="s">
        <v>3</v>
      </c>
      <c r="C1229" s="3" t="str">
        <f t="shared" si="153"/>
        <v>4.0 </v>
      </c>
      <c r="D1229" t="s">
        <v>5067</v>
      </c>
      <c r="E1229" t="s">
        <v>5068</v>
      </c>
      <c r="F1229" t="s">
        <v>13</v>
      </c>
      <c r="G1229" t="str">
        <f t="shared" si="154"/>
        <v>$$ - $$$</v>
      </c>
      <c r="H1229" t="s">
        <v>1649</v>
      </c>
      <c r="I1229" t="s">
        <v>5069</v>
      </c>
      <c r="J1229" t="str">
        <f t="shared" si="152"/>
        <v xml:space="preserve">  ItalianPizzaEuropean</v>
      </c>
      <c r="K1229" t="str" cm="1">
        <f t="array" ref="K1229">ExtractCapitals(J1229)</f>
        <v>Italian Pizza European</v>
      </c>
      <c r="L1229" t="str">
        <f t="shared" si="155"/>
        <v>Italian, Pizza, European</v>
      </c>
      <c r="M1229" t="str">
        <f t="shared" si="159"/>
        <v>Italian, Pizza, European</v>
      </c>
      <c r="N1229" t="s">
        <v>3952</v>
      </c>
      <c r="P1229" t="str">
        <f t="shared" si="156"/>
        <v>Italian, Pizza, European</v>
      </c>
      <c r="Q1229" t="str" cm="1">
        <f t="array" ref="Q1229">_xlfn.TEXTJOIN(", ", TRUE, IFERROR(_xlfn.FILTERXML("&lt;t&gt;&lt;s&gt;" &amp; SUBSTITUTE(P1229, ", ", "&lt;/s&gt;&lt;s&gt;") &amp; "&lt;/s&gt;&lt;/t&gt;", "//s[not(preceding::*=.)]"), ""))</f>
        <v>Italian, Pizza, European</v>
      </c>
      <c r="R1229" t="s">
        <v>9048</v>
      </c>
      <c r="S1229" t="str">
        <f t="shared" si="157"/>
        <v>P002200</v>
      </c>
      <c r="T1229">
        <f t="shared" ca="1" si="158"/>
        <v>3717</v>
      </c>
      <c r="U1229" s="4">
        <v>802</v>
      </c>
    </row>
    <row r="1230" spans="1:21" x14ac:dyDescent="0.45">
      <c r="A1230" t="s">
        <v>5070</v>
      </c>
      <c r="B1230" t="s">
        <v>3</v>
      </c>
      <c r="C1230" s="3" t="str">
        <f t="shared" si="153"/>
        <v>4.0 </v>
      </c>
      <c r="D1230" t="s">
        <v>5071</v>
      </c>
      <c r="F1230" t="s">
        <v>6</v>
      </c>
      <c r="G1230" t="str">
        <f t="shared" si="154"/>
        <v>$</v>
      </c>
      <c r="H1230" t="s">
        <v>7</v>
      </c>
      <c r="I1230" t="s">
        <v>5072</v>
      </c>
      <c r="J1230" t="str">
        <f t="shared" si="152"/>
        <v>ChineseAsianMalaysian</v>
      </c>
      <c r="K1230" t="str" cm="1">
        <f t="array" ref="K1230">ExtractCapitals(J1230)</f>
        <v>Chinese Asian Malaysian</v>
      </c>
      <c r="L1230" t="str">
        <f t="shared" si="155"/>
        <v>Chinese, Asian, Malaysian</v>
      </c>
      <c r="M1230" t="str">
        <f t="shared" si="159"/>
        <v>Chinese, Asian, Malaysian</v>
      </c>
      <c r="N1230" t="s">
        <v>99</v>
      </c>
      <c r="P1230" t="str">
        <f t="shared" si="156"/>
        <v>Chinese, Asian, Malaysian, Breakfast, Lunch, Brunch</v>
      </c>
      <c r="Q1230" t="str" cm="1">
        <f t="array" ref="Q1230">_xlfn.TEXTJOIN(", ", TRUE, IFERROR(_xlfn.FILTERXML("&lt;t&gt;&lt;s&gt;" &amp; SUBSTITUTE(P1230, ", ", "&lt;/s&gt;&lt;s&gt;") &amp; "&lt;/s&gt;&lt;/t&gt;", "//s[not(preceding::*=.)]"), ""))</f>
        <v>Chinese, Asian, Malaysian, Breakfast, Lunch, Brunch</v>
      </c>
      <c r="R1230" t="s">
        <v>9048</v>
      </c>
      <c r="S1230" t="str">
        <f t="shared" si="157"/>
        <v>P002201</v>
      </c>
      <c r="T1230">
        <f t="shared" ca="1" si="158"/>
        <v>1378</v>
      </c>
      <c r="U1230" s="4">
        <v>2953</v>
      </c>
    </row>
    <row r="1231" spans="1:21" x14ac:dyDescent="0.45">
      <c r="A1231" t="s">
        <v>5073</v>
      </c>
      <c r="B1231" t="s">
        <v>41</v>
      </c>
      <c r="C1231" s="3" t="str">
        <f t="shared" si="153"/>
        <v>4.5 </v>
      </c>
      <c r="D1231" t="s">
        <v>5074</v>
      </c>
      <c r="E1231" t="s">
        <v>5075</v>
      </c>
      <c r="F1231" t="s">
        <v>13</v>
      </c>
      <c r="G1231" t="str">
        <f t="shared" si="154"/>
        <v>$$ - $$$</v>
      </c>
      <c r="H1231" t="s">
        <v>3399</v>
      </c>
      <c r="I1231" t="s">
        <v>5076</v>
      </c>
      <c r="J1231" t="str">
        <f t="shared" si="152"/>
        <v xml:space="preserve">  Quick BitesCafeVegetarian Friendly</v>
      </c>
      <c r="K1231" t="str" cm="1">
        <f t="array" ref="K1231">ExtractCapitals(J1231)</f>
        <v>Quick  Bites Cafe Vegetarian  Friendly</v>
      </c>
      <c r="L1231" t="str">
        <f t="shared" si="155"/>
        <v>Quick, , Bites, Cafe, Vegetarian, , Friendly</v>
      </c>
      <c r="M1231" t="str">
        <f t="shared" si="159"/>
        <v>Quick Bites, Cafe, Vegetarian Friendly</v>
      </c>
      <c r="N1231" t="s">
        <v>208</v>
      </c>
      <c r="P1231" t="str">
        <f t="shared" si="156"/>
        <v>Quick Bites, Cafe, Vegetarian Friendly</v>
      </c>
      <c r="Q1231" t="str" cm="1">
        <f t="array" ref="Q1231">_xlfn.TEXTJOIN(", ", TRUE, IFERROR(_xlfn.FILTERXML("&lt;t&gt;&lt;s&gt;" &amp; SUBSTITUTE(P1231, ", ", "&lt;/s&gt;&lt;s&gt;") &amp; "&lt;/s&gt;&lt;/t&gt;", "//s[not(preceding::*=.)]"), ""))</f>
        <v>Quick Bites, Cafe, Vegetarian Friendly</v>
      </c>
      <c r="R1231" t="s">
        <v>9048</v>
      </c>
      <c r="S1231" t="str">
        <f t="shared" si="157"/>
        <v>P002202</v>
      </c>
      <c r="T1231">
        <f t="shared" ca="1" si="158"/>
        <v>724</v>
      </c>
      <c r="U1231" s="4">
        <v>2826</v>
      </c>
    </row>
    <row r="1232" spans="1:21" x14ac:dyDescent="0.45">
      <c r="A1232" t="s">
        <v>5077</v>
      </c>
      <c r="B1232" t="s">
        <v>41</v>
      </c>
      <c r="C1232" s="3" t="str">
        <f t="shared" si="153"/>
        <v>4.5 </v>
      </c>
      <c r="D1232" t="s">
        <v>5078</v>
      </c>
      <c r="E1232" t="s">
        <v>5079</v>
      </c>
      <c r="F1232" t="s">
        <v>13</v>
      </c>
      <c r="G1232" t="str">
        <f t="shared" si="154"/>
        <v>$$ - $$$</v>
      </c>
      <c r="H1232" t="s">
        <v>4006</v>
      </c>
      <c r="I1232" t="s">
        <v>5080</v>
      </c>
      <c r="J1232" t="str">
        <f t="shared" si="152"/>
        <v xml:space="preserve">  JapaneseAsianVegetarian Friendly</v>
      </c>
      <c r="K1232" t="str" cm="1">
        <f t="array" ref="K1232">ExtractCapitals(J1232)</f>
        <v>Japanese Asian Vegetarian  Friendly</v>
      </c>
      <c r="L1232" t="str">
        <f t="shared" si="155"/>
        <v>Japanese, Asian, Vegetarian, , Friendly</v>
      </c>
      <c r="M1232" t="str">
        <f t="shared" si="159"/>
        <v>Japanese, Asian, Vegetarian Friendly</v>
      </c>
      <c r="N1232" t="s">
        <v>3078</v>
      </c>
      <c r="P1232" t="str">
        <f t="shared" si="156"/>
        <v>Japanese, Asian, Vegetarian Friendly, Vegetarian Friendly, Gluten Free Options</v>
      </c>
      <c r="Q1232" t="str" cm="1">
        <f t="array" ref="Q1232">_xlfn.TEXTJOIN(", ", TRUE, IFERROR(_xlfn.FILTERXML("&lt;t&gt;&lt;s&gt;" &amp; SUBSTITUTE(P1232, ", ", "&lt;/s&gt;&lt;s&gt;") &amp; "&lt;/s&gt;&lt;/t&gt;", "//s[not(preceding::*=.)]"), ""))</f>
        <v>Japanese, Asian, Vegetarian Friendly, Gluten Free Options</v>
      </c>
      <c r="R1232" t="s">
        <v>9048</v>
      </c>
      <c r="S1232" t="str">
        <f t="shared" si="157"/>
        <v>P002203</v>
      </c>
      <c r="T1232">
        <f t="shared" ca="1" si="158"/>
        <v>792</v>
      </c>
      <c r="U1232" s="4">
        <v>60</v>
      </c>
    </row>
    <row r="1233" spans="1:21" x14ac:dyDescent="0.45">
      <c r="A1233" t="s">
        <v>5081</v>
      </c>
      <c r="B1233" t="s">
        <v>41</v>
      </c>
      <c r="C1233" s="3" t="str">
        <f t="shared" si="153"/>
        <v>4.5 </v>
      </c>
      <c r="D1233" t="s">
        <v>5082</v>
      </c>
      <c r="F1233" t="s">
        <v>13</v>
      </c>
      <c r="G1233" t="str">
        <f t="shared" si="154"/>
        <v>$$ - $$$</v>
      </c>
      <c r="H1233" t="s">
        <v>5083</v>
      </c>
      <c r="I1233" t="s">
        <v>5084</v>
      </c>
      <c r="J1233" t="str">
        <f t="shared" si="152"/>
        <v xml:space="preserve">  ItalianPizzaSicilian</v>
      </c>
      <c r="K1233" t="str" cm="1">
        <f t="array" ref="K1233">ExtractCapitals(J1233)</f>
        <v>Italian Pizza Sicilian</v>
      </c>
      <c r="L1233" t="str">
        <f t="shared" si="155"/>
        <v>Italian, Pizza, Sicilian</v>
      </c>
      <c r="M1233" t="str">
        <f t="shared" si="159"/>
        <v>Italian, Pizza, Sicilian</v>
      </c>
      <c r="N1233" t="s">
        <v>5085</v>
      </c>
      <c r="P1233" t="str">
        <f t="shared" si="156"/>
        <v>Italian, Pizza, Sicilian, Italian, Pizza, Sicilian, Southern-Italian</v>
      </c>
      <c r="Q1233" t="str" cm="1">
        <f t="array" ref="Q1233">_xlfn.TEXTJOIN(", ", TRUE, IFERROR(_xlfn.FILTERXML("&lt;t&gt;&lt;s&gt;" &amp; SUBSTITUTE(P1233, ", ", "&lt;/s&gt;&lt;s&gt;") &amp; "&lt;/s&gt;&lt;/t&gt;", "//s[not(preceding::*=.)]"), ""))</f>
        <v>Italian, Pizza, Sicilian, Southern-Italian</v>
      </c>
      <c r="R1233" t="s">
        <v>9048</v>
      </c>
      <c r="S1233" t="str">
        <f t="shared" si="157"/>
        <v>P002204</v>
      </c>
      <c r="T1233">
        <f t="shared" ca="1" si="158"/>
        <v>2505</v>
      </c>
      <c r="U1233" s="4">
        <v>2859</v>
      </c>
    </row>
    <row r="1234" spans="1:21" x14ac:dyDescent="0.45">
      <c r="A1234" t="s">
        <v>5086</v>
      </c>
      <c r="B1234" t="s">
        <v>3</v>
      </c>
      <c r="C1234" s="3" t="str">
        <f t="shared" si="153"/>
        <v>4.0 </v>
      </c>
      <c r="D1234" t="s">
        <v>5087</v>
      </c>
      <c r="F1234" t="s">
        <v>13</v>
      </c>
      <c r="G1234" t="str">
        <f t="shared" si="154"/>
        <v>$$ - $$$</v>
      </c>
      <c r="H1234" t="s">
        <v>133</v>
      </c>
      <c r="I1234" t="s">
        <v>5088</v>
      </c>
      <c r="J1234" t="str">
        <f t="shared" si="152"/>
        <v xml:space="preserve">  ChineseSeafoodAsian</v>
      </c>
      <c r="K1234" t="str" cm="1">
        <f t="array" ref="K1234">ExtractCapitals(J1234)</f>
        <v>Chinese Seafood Asian</v>
      </c>
      <c r="L1234" t="str">
        <f t="shared" si="155"/>
        <v>Chinese, Seafood, Asian</v>
      </c>
      <c r="M1234" t="str">
        <f t="shared" si="159"/>
        <v>Chinese, Seafood, Asian</v>
      </c>
      <c r="N1234" t="s">
        <v>23</v>
      </c>
      <c r="P1234" t="str">
        <f t="shared" si="156"/>
        <v>Chinese, Seafood, Asian, Lunch, Dinner, After-hours</v>
      </c>
      <c r="Q1234" t="str" cm="1">
        <f t="array" ref="Q1234">_xlfn.TEXTJOIN(", ", TRUE, IFERROR(_xlfn.FILTERXML("&lt;t&gt;&lt;s&gt;" &amp; SUBSTITUTE(P1234, ", ", "&lt;/s&gt;&lt;s&gt;") &amp; "&lt;/s&gt;&lt;/t&gt;", "//s[not(preceding::*=.)]"), ""))</f>
        <v>Chinese, Seafood, Asian, Lunch, Dinner, After-hours</v>
      </c>
      <c r="R1234" t="s">
        <v>9048</v>
      </c>
      <c r="S1234" t="str">
        <f t="shared" si="157"/>
        <v>P002205</v>
      </c>
      <c r="T1234">
        <f t="shared" ca="1" si="158"/>
        <v>2637</v>
      </c>
      <c r="U1234" s="4">
        <v>363</v>
      </c>
    </row>
    <row r="1235" spans="1:21" x14ac:dyDescent="0.45">
      <c r="A1235" t="s">
        <v>5089</v>
      </c>
      <c r="B1235" t="s">
        <v>3</v>
      </c>
      <c r="C1235" s="3" t="str">
        <f t="shared" si="153"/>
        <v>4.0 </v>
      </c>
      <c r="D1235" t="s">
        <v>5090</v>
      </c>
      <c r="E1235" t="s">
        <v>5091</v>
      </c>
      <c r="F1235" t="s">
        <v>13</v>
      </c>
      <c r="G1235" t="str">
        <f t="shared" si="154"/>
        <v>$$ - $$$</v>
      </c>
      <c r="H1235" t="s">
        <v>133</v>
      </c>
      <c r="I1235" t="s">
        <v>5092</v>
      </c>
      <c r="J1235" t="str">
        <f t="shared" si="152"/>
        <v xml:space="preserve">  ChineseSeafoodAsian</v>
      </c>
      <c r="K1235" t="str" cm="1">
        <f t="array" ref="K1235">ExtractCapitals(J1235)</f>
        <v>Chinese Seafood Asian</v>
      </c>
      <c r="L1235" t="str">
        <f t="shared" si="155"/>
        <v>Chinese, Seafood, Asian</v>
      </c>
      <c r="M1235" t="str">
        <f t="shared" si="159"/>
        <v>Chinese, Seafood, Asian</v>
      </c>
      <c r="N1235" t="s">
        <v>1721</v>
      </c>
      <c r="P1235" t="str">
        <f t="shared" si="156"/>
        <v>Chinese, Seafood, Asian, Chinese, Seafood, Asian, Malaysian</v>
      </c>
      <c r="Q1235" t="str" cm="1">
        <f t="array" ref="Q1235">_xlfn.TEXTJOIN(", ", TRUE, IFERROR(_xlfn.FILTERXML("&lt;t&gt;&lt;s&gt;" &amp; SUBSTITUTE(P1235, ", ", "&lt;/s&gt;&lt;s&gt;") &amp; "&lt;/s&gt;&lt;/t&gt;", "//s[not(preceding::*=.)]"), ""))</f>
        <v>Chinese, Seafood, Asian, Malaysian</v>
      </c>
      <c r="R1235" t="s">
        <v>9048</v>
      </c>
      <c r="S1235" t="str">
        <f t="shared" si="157"/>
        <v>P002206</v>
      </c>
      <c r="T1235">
        <f t="shared" ca="1" si="158"/>
        <v>2323</v>
      </c>
      <c r="U1235" s="4">
        <v>3128</v>
      </c>
    </row>
    <row r="1236" spans="1:21" x14ac:dyDescent="0.45">
      <c r="A1236" t="s">
        <v>5093</v>
      </c>
      <c r="B1236" t="s">
        <v>41</v>
      </c>
      <c r="C1236" s="3" t="str">
        <f t="shared" si="153"/>
        <v>4.5 </v>
      </c>
      <c r="D1236" t="s">
        <v>5094</v>
      </c>
      <c r="F1236" t="s">
        <v>13</v>
      </c>
      <c r="G1236" t="str">
        <f t="shared" si="154"/>
        <v>$$ - $$$</v>
      </c>
      <c r="H1236" t="s">
        <v>5095</v>
      </c>
      <c r="I1236" t="s">
        <v>5064</v>
      </c>
      <c r="J1236" t="str">
        <f t="shared" si="152"/>
        <v xml:space="preserve">  BarInternationalGrill</v>
      </c>
      <c r="K1236" t="str" cm="1">
        <f t="array" ref="K1236">ExtractCapitals(J1236)</f>
        <v>Bar International Grill</v>
      </c>
      <c r="L1236" t="str">
        <f t="shared" si="155"/>
        <v>Bar, International, Grill</v>
      </c>
      <c r="M1236" t="str">
        <f t="shared" si="159"/>
        <v>Bar, International, Grill</v>
      </c>
      <c r="N1236" t="s">
        <v>5096</v>
      </c>
      <c r="P1236" t="str">
        <f t="shared" si="156"/>
        <v>Bar, International, Grill, International, Grill, Bar</v>
      </c>
      <c r="Q1236" t="str" cm="1">
        <f t="array" ref="Q1236">_xlfn.TEXTJOIN(", ", TRUE, IFERROR(_xlfn.FILTERXML("&lt;t&gt;&lt;s&gt;" &amp; SUBSTITUTE(P1236, ", ", "&lt;/s&gt;&lt;s&gt;") &amp; "&lt;/s&gt;&lt;/t&gt;", "//s[not(preceding::*=.)]"), ""))</f>
        <v>Bar, International, Grill</v>
      </c>
      <c r="R1236" t="s">
        <v>9048</v>
      </c>
      <c r="S1236" t="str">
        <f t="shared" si="157"/>
        <v>P002207</v>
      </c>
      <c r="T1236">
        <f t="shared" ca="1" si="158"/>
        <v>1993</v>
      </c>
      <c r="U1236" s="4">
        <v>1390</v>
      </c>
    </row>
    <row r="1237" spans="1:21" x14ac:dyDescent="0.45">
      <c r="A1237" t="s">
        <v>5097</v>
      </c>
      <c r="B1237" t="s">
        <v>41</v>
      </c>
      <c r="C1237" s="3" t="str">
        <f t="shared" si="153"/>
        <v>4.5 </v>
      </c>
      <c r="D1237" t="s">
        <v>5098</v>
      </c>
      <c r="F1237" t="s">
        <v>6</v>
      </c>
      <c r="G1237" t="str">
        <f t="shared" si="154"/>
        <v>$</v>
      </c>
      <c r="H1237" t="s">
        <v>1691</v>
      </c>
      <c r="I1237" t="s">
        <v>5099</v>
      </c>
      <c r="J1237" t="str">
        <f t="shared" si="152"/>
        <v>Quick BitesAmericanFast food</v>
      </c>
      <c r="K1237" t="str" cm="1">
        <f t="array" ref="K1237">ExtractCapitals(J1237)</f>
        <v>Quick  Bites American Fast food</v>
      </c>
      <c r="L1237" t="str">
        <f t="shared" si="155"/>
        <v>Quick, , Bites, American, Fast, food</v>
      </c>
      <c r="M1237" t="str">
        <f t="shared" si="159"/>
        <v>Quick Bites, American, Fast, food</v>
      </c>
      <c r="N1237" t="s">
        <v>77</v>
      </c>
      <c r="P1237" t="str">
        <f t="shared" si="156"/>
        <v>Quick Bites, American, Fast, food, Halal</v>
      </c>
      <c r="Q1237" t="str" cm="1">
        <f t="array" ref="Q1237">_xlfn.TEXTJOIN(", ", TRUE, IFERROR(_xlfn.FILTERXML("&lt;t&gt;&lt;s&gt;" &amp; SUBSTITUTE(P1237, ", ", "&lt;/s&gt;&lt;s&gt;") &amp; "&lt;/s&gt;&lt;/t&gt;", "//s[not(preceding::*=.)]"), ""))</f>
        <v>Quick Bites, American, Fast, food, Halal</v>
      </c>
      <c r="R1237" t="s">
        <v>9048</v>
      </c>
      <c r="S1237" t="str">
        <f t="shared" si="157"/>
        <v>P002208</v>
      </c>
      <c r="T1237">
        <f t="shared" ca="1" si="158"/>
        <v>3842</v>
      </c>
      <c r="U1237" s="4">
        <v>1325</v>
      </c>
    </row>
    <row r="1238" spans="1:21" x14ac:dyDescent="0.45">
      <c r="A1238" t="s">
        <v>5100</v>
      </c>
      <c r="B1238" t="s">
        <v>41</v>
      </c>
      <c r="C1238" s="3" t="str">
        <f t="shared" si="153"/>
        <v>4.5 </v>
      </c>
      <c r="D1238" t="s">
        <v>5101</v>
      </c>
      <c r="F1238" t="s">
        <v>6</v>
      </c>
      <c r="G1238" t="str">
        <f t="shared" si="154"/>
        <v>$</v>
      </c>
      <c r="H1238" t="s">
        <v>246</v>
      </c>
      <c r="I1238" t="s">
        <v>5102</v>
      </c>
      <c r="J1238" t="str">
        <f t="shared" si="152"/>
        <v>AsianMalaysian</v>
      </c>
      <c r="K1238" t="str" cm="1">
        <f t="array" ref="K1238">ExtractCapitals(J1238)</f>
        <v>Asian Malaysian</v>
      </c>
      <c r="L1238" t="str">
        <f t="shared" si="155"/>
        <v>Asian, Malaysian</v>
      </c>
      <c r="M1238" t="str">
        <f t="shared" si="159"/>
        <v>Asian, Malaysian</v>
      </c>
      <c r="N1238" t="s">
        <v>99</v>
      </c>
      <c r="P1238" t="str">
        <f t="shared" si="156"/>
        <v>Asian, Malaysian, Breakfast, Lunch, Brunch</v>
      </c>
      <c r="Q1238" t="str" cm="1">
        <f t="array" ref="Q1238">_xlfn.TEXTJOIN(", ", TRUE, IFERROR(_xlfn.FILTERXML("&lt;t&gt;&lt;s&gt;" &amp; SUBSTITUTE(P1238, ", ", "&lt;/s&gt;&lt;s&gt;") &amp; "&lt;/s&gt;&lt;/t&gt;", "//s[not(preceding::*=.)]"), ""))</f>
        <v>Asian, Malaysian, Breakfast, Lunch, Brunch</v>
      </c>
      <c r="R1238" t="s">
        <v>9048</v>
      </c>
      <c r="S1238" t="str">
        <f t="shared" si="157"/>
        <v>P002209</v>
      </c>
      <c r="T1238">
        <f t="shared" ca="1" si="158"/>
        <v>2925</v>
      </c>
      <c r="U1238" s="4">
        <v>2736</v>
      </c>
    </row>
    <row r="1239" spans="1:21" x14ac:dyDescent="0.45">
      <c r="A1239" t="s">
        <v>5103</v>
      </c>
      <c r="B1239" t="s">
        <v>41</v>
      </c>
      <c r="C1239" s="3" t="str">
        <f t="shared" si="153"/>
        <v>4.5 </v>
      </c>
      <c r="D1239" t="s">
        <v>5104</v>
      </c>
      <c r="E1239" t="s">
        <v>5105</v>
      </c>
      <c r="F1239" t="s">
        <v>13</v>
      </c>
      <c r="G1239" t="str">
        <f t="shared" si="154"/>
        <v>$$ - $$$</v>
      </c>
      <c r="H1239" t="s">
        <v>1618</v>
      </c>
      <c r="I1239" t="s">
        <v>5106</v>
      </c>
      <c r="J1239" t="str">
        <f t="shared" si="152"/>
        <v xml:space="preserve">  ChineseAmericanIndian</v>
      </c>
      <c r="K1239" t="str" cm="1">
        <f t="array" ref="K1239">ExtractCapitals(J1239)</f>
        <v>Chinese American Indian</v>
      </c>
      <c r="L1239" t="str">
        <f t="shared" si="155"/>
        <v>Chinese, American, Indian</v>
      </c>
      <c r="M1239" t="str">
        <f t="shared" si="159"/>
        <v>Chinese, American, Indian</v>
      </c>
      <c r="N1239" t="s">
        <v>5107</v>
      </c>
      <c r="P1239" t="str">
        <f t="shared" si="156"/>
        <v>Chinese, American, Indian, Chinese, American, Indian, Philippine, Asian, Malaysian, Bar</v>
      </c>
      <c r="Q1239" t="str" cm="1">
        <f t="array" ref="Q1239">_xlfn.TEXTJOIN(", ", TRUE, IFERROR(_xlfn.FILTERXML("&lt;t&gt;&lt;s&gt;" &amp; SUBSTITUTE(P1239, ", ", "&lt;/s&gt;&lt;s&gt;") &amp; "&lt;/s&gt;&lt;/t&gt;", "//s[not(preceding::*=.)]"), ""))</f>
        <v>Chinese, American, Indian, Philippine, Asian, Malaysian, Bar</v>
      </c>
      <c r="R1239" t="s">
        <v>9048</v>
      </c>
      <c r="S1239" t="str">
        <f t="shared" si="157"/>
        <v>P002210</v>
      </c>
      <c r="T1239">
        <f t="shared" ca="1" si="158"/>
        <v>3124</v>
      </c>
      <c r="U1239" s="4">
        <v>2725</v>
      </c>
    </row>
    <row r="1240" spans="1:21" x14ac:dyDescent="0.45">
      <c r="A1240" t="s">
        <v>5108</v>
      </c>
      <c r="B1240" t="s">
        <v>3</v>
      </c>
      <c r="C1240" s="3" t="str">
        <f t="shared" si="153"/>
        <v>4.0 </v>
      </c>
      <c r="D1240" t="s">
        <v>5109</v>
      </c>
      <c r="E1240" t="s">
        <v>5110</v>
      </c>
      <c r="F1240" t="s">
        <v>13</v>
      </c>
      <c r="G1240" t="str">
        <f t="shared" si="154"/>
        <v>$$ - $$$</v>
      </c>
      <c r="H1240" t="s">
        <v>5111</v>
      </c>
      <c r="I1240">
        <v>6088308431</v>
      </c>
      <c r="J1240" t="str">
        <f t="shared" si="152"/>
        <v xml:space="preserve">  PizzaMediterraneanEuropean</v>
      </c>
      <c r="K1240" t="str" cm="1">
        <f t="array" ref="K1240">ExtractCapitals(J1240)</f>
        <v>Pizza Mediterranean European</v>
      </c>
      <c r="L1240" t="str">
        <f t="shared" si="155"/>
        <v>Pizza, Mediterranean, European</v>
      </c>
      <c r="M1240" t="str">
        <f t="shared" si="159"/>
        <v>Pizza, Mediterranean, European</v>
      </c>
      <c r="N1240" t="s">
        <v>3078</v>
      </c>
      <c r="P1240" t="str">
        <f t="shared" si="156"/>
        <v>Pizza, Mediterranean, European, Vegetarian Friendly, Gluten Free Options</v>
      </c>
      <c r="Q1240" t="str" cm="1">
        <f t="array" ref="Q1240">_xlfn.TEXTJOIN(", ", TRUE, IFERROR(_xlfn.FILTERXML("&lt;t&gt;&lt;s&gt;" &amp; SUBSTITUTE(P1240, ", ", "&lt;/s&gt;&lt;s&gt;") &amp; "&lt;/s&gt;&lt;/t&gt;", "//s[not(preceding::*=.)]"), ""))</f>
        <v>Pizza, Mediterranean, European, Vegetarian Friendly, Gluten Free Options</v>
      </c>
      <c r="R1240" t="s">
        <v>9048</v>
      </c>
      <c r="S1240" t="str">
        <f t="shared" si="157"/>
        <v>P002211</v>
      </c>
      <c r="T1240">
        <f t="shared" ca="1" si="158"/>
        <v>2800</v>
      </c>
      <c r="U1240" s="4">
        <v>2766</v>
      </c>
    </row>
    <row r="1241" spans="1:21" x14ac:dyDescent="0.45">
      <c r="A1241" t="s">
        <v>5112</v>
      </c>
      <c r="B1241" t="s">
        <v>41</v>
      </c>
      <c r="C1241" s="3" t="str">
        <f t="shared" si="153"/>
        <v>4.5 </v>
      </c>
      <c r="D1241" t="s">
        <v>5113</v>
      </c>
      <c r="E1241" t="s">
        <v>5114</v>
      </c>
      <c r="F1241" t="s">
        <v>13</v>
      </c>
      <c r="G1241" t="str">
        <f t="shared" si="154"/>
        <v>$$ - $$$</v>
      </c>
      <c r="H1241" t="s">
        <v>5115</v>
      </c>
      <c r="I1241" t="s">
        <v>5116</v>
      </c>
      <c r="J1241" t="str">
        <f t="shared" si="152"/>
        <v xml:space="preserve">  BarCafeFusion</v>
      </c>
      <c r="K1241" t="str" cm="1">
        <f t="array" ref="K1241">ExtractCapitals(J1241)</f>
        <v>Bar Cafe Fusion</v>
      </c>
      <c r="L1241" t="str">
        <f t="shared" si="155"/>
        <v>Bar, Cafe, Fusion</v>
      </c>
      <c r="M1241" t="str">
        <f t="shared" si="159"/>
        <v>Bar, Cafe, Fusion</v>
      </c>
      <c r="N1241" t="s">
        <v>5117</v>
      </c>
      <c r="P1241" t="str">
        <f t="shared" si="156"/>
        <v>Bar, Cafe, Fusion</v>
      </c>
      <c r="Q1241" t="str" cm="1">
        <f t="array" ref="Q1241">_xlfn.TEXTJOIN(", ", TRUE, IFERROR(_xlfn.FILTERXML("&lt;t&gt;&lt;s&gt;" &amp; SUBSTITUTE(P1241, ", ", "&lt;/s&gt;&lt;s&gt;") &amp; "&lt;/s&gt;&lt;/t&gt;", "//s[not(preceding::*=.)]"), ""))</f>
        <v>Bar, Cafe, Fusion</v>
      </c>
      <c r="R1241" t="s">
        <v>9048</v>
      </c>
      <c r="S1241" t="str">
        <f t="shared" si="157"/>
        <v>P002212</v>
      </c>
      <c r="T1241">
        <f t="shared" ca="1" si="158"/>
        <v>677</v>
      </c>
      <c r="U1241" s="4">
        <v>526</v>
      </c>
    </row>
    <row r="1242" spans="1:21" x14ac:dyDescent="0.45">
      <c r="A1242" t="s">
        <v>5118</v>
      </c>
      <c r="B1242" t="s">
        <v>3</v>
      </c>
      <c r="C1242" s="3" t="str">
        <f t="shared" si="153"/>
        <v>4.0 </v>
      </c>
      <c r="D1242" t="s">
        <v>5119</v>
      </c>
      <c r="F1242" t="s">
        <v>13</v>
      </c>
      <c r="G1242" t="str">
        <f t="shared" si="154"/>
        <v>$$ - $$$</v>
      </c>
      <c r="H1242" t="s">
        <v>5120</v>
      </c>
      <c r="I1242" t="s">
        <v>5121</v>
      </c>
      <c r="J1242" t="str">
        <f t="shared" si="152"/>
        <v xml:space="preserve">  Nonya/MalaysianMalaysianVegetarian Friendly</v>
      </c>
      <c r="K1242" t="str" cm="1">
        <f t="array" ref="K1242">ExtractCapitals(J1242)</f>
        <v>Nonya/ Malaysian Malaysian Vegetarian  Friendly</v>
      </c>
      <c r="L1242" t="str">
        <f t="shared" si="155"/>
        <v>Nonya/, Malaysian, Malaysian, Vegetarian, , Friendly</v>
      </c>
      <c r="M1242" t="str">
        <f t="shared" si="159"/>
        <v>Nonya/, Malaysian, Malaysian, Vegetarian Friendly</v>
      </c>
      <c r="N1242" t="s">
        <v>9</v>
      </c>
      <c r="P1242" t="str">
        <f t="shared" si="156"/>
        <v>Nonya/, Malaysian, Malaysian, Vegetarian Friendly, Vegetarian Friendly, Vegan Options, Halal</v>
      </c>
      <c r="Q1242" t="str" cm="1">
        <f t="array" ref="Q1242">_xlfn.TEXTJOIN(", ", TRUE, IFERROR(_xlfn.FILTERXML("&lt;t&gt;&lt;s&gt;" &amp; SUBSTITUTE(P1242, ", ", "&lt;/s&gt;&lt;s&gt;") &amp; "&lt;/s&gt;&lt;/t&gt;", "//s[not(preceding::*=.)]"), ""))</f>
        <v>Nonya/, Malaysian, Vegetarian Friendly, Vegan Options, Halal</v>
      </c>
      <c r="R1242" t="s">
        <v>9048</v>
      </c>
      <c r="S1242" t="str">
        <f t="shared" si="157"/>
        <v>P002213</v>
      </c>
      <c r="T1242">
        <f t="shared" ca="1" si="158"/>
        <v>327</v>
      </c>
      <c r="U1242" s="4">
        <v>2658</v>
      </c>
    </row>
    <row r="1243" spans="1:21" x14ac:dyDescent="0.45">
      <c r="A1243" t="s">
        <v>5122</v>
      </c>
      <c r="B1243" t="s">
        <v>3</v>
      </c>
      <c r="C1243" s="3" t="str">
        <f t="shared" si="153"/>
        <v>4.0 </v>
      </c>
      <c r="D1243" t="s">
        <v>5123</v>
      </c>
      <c r="F1243" t="s">
        <v>6</v>
      </c>
      <c r="G1243" t="str">
        <f t="shared" si="154"/>
        <v>$</v>
      </c>
      <c r="H1243" t="s">
        <v>212</v>
      </c>
      <c r="I1243">
        <v>253669</v>
      </c>
      <c r="J1243" t="str">
        <f t="shared" si="152"/>
        <v>IndianAsianVegetarian Friendly</v>
      </c>
      <c r="K1243" t="str" cm="1">
        <f t="array" ref="K1243">ExtractCapitals(J1243)</f>
        <v>Indian Asian Vegetarian  Friendly</v>
      </c>
      <c r="L1243" t="str">
        <f t="shared" si="155"/>
        <v>Indian, Asian, Vegetarian, , Friendly</v>
      </c>
      <c r="M1243" t="str">
        <f t="shared" si="159"/>
        <v>Indian, Asian, Vegetarian Friendly</v>
      </c>
      <c r="N1243" t="s">
        <v>9</v>
      </c>
      <c r="P1243" t="str">
        <f t="shared" si="156"/>
        <v>Indian, Asian, Vegetarian Friendly, Vegetarian Friendly, Vegan Options, Halal</v>
      </c>
      <c r="Q1243" t="str" cm="1">
        <f t="array" ref="Q1243">_xlfn.TEXTJOIN(", ", TRUE, IFERROR(_xlfn.FILTERXML("&lt;t&gt;&lt;s&gt;" &amp; SUBSTITUTE(P1243, ", ", "&lt;/s&gt;&lt;s&gt;") &amp; "&lt;/s&gt;&lt;/t&gt;", "//s[not(preceding::*=.)]"), ""))</f>
        <v>Indian, Asian, Vegetarian Friendly, Vegan Options, Halal</v>
      </c>
      <c r="R1243" t="s">
        <v>9048</v>
      </c>
      <c r="S1243" t="str">
        <f t="shared" si="157"/>
        <v>P002214</v>
      </c>
      <c r="T1243">
        <f t="shared" ca="1" si="158"/>
        <v>3881</v>
      </c>
      <c r="U1243" s="4">
        <v>3908</v>
      </c>
    </row>
    <row r="1244" spans="1:21" x14ac:dyDescent="0.45">
      <c r="A1244" t="s">
        <v>5124</v>
      </c>
      <c r="B1244" t="s">
        <v>3</v>
      </c>
      <c r="C1244" s="3" t="str">
        <f t="shared" si="153"/>
        <v>4.0 </v>
      </c>
      <c r="D1244" t="s">
        <v>5125</v>
      </c>
      <c r="E1244" t="s">
        <v>5126</v>
      </c>
      <c r="F1244" t="s">
        <v>6</v>
      </c>
      <c r="G1244" t="str">
        <f t="shared" si="154"/>
        <v>$</v>
      </c>
      <c r="H1244" t="s">
        <v>3537</v>
      </c>
      <c r="I1244" t="s">
        <v>5127</v>
      </c>
      <c r="J1244" t="str">
        <f t="shared" si="152"/>
        <v>ChineseAsianSoups</v>
      </c>
      <c r="K1244" t="str" cm="1">
        <f t="array" ref="K1244">ExtractCapitals(J1244)</f>
        <v>Chinese Asian Soups</v>
      </c>
      <c r="L1244" t="str">
        <f t="shared" si="155"/>
        <v>Chinese, Asian, Soups</v>
      </c>
      <c r="M1244" t="str">
        <f t="shared" si="159"/>
        <v>Chinese, Asian, Soups</v>
      </c>
      <c r="N1244" t="s">
        <v>376</v>
      </c>
      <c r="P1244" t="str">
        <f t="shared" si="156"/>
        <v>Chinese, Asian, Soups, Dinner, After-hours</v>
      </c>
      <c r="Q1244" t="str" cm="1">
        <f t="array" ref="Q1244">_xlfn.TEXTJOIN(", ", TRUE, IFERROR(_xlfn.FILTERXML("&lt;t&gt;&lt;s&gt;" &amp; SUBSTITUTE(P1244, ", ", "&lt;/s&gt;&lt;s&gt;") &amp; "&lt;/s&gt;&lt;/t&gt;", "//s[not(preceding::*=.)]"), ""))</f>
        <v>Chinese, Asian, Soups, Dinner, After-hours</v>
      </c>
      <c r="R1244" t="s">
        <v>9048</v>
      </c>
      <c r="S1244" t="str">
        <f t="shared" si="157"/>
        <v>P002215</v>
      </c>
      <c r="T1244">
        <f t="shared" ca="1" si="158"/>
        <v>1875</v>
      </c>
      <c r="U1244" s="4">
        <v>3448</v>
      </c>
    </row>
    <row r="1245" spans="1:21" x14ac:dyDescent="0.45">
      <c r="A1245" t="s">
        <v>5128</v>
      </c>
      <c r="B1245" t="s">
        <v>3</v>
      </c>
      <c r="C1245" s="3" t="str">
        <f t="shared" si="153"/>
        <v>4.0 </v>
      </c>
      <c r="D1245" t="s">
        <v>5129</v>
      </c>
      <c r="E1245" t="s">
        <v>5130</v>
      </c>
      <c r="F1245" t="s">
        <v>13</v>
      </c>
      <c r="G1245" t="str">
        <f t="shared" si="154"/>
        <v>$$ - $$$</v>
      </c>
      <c r="H1245" t="s">
        <v>489</v>
      </c>
      <c r="I1245" t="s">
        <v>5131</v>
      </c>
      <c r="J1245" t="str">
        <f t="shared" si="152"/>
        <v xml:space="preserve">  IndianAsianVegetarian Friendly</v>
      </c>
      <c r="K1245" t="str" cm="1">
        <f t="array" ref="K1245">ExtractCapitals(J1245)</f>
        <v>Indian Asian Vegetarian  Friendly</v>
      </c>
      <c r="L1245" t="str">
        <f t="shared" si="155"/>
        <v>Indian, Asian, Vegetarian, , Friendly</v>
      </c>
      <c r="M1245" t="str">
        <f t="shared" si="159"/>
        <v>Indian, Asian, Vegetarian Friendly</v>
      </c>
      <c r="N1245" t="s">
        <v>3066</v>
      </c>
      <c r="P1245" t="str">
        <f t="shared" si="156"/>
        <v>Indian, Asian, Vegetarian Friendly, Vegetarian Friendly, Vegan Options, Gluten Free Options</v>
      </c>
      <c r="Q1245" t="str" cm="1">
        <f t="array" ref="Q1245">_xlfn.TEXTJOIN(", ", TRUE, IFERROR(_xlfn.FILTERXML("&lt;t&gt;&lt;s&gt;" &amp; SUBSTITUTE(P1245, ", ", "&lt;/s&gt;&lt;s&gt;") &amp; "&lt;/s&gt;&lt;/t&gt;", "//s[not(preceding::*=.)]"), ""))</f>
        <v>Indian, Asian, Vegetarian Friendly, Vegan Options, Gluten Free Options</v>
      </c>
      <c r="R1245" t="s">
        <v>9048</v>
      </c>
      <c r="S1245" t="str">
        <f t="shared" si="157"/>
        <v>P002216</v>
      </c>
      <c r="T1245">
        <f t="shared" ca="1" si="158"/>
        <v>1603</v>
      </c>
      <c r="U1245" s="4">
        <v>1491</v>
      </c>
    </row>
    <row r="1246" spans="1:21" x14ac:dyDescent="0.45">
      <c r="A1246" t="s">
        <v>5132</v>
      </c>
      <c r="B1246" t="s">
        <v>3</v>
      </c>
      <c r="C1246" s="3" t="str">
        <f t="shared" si="153"/>
        <v>4.0 </v>
      </c>
      <c r="D1246" t="s">
        <v>5133</v>
      </c>
      <c r="E1246" t="s">
        <v>5134</v>
      </c>
      <c r="F1246" t="s">
        <v>13</v>
      </c>
      <c r="G1246" t="str">
        <f t="shared" si="154"/>
        <v>$$ - $$$</v>
      </c>
      <c r="H1246" t="s">
        <v>3125</v>
      </c>
      <c r="I1246" t="s">
        <v>5135</v>
      </c>
      <c r="J1246" t="str">
        <f t="shared" si="152"/>
        <v xml:space="preserve">  IrishBarEuropean</v>
      </c>
      <c r="K1246" t="str" cm="1">
        <f t="array" ref="K1246">ExtractCapitals(J1246)</f>
        <v>Irish Bar European</v>
      </c>
      <c r="L1246" t="str">
        <f t="shared" si="155"/>
        <v>Irish, Bar, European</v>
      </c>
      <c r="M1246" t="str">
        <f t="shared" si="159"/>
        <v>Irish, Bar, European</v>
      </c>
      <c r="N1246" t="s">
        <v>365</v>
      </c>
      <c r="P1246" t="str">
        <f t="shared" si="156"/>
        <v>Irish, Bar, European, Lunch, Dinner, After-hours, Drinks</v>
      </c>
      <c r="Q1246" t="str" cm="1">
        <f t="array" ref="Q1246">_xlfn.TEXTJOIN(", ", TRUE, IFERROR(_xlfn.FILTERXML("&lt;t&gt;&lt;s&gt;" &amp; SUBSTITUTE(P1246, ", ", "&lt;/s&gt;&lt;s&gt;") &amp; "&lt;/s&gt;&lt;/t&gt;", "//s[not(preceding::*=.)]"), ""))</f>
        <v>Irish, Bar, European, Lunch, Dinner, After-hours, Drinks</v>
      </c>
      <c r="R1246" t="s">
        <v>9048</v>
      </c>
      <c r="S1246" t="str">
        <f t="shared" si="157"/>
        <v>P002217</v>
      </c>
      <c r="T1246">
        <f t="shared" ca="1" si="158"/>
        <v>3213</v>
      </c>
      <c r="U1246" s="4">
        <v>1690</v>
      </c>
    </row>
    <row r="1247" spans="1:21" x14ac:dyDescent="0.45">
      <c r="A1247" t="s">
        <v>5136</v>
      </c>
      <c r="B1247" t="s">
        <v>3</v>
      </c>
      <c r="C1247" s="3" t="str">
        <f t="shared" si="153"/>
        <v>4.0 </v>
      </c>
      <c r="D1247" t="s">
        <v>5137</v>
      </c>
      <c r="E1247" t="s">
        <v>5138</v>
      </c>
      <c r="F1247" t="s">
        <v>6</v>
      </c>
      <c r="G1247" t="str">
        <f t="shared" si="154"/>
        <v>$</v>
      </c>
      <c r="H1247" t="s">
        <v>7</v>
      </c>
      <c r="J1247" t="str">
        <f t="shared" si="152"/>
        <v>ChineseAsianMalaysian</v>
      </c>
      <c r="K1247" t="str" cm="1">
        <f t="array" ref="K1247">ExtractCapitals(J1247)</f>
        <v>Chinese Asian Malaysian</v>
      </c>
      <c r="L1247" t="str">
        <f t="shared" si="155"/>
        <v>Chinese, Asian, Malaysian</v>
      </c>
      <c r="M1247" t="str">
        <f t="shared" si="159"/>
        <v>Chinese, Asian, Malaysian</v>
      </c>
      <c r="N1247" t="s">
        <v>376</v>
      </c>
      <c r="P1247" t="str">
        <f t="shared" si="156"/>
        <v>Chinese, Asian, Malaysian, Dinner, After-hours</v>
      </c>
      <c r="Q1247" t="str" cm="1">
        <f t="array" ref="Q1247">_xlfn.TEXTJOIN(", ", TRUE, IFERROR(_xlfn.FILTERXML("&lt;t&gt;&lt;s&gt;" &amp; SUBSTITUTE(P1247, ", ", "&lt;/s&gt;&lt;s&gt;") &amp; "&lt;/s&gt;&lt;/t&gt;", "//s[not(preceding::*=.)]"), ""))</f>
        <v>Chinese, Asian, Malaysian, Dinner, After-hours</v>
      </c>
      <c r="R1247" t="s">
        <v>9048</v>
      </c>
      <c r="S1247" t="str">
        <f t="shared" si="157"/>
        <v>P002218</v>
      </c>
      <c r="T1247">
        <f t="shared" ca="1" si="158"/>
        <v>222</v>
      </c>
      <c r="U1247" s="4">
        <v>2337</v>
      </c>
    </row>
    <row r="1248" spans="1:21" x14ac:dyDescent="0.45">
      <c r="A1248" t="s">
        <v>5139</v>
      </c>
      <c r="B1248" t="s">
        <v>41</v>
      </c>
      <c r="C1248" s="3" t="str">
        <f t="shared" si="153"/>
        <v>4.5 </v>
      </c>
      <c r="D1248" t="s">
        <v>5140</v>
      </c>
      <c r="E1248" t="s">
        <v>5141</v>
      </c>
      <c r="F1248" t="s">
        <v>144</v>
      </c>
      <c r="G1248" t="str">
        <f t="shared" si="154"/>
        <v>$$$$</v>
      </c>
      <c r="H1248" t="s">
        <v>5142</v>
      </c>
      <c r="I1248" t="s">
        <v>5143</v>
      </c>
      <c r="J1248" t="str">
        <f t="shared" si="152"/>
        <v>ItalianInternationalVegetarian Friendly</v>
      </c>
      <c r="K1248" t="str" cm="1">
        <f t="array" ref="K1248">ExtractCapitals(J1248)</f>
        <v>Italian International Vegetarian  Friendly</v>
      </c>
      <c r="L1248" t="str">
        <f t="shared" si="155"/>
        <v>Italian, International, Vegetarian, , Friendly</v>
      </c>
      <c r="M1248" t="str">
        <f t="shared" si="159"/>
        <v>Italian, International, Vegetarian Friendly</v>
      </c>
      <c r="N1248" t="s">
        <v>5144</v>
      </c>
      <c r="P1248" t="str">
        <f t="shared" si="156"/>
        <v>Italian, International, Vegetarian Friendly</v>
      </c>
      <c r="Q1248" t="str" cm="1">
        <f t="array" ref="Q1248">_xlfn.TEXTJOIN(", ", TRUE, IFERROR(_xlfn.FILTERXML("&lt;t&gt;&lt;s&gt;" &amp; SUBSTITUTE(P1248, ", ", "&lt;/s&gt;&lt;s&gt;") &amp; "&lt;/s&gt;&lt;/t&gt;", "//s[not(preceding::*=.)]"), ""))</f>
        <v>Italian, International, Vegetarian Friendly</v>
      </c>
      <c r="R1248" t="s">
        <v>9048</v>
      </c>
      <c r="S1248" t="str">
        <f t="shared" si="157"/>
        <v>P002219</v>
      </c>
      <c r="T1248">
        <f t="shared" ca="1" si="158"/>
        <v>2020</v>
      </c>
      <c r="U1248" s="4">
        <v>642</v>
      </c>
    </row>
    <row r="1249" spans="1:21" x14ac:dyDescent="0.45">
      <c r="A1249" t="s">
        <v>5145</v>
      </c>
      <c r="B1249" t="s">
        <v>3</v>
      </c>
      <c r="C1249" s="3" t="str">
        <f t="shared" si="153"/>
        <v>4.0 </v>
      </c>
      <c r="D1249" t="s">
        <v>5146</v>
      </c>
      <c r="E1249" t="s">
        <v>5147</v>
      </c>
      <c r="F1249" t="s">
        <v>13</v>
      </c>
      <c r="G1249" t="str">
        <f t="shared" si="154"/>
        <v>$$ - $$$</v>
      </c>
      <c r="H1249" t="s">
        <v>5148</v>
      </c>
      <c r="I1249" t="s">
        <v>5149</v>
      </c>
      <c r="J1249" t="str">
        <f t="shared" si="152"/>
        <v xml:space="preserve">  ThaiVegetarian Friendly</v>
      </c>
      <c r="K1249" t="str" cm="1">
        <f t="array" ref="K1249">ExtractCapitals(J1249)</f>
        <v>Thai Vegetarian  Friendly</v>
      </c>
      <c r="L1249" t="str">
        <f t="shared" si="155"/>
        <v>Thai, Vegetarian, , Friendly</v>
      </c>
      <c r="M1249" t="str">
        <f t="shared" si="159"/>
        <v>Thai, Vegetarian Friendly</v>
      </c>
      <c r="N1249" t="s">
        <v>34</v>
      </c>
      <c r="P1249" t="str">
        <f t="shared" si="156"/>
        <v>Thai, Vegetarian Friendly</v>
      </c>
      <c r="Q1249" t="str" cm="1">
        <f t="array" ref="Q1249">_xlfn.TEXTJOIN(", ", TRUE, IFERROR(_xlfn.FILTERXML("&lt;t&gt;&lt;s&gt;" &amp; SUBSTITUTE(P1249, ", ", "&lt;/s&gt;&lt;s&gt;") &amp; "&lt;/s&gt;&lt;/t&gt;", "//s[not(preceding::*=.)]"), ""))</f>
        <v>Thai, Vegetarian Friendly</v>
      </c>
      <c r="R1249" t="s">
        <v>9048</v>
      </c>
      <c r="S1249" t="str">
        <f t="shared" si="157"/>
        <v>P002220</v>
      </c>
      <c r="T1249">
        <f t="shared" ca="1" si="158"/>
        <v>3545</v>
      </c>
      <c r="U1249" s="4">
        <v>360</v>
      </c>
    </row>
    <row r="1250" spans="1:21" x14ac:dyDescent="0.45">
      <c r="A1250" t="s">
        <v>5150</v>
      </c>
      <c r="B1250" t="s">
        <v>3</v>
      </c>
      <c r="C1250" s="3" t="str">
        <f t="shared" si="153"/>
        <v>4.0 </v>
      </c>
      <c r="D1250" t="s">
        <v>5151</v>
      </c>
      <c r="E1250" t="s">
        <v>5152</v>
      </c>
      <c r="F1250" t="s">
        <v>13</v>
      </c>
      <c r="G1250" t="str">
        <f t="shared" si="154"/>
        <v>$$ - $$$</v>
      </c>
      <c r="H1250" t="s">
        <v>4201</v>
      </c>
      <c r="I1250" t="s">
        <v>5153</v>
      </c>
      <c r="J1250" t="str">
        <f t="shared" si="152"/>
        <v xml:space="preserve">  BarEuropeanAsian</v>
      </c>
      <c r="K1250" t="str" cm="1">
        <f t="array" ref="K1250">ExtractCapitals(J1250)</f>
        <v>Bar European Asian</v>
      </c>
      <c r="L1250" t="str">
        <f t="shared" si="155"/>
        <v>Bar, European, Asian</v>
      </c>
      <c r="M1250" t="str">
        <f t="shared" si="159"/>
        <v>Bar, European, Asian</v>
      </c>
      <c r="N1250" t="s">
        <v>183</v>
      </c>
      <c r="P1250" t="str">
        <f t="shared" si="156"/>
        <v>Bar, European, Asian, Lunch, Dinner, Brunch</v>
      </c>
      <c r="Q1250" t="str" cm="1">
        <f t="array" ref="Q1250">_xlfn.TEXTJOIN(", ", TRUE, IFERROR(_xlfn.FILTERXML("&lt;t&gt;&lt;s&gt;" &amp; SUBSTITUTE(P1250, ", ", "&lt;/s&gt;&lt;s&gt;") &amp; "&lt;/s&gt;&lt;/t&gt;", "//s[not(preceding::*=.)]"), ""))</f>
        <v>Bar, European, Asian, Lunch, Dinner, Brunch</v>
      </c>
      <c r="R1250" t="s">
        <v>9048</v>
      </c>
      <c r="S1250" t="str">
        <f t="shared" si="157"/>
        <v>P002221</v>
      </c>
      <c r="T1250">
        <f t="shared" ca="1" si="158"/>
        <v>1003</v>
      </c>
      <c r="U1250" s="4">
        <v>560</v>
      </c>
    </row>
    <row r="1251" spans="1:21" x14ac:dyDescent="0.45">
      <c r="A1251" t="s">
        <v>5154</v>
      </c>
      <c r="B1251" t="s">
        <v>41</v>
      </c>
      <c r="C1251" s="3" t="str">
        <f t="shared" si="153"/>
        <v>4.5 </v>
      </c>
      <c r="D1251" t="s">
        <v>5155</v>
      </c>
      <c r="F1251" t="s">
        <v>13</v>
      </c>
      <c r="G1251" t="str">
        <f t="shared" si="154"/>
        <v>$$ - $$$</v>
      </c>
      <c r="H1251" t="s">
        <v>5156</v>
      </c>
      <c r="I1251" t="s">
        <v>5157</v>
      </c>
      <c r="J1251" t="str">
        <f t="shared" si="152"/>
        <v xml:space="preserve">  CafeDeliVegetarian Friendly</v>
      </c>
      <c r="K1251" t="str" cm="1">
        <f t="array" ref="K1251">ExtractCapitals(J1251)</f>
        <v>Cafe Deli Vegetarian  Friendly</v>
      </c>
      <c r="L1251" t="str">
        <f t="shared" si="155"/>
        <v>Cafe, Deli, Vegetarian, , Friendly</v>
      </c>
      <c r="M1251" t="str">
        <f t="shared" si="159"/>
        <v>Cafe, Deli, Vegetarian Friendly</v>
      </c>
      <c r="P1251" t="str">
        <f t="shared" si="156"/>
        <v>Cafe, Deli, Vegetarian Friendly</v>
      </c>
      <c r="Q1251" t="str" cm="1">
        <f t="array" ref="Q1251">_xlfn.TEXTJOIN(", ", TRUE, IFERROR(_xlfn.FILTERXML("&lt;t&gt;&lt;s&gt;" &amp; SUBSTITUTE(P1251, ", ", "&lt;/s&gt;&lt;s&gt;") &amp; "&lt;/s&gt;&lt;/t&gt;", "//s[not(preceding::*=.)]"), ""))</f>
        <v>Cafe, Deli, Vegetarian Friendly</v>
      </c>
      <c r="R1251" t="s">
        <v>9048</v>
      </c>
      <c r="S1251" t="str">
        <f t="shared" si="157"/>
        <v>P002222</v>
      </c>
      <c r="T1251">
        <f t="shared" ca="1" si="158"/>
        <v>2936</v>
      </c>
      <c r="U1251" s="4">
        <v>3069</v>
      </c>
    </row>
    <row r="1252" spans="1:21" x14ac:dyDescent="0.45">
      <c r="A1252" t="s">
        <v>5158</v>
      </c>
      <c r="B1252" t="s">
        <v>41</v>
      </c>
      <c r="C1252" s="3" t="str">
        <f t="shared" si="153"/>
        <v>4.5 </v>
      </c>
      <c r="D1252" t="s">
        <v>5159</v>
      </c>
      <c r="F1252" t="s">
        <v>13</v>
      </c>
      <c r="G1252" t="str">
        <f t="shared" si="154"/>
        <v>$$ - $$$</v>
      </c>
      <c r="H1252" t="s">
        <v>5160</v>
      </c>
      <c r="I1252" t="s">
        <v>5161</v>
      </c>
      <c r="J1252" t="str">
        <f t="shared" si="152"/>
        <v xml:space="preserve">  ItalianAsianHealthy</v>
      </c>
      <c r="K1252" t="str" cm="1">
        <f t="array" ref="K1252">ExtractCapitals(J1252)</f>
        <v>Italian Asian Healthy</v>
      </c>
      <c r="L1252" t="str">
        <f t="shared" si="155"/>
        <v>Italian, Asian, Healthy</v>
      </c>
      <c r="M1252" t="str">
        <f t="shared" si="159"/>
        <v>Italian, Asian, Healthy</v>
      </c>
      <c r="P1252" t="str">
        <f t="shared" si="156"/>
        <v>Italian, Asian, Healthy</v>
      </c>
      <c r="Q1252" t="str" cm="1">
        <f t="array" ref="Q1252">_xlfn.TEXTJOIN(", ", TRUE, IFERROR(_xlfn.FILTERXML("&lt;t&gt;&lt;s&gt;" &amp; SUBSTITUTE(P1252, ", ", "&lt;/s&gt;&lt;s&gt;") &amp; "&lt;/s&gt;&lt;/t&gt;", "//s[not(preceding::*=.)]"), ""))</f>
        <v>Italian, Asian, Healthy</v>
      </c>
      <c r="R1252" t="s">
        <v>9048</v>
      </c>
      <c r="S1252" t="str">
        <f t="shared" si="157"/>
        <v>P002223</v>
      </c>
      <c r="T1252">
        <f t="shared" ca="1" si="158"/>
        <v>77</v>
      </c>
      <c r="U1252" s="4">
        <v>2770</v>
      </c>
    </row>
    <row r="1253" spans="1:21" x14ac:dyDescent="0.45">
      <c r="A1253" t="s">
        <v>5162</v>
      </c>
      <c r="B1253" t="s">
        <v>41</v>
      </c>
      <c r="C1253" s="3" t="str">
        <f t="shared" si="153"/>
        <v>4.5 </v>
      </c>
      <c r="D1253" t="s">
        <v>5163</v>
      </c>
      <c r="F1253" t="s">
        <v>6</v>
      </c>
      <c r="G1253" t="str">
        <f t="shared" si="154"/>
        <v>$</v>
      </c>
      <c r="H1253" t="s">
        <v>1719</v>
      </c>
      <c r="I1253" t="s">
        <v>5164</v>
      </c>
      <c r="J1253" t="str">
        <f t="shared" si="152"/>
        <v>ChineseSeafoodAsian</v>
      </c>
      <c r="K1253" t="str" cm="1">
        <f t="array" ref="K1253">ExtractCapitals(J1253)</f>
        <v>Chinese Seafood Asian</v>
      </c>
      <c r="L1253" t="str">
        <f t="shared" si="155"/>
        <v>Chinese, Seafood, Asian</v>
      </c>
      <c r="M1253" t="str">
        <f t="shared" si="159"/>
        <v>Chinese, Seafood, Asian</v>
      </c>
      <c r="P1253" t="str">
        <f t="shared" si="156"/>
        <v>Chinese, Seafood, Asian</v>
      </c>
      <c r="Q1253" t="str" cm="1">
        <f t="array" ref="Q1253">_xlfn.TEXTJOIN(", ", TRUE, IFERROR(_xlfn.FILTERXML("&lt;t&gt;&lt;s&gt;" &amp; SUBSTITUTE(P1253, ", ", "&lt;/s&gt;&lt;s&gt;") &amp; "&lt;/s&gt;&lt;/t&gt;", "//s[not(preceding::*=.)]"), ""))</f>
        <v>Chinese, Seafood, Asian</v>
      </c>
      <c r="R1253" t="s">
        <v>9048</v>
      </c>
      <c r="S1253" t="str">
        <f t="shared" si="157"/>
        <v>P002224</v>
      </c>
      <c r="T1253">
        <f t="shared" ca="1" si="158"/>
        <v>2106</v>
      </c>
      <c r="U1253" s="4">
        <v>3149</v>
      </c>
    </row>
    <row r="1254" spans="1:21" x14ac:dyDescent="0.45">
      <c r="A1254" t="s">
        <v>5165</v>
      </c>
      <c r="B1254" t="s">
        <v>41</v>
      </c>
      <c r="C1254" s="3" t="str">
        <f t="shared" si="153"/>
        <v>4.5 </v>
      </c>
      <c r="D1254" t="s">
        <v>5166</v>
      </c>
      <c r="E1254" t="s">
        <v>5167</v>
      </c>
      <c r="F1254" t="s">
        <v>144</v>
      </c>
      <c r="G1254" t="str">
        <f t="shared" si="154"/>
        <v>$$$$</v>
      </c>
      <c r="H1254" t="s">
        <v>3359</v>
      </c>
      <c r="I1254" t="s">
        <v>5168</v>
      </c>
      <c r="J1254" t="str">
        <f t="shared" si="152"/>
        <v>AsianThaiVegetarian Friendly</v>
      </c>
      <c r="K1254" t="str" cm="1">
        <f t="array" ref="K1254">ExtractCapitals(J1254)</f>
        <v>Asian Thai Vegetarian  Friendly</v>
      </c>
      <c r="L1254" t="str">
        <f t="shared" si="155"/>
        <v>Asian, Thai, Vegetarian, , Friendly</v>
      </c>
      <c r="M1254" t="str">
        <f t="shared" si="159"/>
        <v>Asian, Thai, Vegetarian Friendly</v>
      </c>
      <c r="P1254" t="str">
        <f t="shared" si="156"/>
        <v>Asian, Thai, Vegetarian Friendly</v>
      </c>
      <c r="Q1254" t="str" cm="1">
        <f t="array" ref="Q1254">_xlfn.TEXTJOIN(", ", TRUE, IFERROR(_xlfn.FILTERXML("&lt;t&gt;&lt;s&gt;" &amp; SUBSTITUTE(P1254, ", ", "&lt;/s&gt;&lt;s&gt;") &amp; "&lt;/s&gt;&lt;/t&gt;", "//s[not(preceding::*=.)]"), ""))</f>
        <v>Asian, Thai, Vegetarian Friendly</v>
      </c>
      <c r="R1254" t="s">
        <v>9048</v>
      </c>
      <c r="S1254" t="str">
        <f t="shared" si="157"/>
        <v>P002225</v>
      </c>
      <c r="T1254">
        <f t="shared" ca="1" si="158"/>
        <v>4433</v>
      </c>
      <c r="U1254" s="4">
        <v>3963</v>
      </c>
    </row>
    <row r="1255" spans="1:21" x14ac:dyDescent="0.45">
      <c r="A1255" t="s">
        <v>5169</v>
      </c>
      <c r="B1255" t="s">
        <v>41</v>
      </c>
      <c r="C1255" s="3" t="str">
        <f t="shared" si="153"/>
        <v>4.5 </v>
      </c>
      <c r="D1255" t="s">
        <v>5170</v>
      </c>
      <c r="E1255" t="s">
        <v>5171</v>
      </c>
      <c r="F1255" t="s">
        <v>13</v>
      </c>
      <c r="G1255" t="str">
        <f t="shared" si="154"/>
        <v>$$ - $$$</v>
      </c>
      <c r="H1255" t="s">
        <v>3053</v>
      </c>
      <c r="I1255" t="s">
        <v>5172</v>
      </c>
      <c r="J1255" t="str">
        <f t="shared" si="152"/>
        <v xml:space="preserve">  InternationalAsianMalaysian</v>
      </c>
      <c r="K1255" t="str" cm="1">
        <f t="array" ref="K1255">ExtractCapitals(J1255)</f>
        <v>International Asian Malaysian</v>
      </c>
      <c r="L1255" t="str">
        <f t="shared" si="155"/>
        <v>International, Asian, Malaysian</v>
      </c>
      <c r="M1255" t="str">
        <f t="shared" si="159"/>
        <v>International, Asian, Malaysian</v>
      </c>
      <c r="P1255" t="str">
        <f t="shared" si="156"/>
        <v>International, Asian, Malaysian</v>
      </c>
      <c r="Q1255" t="str" cm="1">
        <f t="array" ref="Q1255">_xlfn.TEXTJOIN(", ", TRUE, IFERROR(_xlfn.FILTERXML("&lt;t&gt;&lt;s&gt;" &amp; SUBSTITUTE(P1255, ", ", "&lt;/s&gt;&lt;s&gt;") &amp; "&lt;/s&gt;&lt;/t&gt;", "//s[not(preceding::*=.)]"), ""))</f>
        <v>International, Asian, Malaysian</v>
      </c>
      <c r="R1255" t="s">
        <v>9048</v>
      </c>
      <c r="S1255" t="str">
        <f t="shared" si="157"/>
        <v>P002226</v>
      </c>
      <c r="T1255">
        <f t="shared" ca="1" si="158"/>
        <v>2980</v>
      </c>
      <c r="U1255" s="4">
        <v>1457</v>
      </c>
    </row>
    <row r="1256" spans="1:21" x14ac:dyDescent="0.45">
      <c r="A1256" t="s">
        <v>5173</v>
      </c>
      <c r="B1256" t="s">
        <v>41</v>
      </c>
      <c r="C1256" s="3" t="str">
        <f t="shared" si="153"/>
        <v>4.5 </v>
      </c>
      <c r="D1256" t="s">
        <v>5174</v>
      </c>
      <c r="E1256" t="s">
        <v>5175</v>
      </c>
      <c r="F1256" t="s">
        <v>13</v>
      </c>
      <c r="G1256" t="str">
        <f t="shared" si="154"/>
        <v>$$ - $$$</v>
      </c>
      <c r="H1256" t="s">
        <v>5176</v>
      </c>
      <c r="I1256" t="s">
        <v>5177</v>
      </c>
      <c r="J1256" t="str">
        <f t="shared" si="152"/>
        <v xml:space="preserve">  IndianAsianMiddle Eastern</v>
      </c>
      <c r="K1256" t="str" cm="1">
        <f t="array" ref="K1256">ExtractCapitals(J1256)</f>
        <v>Indian Asian Middle  Eastern</v>
      </c>
      <c r="L1256" t="str">
        <f t="shared" si="155"/>
        <v>Indian, Asian, Middle, , Eastern</v>
      </c>
      <c r="M1256" t="str">
        <f t="shared" si="159"/>
        <v>Indian, Asian, Middle Eastern</v>
      </c>
      <c r="P1256" t="str">
        <f t="shared" si="156"/>
        <v>Indian, Asian, Middle Eastern</v>
      </c>
      <c r="Q1256" t="str" cm="1">
        <f t="array" ref="Q1256">_xlfn.TEXTJOIN(", ", TRUE, IFERROR(_xlfn.FILTERXML("&lt;t&gt;&lt;s&gt;" &amp; SUBSTITUTE(P1256, ", ", "&lt;/s&gt;&lt;s&gt;") &amp; "&lt;/s&gt;&lt;/t&gt;", "//s[not(preceding::*=.)]"), ""))</f>
        <v>Indian, Asian, Middle Eastern</v>
      </c>
      <c r="R1256" t="s">
        <v>9048</v>
      </c>
      <c r="S1256" t="str">
        <f t="shared" si="157"/>
        <v>P002227</v>
      </c>
      <c r="T1256">
        <f t="shared" ca="1" si="158"/>
        <v>1977</v>
      </c>
      <c r="U1256" s="4">
        <v>2082</v>
      </c>
    </row>
    <row r="1257" spans="1:21" x14ac:dyDescent="0.45">
      <c r="A1257" t="s">
        <v>5178</v>
      </c>
      <c r="B1257" t="s">
        <v>41</v>
      </c>
      <c r="C1257" s="3" t="str">
        <f t="shared" si="153"/>
        <v>4.5 </v>
      </c>
      <c r="D1257" t="s">
        <v>5179</v>
      </c>
      <c r="E1257" t="s">
        <v>5180</v>
      </c>
      <c r="F1257" t="s">
        <v>144</v>
      </c>
      <c r="G1257" t="str">
        <f t="shared" si="154"/>
        <v>$$$$</v>
      </c>
      <c r="H1257" t="s">
        <v>4454</v>
      </c>
      <c r="I1257" t="s">
        <v>5157</v>
      </c>
      <c r="J1257" t="str">
        <f t="shared" si="152"/>
        <v>InternationalAsianMalaysian</v>
      </c>
      <c r="K1257" t="str" cm="1">
        <f t="array" ref="K1257">ExtractCapitals(J1257)</f>
        <v>International Asian Malaysian</v>
      </c>
      <c r="L1257" t="str">
        <f t="shared" si="155"/>
        <v>International, Asian, Malaysian</v>
      </c>
      <c r="M1257" t="str">
        <f t="shared" si="159"/>
        <v>International, Asian, Malaysian</v>
      </c>
      <c r="N1257" t="s">
        <v>4359</v>
      </c>
      <c r="O1257" t="s">
        <v>464</v>
      </c>
      <c r="P1257" t="str">
        <f t="shared" si="156"/>
        <v>International, Asian, Malaysian, Asian, Malaysian, International, Breakfast, Dinner</v>
      </c>
      <c r="Q1257" t="str" cm="1">
        <f t="array" ref="Q1257">_xlfn.TEXTJOIN(", ", TRUE, IFERROR(_xlfn.FILTERXML("&lt;t&gt;&lt;s&gt;" &amp; SUBSTITUTE(P1257, ", ", "&lt;/s&gt;&lt;s&gt;") &amp; "&lt;/s&gt;&lt;/t&gt;", "//s[not(preceding::*=.)]"), ""))</f>
        <v>International, Asian, Malaysian, Breakfast, Dinner</v>
      </c>
      <c r="R1257" t="s">
        <v>9048</v>
      </c>
      <c r="S1257" t="str">
        <f t="shared" si="157"/>
        <v>P002228</v>
      </c>
      <c r="T1257">
        <f t="shared" ca="1" si="158"/>
        <v>580</v>
      </c>
      <c r="U1257" s="4">
        <v>3835</v>
      </c>
    </row>
    <row r="1258" spans="1:21" x14ac:dyDescent="0.45">
      <c r="A1258" t="s">
        <v>5181</v>
      </c>
      <c r="B1258" t="s">
        <v>41</v>
      </c>
      <c r="C1258" s="3" t="str">
        <f t="shared" si="153"/>
        <v>4.5 </v>
      </c>
      <c r="D1258" t="s">
        <v>5182</v>
      </c>
      <c r="E1258" t="s">
        <v>5183</v>
      </c>
      <c r="F1258" t="s">
        <v>144</v>
      </c>
      <c r="G1258" t="str">
        <f t="shared" si="154"/>
        <v>$$$$</v>
      </c>
      <c r="H1258" t="s">
        <v>5184</v>
      </c>
      <c r="I1258">
        <v>6049608888</v>
      </c>
      <c r="J1258" t="str">
        <f t="shared" si="152"/>
        <v>Vegetarian FriendlyVegan OptionsHalal</v>
      </c>
      <c r="K1258" t="str" cm="1">
        <f t="array" ref="K1258">ExtractCapitals(J1258)</f>
        <v>Vegetarian  Friendly Vegan  Options Halal</v>
      </c>
      <c r="L1258" t="str">
        <f t="shared" si="155"/>
        <v>Vegetarian, , Friendly, Vegan, , Options, Halal</v>
      </c>
      <c r="M1258" t="str">
        <f t="shared" si="159"/>
        <v>Vegetarian Friendly, Vegan Options, Halal</v>
      </c>
      <c r="N1258" t="s">
        <v>195</v>
      </c>
      <c r="P1258" t="str">
        <f t="shared" si="156"/>
        <v>Vegetarian Friendly, Vegan Options, Halal, Lunch, Dinner, Drinks</v>
      </c>
      <c r="Q1258" t="str" cm="1">
        <f t="array" ref="Q1258">_xlfn.TEXTJOIN(", ", TRUE, IFERROR(_xlfn.FILTERXML("&lt;t&gt;&lt;s&gt;" &amp; SUBSTITUTE(P1258, ", ", "&lt;/s&gt;&lt;s&gt;") &amp; "&lt;/s&gt;&lt;/t&gt;", "//s[not(preceding::*=.)]"), ""))</f>
        <v>Vegetarian Friendly, Vegan Options, Halal, Lunch, Dinner, Drinks</v>
      </c>
      <c r="R1258" t="s">
        <v>9048</v>
      </c>
      <c r="S1258" t="str">
        <f t="shared" si="157"/>
        <v>P002229</v>
      </c>
      <c r="T1258">
        <f t="shared" ca="1" si="158"/>
        <v>1980</v>
      </c>
      <c r="U1258" s="4">
        <v>2738</v>
      </c>
    </row>
    <row r="1259" spans="1:21" x14ac:dyDescent="0.45">
      <c r="A1259" t="s">
        <v>5185</v>
      </c>
      <c r="B1259" t="s">
        <v>41</v>
      </c>
      <c r="C1259" s="3" t="str">
        <f t="shared" si="153"/>
        <v>4.5 </v>
      </c>
      <c r="D1259" t="s">
        <v>5186</v>
      </c>
      <c r="F1259" t="s">
        <v>6</v>
      </c>
      <c r="G1259" t="str">
        <f t="shared" si="154"/>
        <v>$</v>
      </c>
      <c r="H1259" t="s">
        <v>5187</v>
      </c>
      <c r="I1259" t="s">
        <v>5188</v>
      </c>
      <c r="J1259" t="str">
        <f t="shared" si="152"/>
        <v>HealthyMiddle EasternArabic</v>
      </c>
      <c r="K1259" t="str" cm="1">
        <f t="array" ref="K1259">ExtractCapitals(J1259)</f>
        <v>Healthy Middle  Eastern Arabic</v>
      </c>
      <c r="L1259" t="str">
        <f t="shared" si="155"/>
        <v>Healthy, Middle, , Eastern, Arabic</v>
      </c>
      <c r="M1259" t="str">
        <f t="shared" si="159"/>
        <v>Healthy, Middle Eastern, Arabic</v>
      </c>
      <c r="N1259" t="s">
        <v>5189</v>
      </c>
      <c r="O1259" t="s">
        <v>4197</v>
      </c>
      <c r="P1259" t="str">
        <f t="shared" si="156"/>
        <v>Healthy, Middle Eastern, Arabic, Lunch, Dinner, Breakfast, Brunch, After-hours, Drinks</v>
      </c>
      <c r="Q1259" t="str" cm="1">
        <f t="array" ref="Q1259">_xlfn.TEXTJOIN(", ", TRUE, IFERROR(_xlfn.FILTERXML("&lt;t&gt;&lt;s&gt;" &amp; SUBSTITUTE(P1259, ", ", "&lt;/s&gt;&lt;s&gt;") &amp; "&lt;/s&gt;&lt;/t&gt;", "//s[not(preceding::*=.)]"), ""))</f>
        <v>Healthy, Middle Eastern, Arabic, Lunch, Dinner, Breakfast, Brunch, After-hours, Drinks</v>
      </c>
      <c r="R1259" t="s">
        <v>9048</v>
      </c>
      <c r="S1259" t="str">
        <f t="shared" si="157"/>
        <v>P002230</v>
      </c>
      <c r="T1259">
        <f t="shared" ca="1" si="158"/>
        <v>907</v>
      </c>
      <c r="U1259" s="4">
        <v>3920</v>
      </c>
    </row>
    <row r="1260" spans="1:21" x14ac:dyDescent="0.45">
      <c r="A1260" t="s">
        <v>5190</v>
      </c>
      <c r="B1260" t="s">
        <v>79</v>
      </c>
      <c r="C1260" s="3" t="str">
        <f t="shared" si="153"/>
        <v>5.0 </v>
      </c>
      <c r="D1260" t="s">
        <v>5191</v>
      </c>
      <c r="E1260" t="s">
        <v>5192</v>
      </c>
      <c r="F1260" t="s">
        <v>13</v>
      </c>
      <c r="G1260" t="str">
        <f t="shared" si="154"/>
        <v>$$ - $$$</v>
      </c>
      <c r="H1260" t="s">
        <v>5193</v>
      </c>
      <c r="I1260" t="s">
        <v>5194</v>
      </c>
      <c r="J1260" t="str">
        <f t="shared" si="152"/>
        <v xml:space="preserve">  CafeAsianFusion</v>
      </c>
      <c r="K1260" t="str" cm="1">
        <f t="array" ref="K1260">ExtractCapitals(J1260)</f>
        <v>Cafe Asian Fusion</v>
      </c>
      <c r="L1260" t="str">
        <f t="shared" si="155"/>
        <v>Cafe, Asian, Fusion</v>
      </c>
      <c r="M1260" t="str">
        <f t="shared" si="159"/>
        <v>Cafe, Asian, Fusion</v>
      </c>
      <c r="N1260" t="s">
        <v>4501</v>
      </c>
      <c r="O1260" t="s">
        <v>1579</v>
      </c>
      <c r="P1260" t="str">
        <f t="shared" si="156"/>
        <v>Cafe, Asian, Fusion, Cafe, Fusion, Malaysian, Asian, Breakfast, Lunch, Dinner, Brunch, Drinks</v>
      </c>
      <c r="Q1260" t="str" cm="1">
        <f t="array" ref="Q1260">_xlfn.TEXTJOIN(", ", TRUE, IFERROR(_xlfn.FILTERXML("&lt;t&gt;&lt;s&gt;" &amp; SUBSTITUTE(P1260, ", ", "&lt;/s&gt;&lt;s&gt;") &amp; "&lt;/s&gt;&lt;/t&gt;", "//s[not(preceding::*=.)]"), ""))</f>
        <v>Cafe, Asian, Fusion, Malaysian, Breakfast, Lunch, Dinner, Brunch, Drinks</v>
      </c>
      <c r="R1260" t="s">
        <v>9048</v>
      </c>
      <c r="S1260" t="str">
        <f t="shared" si="157"/>
        <v>P002231</v>
      </c>
      <c r="T1260">
        <f t="shared" ca="1" si="158"/>
        <v>51</v>
      </c>
      <c r="U1260" s="4">
        <v>2307</v>
      </c>
    </row>
    <row r="1261" spans="1:21" x14ac:dyDescent="0.45">
      <c r="A1261" t="s">
        <v>5195</v>
      </c>
      <c r="B1261" t="s">
        <v>3</v>
      </c>
      <c r="C1261" s="3" t="str">
        <f t="shared" si="153"/>
        <v>4.0 </v>
      </c>
      <c r="D1261" t="s">
        <v>5196</v>
      </c>
      <c r="E1261" t="s">
        <v>5197</v>
      </c>
      <c r="F1261" t="s">
        <v>13</v>
      </c>
      <c r="G1261" t="str">
        <f t="shared" si="154"/>
        <v>$$ - $$$</v>
      </c>
      <c r="H1261" t="s">
        <v>5198</v>
      </c>
      <c r="I1261" t="s">
        <v>5199</v>
      </c>
      <c r="J1261" t="str">
        <f t="shared" si="152"/>
        <v xml:space="preserve">  BarAsianBritish</v>
      </c>
      <c r="K1261" t="str" cm="1">
        <f t="array" ref="K1261">ExtractCapitals(J1261)</f>
        <v>Bar Asian British</v>
      </c>
      <c r="L1261" t="str">
        <f t="shared" si="155"/>
        <v>Bar, Asian, British</v>
      </c>
      <c r="M1261" t="str">
        <f t="shared" si="159"/>
        <v>Bar, Asian, British</v>
      </c>
      <c r="P1261" t="str">
        <f t="shared" si="156"/>
        <v>Bar, Asian, British</v>
      </c>
      <c r="Q1261" t="str" cm="1">
        <f t="array" ref="Q1261">_xlfn.TEXTJOIN(", ", TRUE, IFERROR(_xlfn.FILTERXML("&lt;t&gt;&lt;s&gt;" &amp; SUBSTITUTE(P1261, ", ", "&lt;/s&gt;&lt;s&gt;") &amp; "&lt;/s&gt;&lt;/t&gt;", "//s[not(preceding::*=.)]"), ""))</f>
        <v>Bar, Asian, British</v>
      </c>
      <c r="R1261" t="s">
        <v>9048</v>
      </c>
      <c r="S1261" t="str">
        <f t="shared" si="157"/>
        <v>P002232</v>
      </c>
      <c r="T1261">
        <f t="shared" ca="1" si="158"/>
        <v>4340</v>
      </c>
      <c r="U1261" s="4">
        <v>3249</v>
      </c>
    </row>
    <row r="1262" spans="1:21" x14ac:dyDescent="0.45">
      <c r="A1262" t="s">
        <v>5200</v>
      </c>
      <c r="B1262" t="s">
        <v>3</v>
      </c>
      <c r="C1262" s="3" t="str">
        <f t="shared" si="153"/>
        <v>4.0 </v>
      </c>
      <c r="D1262" t="s">
        <v>5201</v>
      </c>
      <c r="E1262" t="s">
        <v>5202</v>
      </c>
      <c r="F1262" t="s">
        <v>13</v>
      </c>
      <c r="G1262" t="str">
        <f t="shared" si="154"/>
        <v>$$ - $$$</v>
      </c>
      <c r="H1262" t="s">
        <v>3272</v>
      </c>
      <c r="I1262" t="s">
        <v>5203</v>
      </c>
      <c r="J1262" t="str">
        <f t="shared" si="152"/>
        <v xml:space="preserve">  SeafoodAsianThai</v>
      </c>
      <c r="K1262" t="str" cm="1">
        <f t="array" ref="K1262">ExtractCapitals(J1262)</f>
        <v>Seafood Asian Thai</v>
      </c>
      <c r="L1262" t="str">
        <f t="shared" si="155"/>
        <v>Seafood, Asian, Thai</v>
      </c>
      <c r="M1262" t="str">
        <f t="shared" si="159"/>
        <v>Seafood, Asian, Thai</v>
      </c>
      <c r="P1262" t="str">
        <f t="shared" si="156"/>
        <v>Seafood, Asian, Thai</v>
      </c>
      <c r="Q1262" t="str" cm="1">
        <f t="array" ref="Q1262">_xlfn.TEXTJOIN(", ", TRUE, IFERROR(_xlfn.FILTERXML("&lt;t&gt;&lt;s&gt;" &amp; SUBSTITUTE(P1262, ", ", "&lt;/s&gt;&lt;s&gt;") &amp; "&lt;/s&gt;&lt;/t&gt;", "//s[not(preceding::*=.)]"), ""))</f>
        <v>Seafood, Asian, Thai</v>
      </c>
      <c r="R1262" t="s">
        <v>9048</v>
      </c>
      <c r="S1262" t="str">
        <f t="shared" si="157"/>
        <v>P002233</v>
      </c>
      <c r="T1262">
        <f t="shared" ca="1" si="158"/>
        <v>182</v>
      </c>
      <c r="U1262" s="4">
        <v>3156</v>
      </c>
    </row>
    <row r="1263" spans="1:21" x14ac:dyDescent="0.45">
      <c r="A1263" t="s">
        <v>5204</v>
      </c>
      <c r="C1263" s="3">
        <v>4.2</v>
      </c>
      <c r="D1263" t="s">
        <v>5205</v>
      </c>
      <c r="E1263" t="s">
        <v>5206</v>
      </c>
      <c r="F1263" t="s">
        <v>794</v>
      </c>
      <c r="G1263" t="str">
        <f t="shared" si="154"/>
        <v>$$</v>
      </c>
      <c r="H1263" t="s">
        <v>795</v>
      </c>
      <c r="I1263" t="s">
        <v>5157</v>
      </c>
      <c r="J1263" t="str">
        <f t="shared" si="152"/>
        <v>AsianMalaysian</v>
      </c>
      <c r="K1263" t="str" cm="1">
        <f t="array" ref="K1263">ExtractCapitals(J1263)</f>
        <v>Asian Malaysian</v>
      </c>
      <c r="L1263" t="str">
        <f t="shared" si="155"/>
        <v>Asian, Malaysian</v>
      </c>
      <c r="M1263" t="str">
        <f t="shared" si="159"/>
        <v>Asian, Malaysian</v>
      </c>
      <c r="P1263" t="str">
        <f t="shared" si="156"/>
        <v>Asian, Malaysian</v>
      </c>
      <c r="Q1263" t="str" cm="1">
        <f t="array" ref="Q1263">_xlfn.TEXTJOIN(", ", TRUE, IFERROR(_xlfn.FILTERXML("&lt;t&gt;&lt;s&gt;" &amp; SUBSTITUTE(P1263, ", ", "&lt;/s&gt;&lt;s&gt;") &amp; "&lt;/s&gt;&lt;/t&gt;", "//s[not(preceding::*=.)]"), ""))</f>
        <v>Asian, Malaysian</v>
      </c>
      <c r="R1263" t="s">
        <v>9048</v>
      </c>
      <c r="S1263" t="str">
        <f t="shared" si="157"/>
        <v>P002234</v>
      </c>
      <c r="T1263">
        <f t="shared" ca="1" si="158"/>
        <v>156</v>
      </c>
      <c r="U1263" s="4">
        <v>3201</v>
      </c>
    </row>
    <row r="1264" spans="1:21" x14ac:dyDescent="0.45">
      <c r="A1264" t="s">
        <v>5207</v>
      </c>
      <c r="B1264" t="s">
        <v>3</v>
      </c>
      <c r="C1264" s="3" t="str">
        <f t="shared" si="153"/>
        <v>4.0 </v>
      </c>
      <c r="D1264" t="s">
        <v>5208</v>
      </c>
      <c r="E1264" t="s">
        <v>5209</v>
      </c>
      <c r="F1264" t="s">
        <v>6</v>
      </c>
      <c r="G1264" t="str">
        <f t="shared" si="154"/>
        <v>$</v>
      </c>
      <c r="H1264" t="s">
        <v>5210</v>
      </c>
      <c r="I1264" t="s">
        <v>5211</v>
      </c>
      <c r="J1264" t="str">
        <f t="shared" si="152"/>
        <v>BarEuropeanFusion</v>
      </c>
      <c r="K1264" t="str" cm="1">
        <f t="array" ref="K1264">ExtractCapitals(J1264)</f>
        <v>Bar European Fusion</v>
      </c>
      <c r="L1264" t="str">
        <f t="shared" si="155"/>
        <v>Bar, European, Fusion</v>
      </c>
      <c r="M1264" t="str">
        <f t="shared" si="159"/>
        <v>Bar, European, Fusion</v>
      </c>
      <c r="P1264" t="str">
        <f t="shared" si="156"/>
        <v>Bar, European, Fusion</v>
      </c>
      <c r="Q1264" t="str" cm="1">
        <f t="array" ref="Q1264">_xlfn.TEXTJOIN(", ", TRUE, IFERROR(_xlfn.FILTERXML("&lt;t&gt;&lt;s&gt;" &amp; SUBSTITUTE(P1264, ", ", "&lt;/s&gt;&lt;s&gt;") &amp; "&lt;/s&gt;&lt;/t&gt;", "//s[not(preceding::*=.)]"), ""))</f>
        <v>Bar, European, Fusion</v>
      </c>
      <c r="R1264" t="s">
        <v>9048</v>
      </c>
      <c r="S1264" t="str">
        <f t="shared" si="157"/>
        <v>P002235</v>
      </c>
      <c r="T1264">
        <f t="shared" ca="1" si="158"/>
        <v>3085</v>
      </c>
      <c r="U1264" s="4">
        <v>491</v>
      </c>
    </row>
    <row r="1265" spans="1:21" x14ac:dyDescent="0.45">
      <c r="A1265" t="s">
        <v>5212</v>
      </c>
      <c r="B1265" t="s">
        <v>41</v>
      </c>
      <c r="C1265" s="3" t="str">
        <f t="shared" si="153"/>
        <v>4.5 </v>
      </c>
      <c r="D1265" t="s">
        <v>5213</v>
      </c>
      <c r="E1265" t="s">
        <v>5214</v>
      </c>
      <c r="F1265" t="s">
        <v>6</v>
      </c>
      <c r="G1265" t="str">
        <f t="shared" si="154"/>
        <v>$</v>
      </c>
      <c r="H1265" t="s">
        <v>631</v>
      </c>
      <c r="I1265" t="s">
        <v>5215</v>
      </c>
      <c r="J1265" t="str">
        <f t="shared" si="152"/>
        <v>AsianMalaysianHalal</v>
      </c>
      <c r="K1265" t="str" cm="1">
        <f t="array" ref="K1265">ExtractCapitals(J1265)</f>
        <v>Asian Malaysian Halal</v>
      </c>
      <c r="L1265" t="str">
        <f t="shared" si="155"/>
        <v>Asian, Malaysian, Halal</v>
      </c>
      <c r="M1265" t="str">
        <f t="shared" si="159"/>
        <v>Asian, Malaysian, Halal</v>
      </c>
      <c r="P1265" t="str">
        <f t="shared" si="156"/>
        <v>Asian, Malaysian, Halal</v>
      </c>
      <c r="Q1265" t="str" cm="1">
        <f t="array" ref="Q1265">_xlfn.TEXTJOIN(", ", TRUE, IFERROR(_xlfn.FILTERXML("&lt;t&gt;&lt;s&gt;" &amp; SUBSTITUTE(P1265, ", ", "&lt;/s&gt;&lt;s&gt;") &amp; "&lt;/s&gt;&lt;/t&gt;", "//s[not(preceding::*=.)]"), ""))</f>
        <v>Asian, Malaysian, Halal</v>
      </c>
      <c r="R1265" t="s">
        <v>9048</v>
      </c>
      <c r="S1265" t="str">
        <f t="shared" si="157"/>
        <v>P002236</v>
      </c>
      <c r="T1265">
        <f t="shared" ca="1" si="158"/>
        <v>3241</v>
      </c>
      <c r="U1265" s="4">
        <v>2312</v>
      </c>
    </row>
    <row r="1266" spans="1:21" x14ac:dyDescent="0.45">
      <c r="A1266" t="s">
        <v>5216</v>
      </c>
      <c r="B1266" t="s">
        <v>41</v>
      </c>
      <c r="C1266" s="3" t="str">
        <f t="shared" si="153"/>
        <v>4.5 </v>
      </c>
      <c r="D1266" t="s">
        <v>5217</v>
      </c>
      <c r="F1266" t="s">
        <v>13</v>
      </c>
      <c r="G1266" t="str">
        <f t="shared" si="154"/>
        <v>$$ - $$$</v>
      </c>
      <c r="H1266" t="s">
        <v>5218</v>
      </c>
      <c r="I1266" t="s">
        <v>5219</v>
      </c>
      <c r="J1266" t="str">
        <f t="shared" si="152"/>
        <v xml:space="preserve">  AmericanSteakhouseBar</v>
      </c>
      <c r="K1266" t="str" cm="1">
        <f t="array" ref="K1266">ExtractCapitals(J1266)</f>
        <v>American Steakhouse Bar</v>
      </c>
      <c r="L1266" t="str">
        <f t="shared" si="155"/>
        <v>American, Steakhouse, Bar</v>
      </c>
      <c r="M1266" t="str">
        <f t="shared" si="159"/>
        <v>American, Steakhouse, Bar</v>
      </c>
      <c r="P1266" t="str">
        <f t="shared" si="156"/>
        <v>American, Steakhouse, Bar</v>
      </c>
      <c r="Q1266" t="str" cm="1">
        <f t="array" ref="Q1266">_xlfn.TEXTJOIN(", ", TRUE, IFERROR(_xlfn.FILTERXML("&lt;t&gt;&lt;s&gt;" &amp; SUBSTITUTE(P1266, ", ", "&lt;/s&gt;&lt;s&gt;") &amp; "&lt;/s&gt;&lt;/t&gt;", "//s[not(preceding::*=.)]"), ""))</f>
        <v>American, Steakhouse, Bar</v>
      </c>
      <c r="R1266" t="s">
        <v>9048</v>
      </c>
      <c r="S1266" t="str">
        <f t="shared" si="157"/>
        <v>P002237</v>
      </c>
      <c r="T1266">
        <f t="shared" ca="1" si="158"/>
        <v>1663</v>
      </c>
      <c r="U1266" s="4">
        <v>1469</v>
      </c>
    </row>
    <row r="1267" spans="1:21" x14ac:dyDescent="0.45">
      <c r="A1267" t="s">
        <v>5220</v>
      </c>
      <c r="B1267" t="s">
        <v>3</v>
      </c>
      <c r="C1267" s="3" t="str">
        <f t="shared" si="153"/>
        <v>4.0 </v>
      </c>
      <c r="D1267" t="s">
        <v>5221</v>
      </c>
      <c r="E1267" t="s">
        <v>5222</v>
      </c>
      <c r="F1267" t="s">
        <v>13</v>
      </c>
      <c r="G1267" t="str">
        <f t="shared" si="154"/>
        <v>$$ - $$$</v>
      </c>
      <c r="H1267" t="s">
        <v>175</v>
      </c>
      <c r="I1267" t="s">
        <v>5223</v>
      </c>
      <c r="J1267" t="str">
        <f t="shared" si="152"/>
        <v xml:space="preserve">  BarPizzaCafe</v>
      </c>
      <c r="K1267" t="str" cm="1">
        <f t="array" ref="K1267">ExtractCapitals(J1267)</f>
        <v>Bar Pizza Cafe</v>
      </c>
      <c r="L1267" t="str">
        <f t="shared" si="155"/>
        <v>Bar, Pizza, Cafe</v>
      </c>
      <c r="M1267" t="str">
        <f t="shared" si="159"/>
        <v>Bar, Pizza, Cafe</v>
      </c>
      <c r="P1267" t="str">
        <f t="shared" si="156"/>
        <v>Bar, Pizza, Cafe</v>
      </c>
      <c r="Q1267" t="str" cm="1">
        <f t="array" ref="Q1267">_xlfn.TEXTJOIN(", ", TRUE, IFERROR(_xlfn.FILTERXML("&lt;t&gt;&lt;s&gt;" &amp; SUBSTITUTE(P1267, ", ", "&lt;/s&gt;&lt;s&gt;") &amp; "&lt;/s&gt;&lt;/t&gt;", "//s[not(preceding::*=.)]"), ""))</f>
        <v>Bar, Pizza, Cafe</v>
      </c>
      <c r="R1267" t="s">
        <v>9048</v>
      </c>
      <c r="S1267" t="str">
        <f t="shared" si="157"/>
        <v>P002238</v>
      </c>
      <c r="T1267">
        <f t="shared" ca="1" si="158"/>
        <v>320</v>
      </c>
      <c r="U1267" s="4">
        <v>2001</v>
      </c>
    </row>
    <row r="1268" spans="1:21" x14ac:dyDescent="0.45">
      <c r="A1268" t="s">
        <v>5224</v>
      </c>
      <c r="B1268" t="s">
        <v>79</v>
      </c>
      <c r="C1268" s="3" t="str">
        <f t="shared" si="153"/>
        <v>5.0 </v>
      </c>
      <c r="D1268" t="s">
        <v>5225</v>
      </c>
      <c r="E1268" t="s">
        <v>5226</v>
      </c>
      <c r="F1268" t="s">
        <v>13</v>
      </c>
      <c r="G1268" t="str">
        <f t="shared" si="154"/>
        <v>$$ - $$$</v>
      </c>
      <c r="H1268" t="s">
        <v>5227</v>
      </c>
      <c r="I1268" t="s">
        <v>5157</v>
      </c>
      <c r="J1268" t="str">
        <f t="shared" si="152"/>
        <v xml:space="preserve">  ItalianVegetarian FriendlyVegan Options</v>
      </c>
      <c r="K1268" t="str" cm="1">
        <f t="array" ref="K1268">ExtractCapitals(J1268)</f>
        <v>Italian Vegetarian  Friendly Vegan  Options</v>
      </c>
      <c r="L1268" t="str">
        <f t="shared" si="155"/>
        <v>Italian, Vegetarian, , Friendly, Vegan, , Options</v>
      </c>
      <c r="M1268" t="str">
        <f t="shared" si="159"/>
        <v>Italian, Vegetarian Friendly, Vegan Options</v>
      </c>
      <c r="N1268" t="s">
        <v>123</v>
      </c>
      <c r="O1268" t="s">
        <v>195</v>
      </c>
      <c r="P1268" t="str">
        <f t="shared" si="156"/>
        <v>Italian, Vegetarian Friendly, Vegan Options, Lunch, Dinner, Drinks</v>
      </c>
      <c r="Q1268" t="str" cm="1">
        <f t="array" ref="Q1268">_xlfn.TEXTJOIN(", ", TRUE, IFERROR(_xlfn.FILTERXML("&lt;t&gt;&lt;s&gt;" &amp; SUBSTITUTE(P1268, ", ", "&lt;/s&gt;&lt;s&gt;") &amp; "&lt;/s&gt;&lt;/t&gt;", "//s[not(preceding::*=.)]"), ""))</f>
        <v>Italian, Vegetarian Friendly, Vegan Options, Lunch, Dinner, Drinks</v>
      </c>
      <c r="R1268" t="s">
        <v>9048</v>
      </c>
      <c r="S1268" t="str">
        <f t="shared" si="157"/>
        <v>P002239</v>
      </c>
      <c r="T1268">
        <f t="shared" ca="1" si="158"/>
        <v>1227</v>
      </c>
      <c r="U1268" s="4">
        <v>2588</v>
      </c>
    </row>
    <row r="1269" spans="1:21" x14ac:dyDescent="0.45">
      <c r="A1269" t="s">
        <v>5228</v>
      </c>
      <c r="B1269" t="s">
        <v>3</v>
      </c>
      <c r="C1269" s="3" t="str">
        <f t="shared" si="153"/>
        <v>4.0 </v>
      </c>
      <c r="D1269" t="s">
        <v>5229</v>
      </c>
      <c r="E1269" t="s">
        <v>5230</v>
      </c>
      <c r="F1269" t="s">
        <v>13</v>
      </c>
      <c r="G1269" t="str">
        <f t="shared" si="154"/>
        <v>$$ - $$$</v>
      </c>
      <c r="H1269" t="s">
        <v>4270</v>
      </c>
      <c r="I1269" t="s">
        <v>5231</v>
      </c>
      <c r="J1269" t="str">
        <f t="shared" si="152"/>
        <v xml:space="preserve">  ItalianPizzaCafe</v>
      </c>
      <c r="K1269" t="str" cm="1">
        <f t="array" ref="K1269">ExtractCapitals(J1269)</f>
        <v>Italian Pizza Cafe</v>
      </c>
      <c r="L1269" t="str">
        <f t="shared" si="155"/>
        <v>Italian, Pizza, Cafe</v>
      </c>
      <c r="M1269" t="str">
        <f t="shared" si="159"/>
        <v>Italian, Pizza, Cafe</v>
      </c>
      <c r="P1269" t="str">
        <f t="shared" si="156"/>
        <v>Italian, Pizza, Cafe</v>
      </c>
      <c r="Q1269" t="str" cm="1">
        <f t="array" ref="Q1269">_xlfn.TEXTJOIN(", ", TRUE, IFERROR(_xlfn.FILTERXML("&lt;t&gt;&lt;s&gt;" &amp; SUBSTITUTE(P1269, ", ", "&lt;/s&gt;&lt;s&gt;") &amp; "&lt;/s&gt;&lt;/t&gt;", "//s[not(preceding::*=.)]"), ""))</f>
        <v>Italian, Pizza, Cafe</v>
      </c>
      <c r="R1269" t="s">
        <v>9048</v>
      </c>
      <c r="S1269" t="str">
        <f t="shared" si="157"/>
        <v>P002240</v>
      </c>
      <c r="T1269">
        <f t="shared" ca="1" si="158"/>
        <v>2088</v>
      </c>
      <c r="U1269" s="4">
        <v>546</v>
      </c>
    </row>
    <row r="1270" spans="1:21" x14ac:dyDescent="0.45">
      <c r="A1270" t="s">
        <v>5232</v>
      </c>
      <c r="B1270" t="s">
        <v>41</v>
      </c>
      <c r="C1270" s="3" t="str">
        <f t="shared" si="153"/>
        <v>4.5 </v>
      </c>
      <c r="D1270" t="s">
        <v>5233</v>
      </c>
      <c r="E1270" t="s">
        <v>5234</v>
      </c>
      <c r="F1270" t="s">
        <v>6</v>
      </c>
      <c r="G1270" t="str">
        <f t="shared" si="154"/>
        <v>$</v>
      </c>
      <c r="H1270" t="s">
        <v>6</v>
      </c>
      <c r="I1270" t="s">
        <v>5235</v>
      </c>
      <c r="J1270" t="str">
        <f t="shared" si="152"/>
        <v/>
      </c>
      <c r="K1270" t="str" cm="1">
        <f t="array" ref="K1270">ExtractCapitals(J1270)</f>
        <v/>
      </c>
      <c r="L1270" t="str">
        <f t="shared" si="155"/>
        <v/>
      </c>
      <c r="M1270" t="str">
        <f t="shared" si="159"/>
        <v/>
      </c>
      <c r="P1270" t="str">
        <f t="shared" si="156"/>
        <v xml:space="preserve">, , </v>
      </c>
      <c r="Q1270" t="str" cm="1">
        <f t="array" ref="Q1270">_xlfn.TEXTJOIN(", ", TRUE, IFERROR(_xlfn.FILTERXML("&lt;t&gt;&lt;s&gt;" &amp; SUBSTITUTE(P1270, ", ", "&lt;/s&gt;&lt;s&gt;") &amp; "&lt;/s&gt;&lt;/t&gt;", "//s[not(preceding::*=.)]"), ""))</f>
        <v/>
      </c>
      <c r="R1270" t="s">
        <v>9048</v>
      </c>
      <c r="S1270" t="str">
        <f t="shared" si="157"/>
        <v>P002241</v>
      </c>
      <c r="T1270">
        <f t="shared" ca="1" si="158"/>
        <v>1881</v>
      </c>
      <c r="U1270" s="4">
        <v>1407</v>
      </c>
    </row>
    <row r="1271" spans="1:21" x14ac:dyDescent="0.45">
      <c r="A1271" t="s">
        <v>5236</v>
      </c>
      <c r="B1271" t="s">
        <v>41</v>
      </c>
      <c r="C1271" s="3" t="str">
        <f t="shared" si="153"/>
        <v>4.5 </v>
      </c>
      <c r="D1271" t="s">
        <v>5237</v>
      </c>
      <c r="F1271" t="s">
        <v>13</v>
      </c>
      <c r="G1271" t="str">
        <f t="shared" si="154"/>
        <v>$$ - $$$</v>
      </c>
      <c r="H1271" t="s">
        <v>5238</v>
      </c>
      <c r="I1271" t="s">
        <v>5239</v>
      </c>
      <c r="J1271" t="str">
        <f t="shared" si="152"/>
        <v xml:space="preserve">  ItalianInternationalAsian</v>
      </c>
      <c r="K1271" t="str" cm="1">
        <f t="array" ref="K1271">ExtractCapitals(J1271)</f>
        <v>Italian International Asian</v>
      </c>
      <c r="L1271" t="str">
        <f t="shared" si="155"/>
        <v>Italian, International, Asian</v>
      </c>
      <c r="M1271" t="str">
        <f t="shared" si="159"/>
        <v>Italian, International, Asian</v>
      </c>
      <c r="P1271" t="str">
        <f t="shared" si="156"/>
        <v>Italian, International, Asian</v>
      </c>
      <c r="Q1271" t="str" cm="1">
        <f t="array" ref="Q1271">_xlfn.TEXTJOIN(", ", TRUE, IFERROR(_xlfn.FILTERXML("&lt;t&gt;&lt;s&gt;" &amp; SUBSTITUTE(P1271, ", ", "&lt;/s&gt;&lt;s&gt;") &amp; "&lt;/s&gt;&lt;/t&gt;", "//s[not(preceding::*=.)]"), ""))</f>
        <v>Italian, International, Asian</v>
      </c>
      <c r="R1271" t="s">
        <v>9048</v>
      </c>
      <c r="S1271" t="str">
        <f t="shared" si="157"/>
        <v>P002242</v>
      </c>
      <c r="T1271">
        <f t="shared" ca="1" si="158"/>
        <v>3493</v>
      </c>
      <c r="U1271" s="4">
        <v>4043</v>
      </c>
    </row>
    <row r="1272" spans="1:21" x14ac:dyDescent="0.45">
      <c r="A1272" t="s">
        <v>5240</v>
      </c>
      <c r="B1272" t="s">
        <v>3</v>
      </c>
      <c r="C1272" s="3" t="str">
        <f t="shared" si="153"/>
        <v>4.0 </v>
      </c>
      <c r="D1272" t="s">
        <v>5241</v>
      </c>
      <c r="E1272" t="s">
        <v>5242</v>
      </c>
      <c r="F1272" t="s">
        <v>13</v>
      </c>
      <c r="G1272" t="str">
        <f t="shared" si="154"/>
        <v>$$ - $$$</v>
      </c>
      <c r="H1272" t="s">
        <v>5243</v>
      </c>
      <c r="I1272" t="s">
        <v>5244</v>
      </c>
      <c r="J1272" t="str">
        <f t="shared" si="152"/>
        <v xml:space="preserve">  SeafoodAsianFusion</v>
      </c>
      <c r="K1272" t="str" cm="1">
        <f t="array" ref="K1272">ExtractCapitals(J1272)</f>
        <v>Seafood Asian Fusion</v>
      </c>
      <c r="L1272" t="str">
        <f t="shared" si="155"/>
        <v>Seafood, Asian, Fusion</v>
      </c>
      <c r="M1272" t="str">
        <f t="shared" si="159"/>
        <v>Seafood, Asian, Fusion</v>
      </c>
      <c r="P1272" t="str">
        <f t="shared" si="156"/>
        <v>Seafood, Asian, Fusion</v>
      </c>
      <c r="Q1272" t="str" cm="1">
        <f t="array" ref="Q1272">_xlfn.TEXTJOIN(", ", TRUE, IFERROR(_xlfn.FILTERXML("&lt;t&gt;&lt;s&gt;" &amp; SUBSTITUTE(P1272, ", ", "&lt;/s&gt;&lt;s&gt;") &amp; "&lt;/s&gt;&lt;/t&gt;", "//s[not(preceding::*=.)]"), ""))</f>
        <v>Seafood, Asian, Fusion</v>
      </c>
      <c r="R1272" t="s">
        <v>9048</v>
      </c>
      <c r="S1272" t="str">
        <f t="shared" si="157"/>
        <v>P002243</v>
      </c>
      <c r="T1272">
        <f t="shared" ca="1" si="158"/>
        <v>327</v>
      </c>
      <c r="U1272" s="4">
        <v>3947</v>
      </c>
    </row>
    <row r="1273" spans="1:21" x14ac:dyDescent="0.45">
      <c r="A1273" t="s">
        <v>5245</v>
      </c>
      <c r="B1273" t="s">
        <v>41</v>
      </c>
      <c r="C1273" s="3" t="str">
        <f t="shared" si="153"/>
        <v>4.5 </v>
      </c>
      <c r="D1273" t="s">
        <v>5246</v>
      </c>
      <c r="E1273" t="s">
        <v>5247</v>
      </c>
      <c r="F1273" t="s">
        <v>13</v>
      </c>
      <c r="G1273" t="str">
        <f t="shared" si="154"/>
        <v>$$ - $$$</v>
      </c>
      <c r="H1273" t="s">
        <v>390</v>
      </c>
      <c r="I1273" t="s">
        <v>5248</v>
      </c>
      <c r="J1273" t="str">
        <f t="shared" si="152"/>
        <v xml:space="preserve">  BarPub</v>
      </c>
      <c r="K1273" t="str" cm="1">
        <f t="array" ref="K1273">ExtractCapitals(J1273)</f>
        <v>Bar Pub</v>
      </c>
      <c r="L1273" t="str">
        <f t="shared" si="155"/>
        <v>Bar, Pub</v>
      </c>
      <c r="M1273" t="str">
        <f t="shared" si="159"/>
        <v>Bar, Pub</v>
      </c>
      <c r="P1273" t="str">
        <f t="shared" si="156"/>
        <v>Bar, Pub</v>
      </c>
      <c r="Q1273" t="str" cm="1">
        <f t="array" ref="Q1273">_xlfn.TEXTJOIN(", ", TRUE, IFERROR(_xlfn.FILTERXML("&lt;t&gt;&lt;s&gt;" &amp; SUBSTITUTE(P1273, ", ", "&lt;/s&gt;&lt;s&gt;") &amp; "&lt;/s&gt;&lt;/t&gt;", "//s[not(preceding::*=.)]"), ""))</f>
        <v>Bar, Pub</v>
      </c>
      <c r="R1273" t="s">
        <v>9048</v>
      </c>
      <c r="S1273" t="str">
        <f t="shared" si="157"/>
        <v>P002244</v>
      </c>
      <c r="T1273">
        <f t="shared" ca="1" si="158"/>
        <v>1230</v>
      </c>
      <c r="U1273" s="4">
        <v>3587</v>
      </c>
    </row>
    <row r="1274" spans="1:21" x14ac:dyDescent="0.45">
      <c r="A1274" t="s">
        <v>5249</v>
      </c>
      <c r="B1274" t="s">
        <v>41</v>
      </c>
      <c r="C1274" s="3" t="str">
        <f t="shared" si="153"/>
        <v>4.5 </v>
      </c>
      <c r="D1274" t="s">
        <v>5250</v>
      </c>
      <c r="E1274" t="s">
        <v>5251</v>
      </c>
      <c r="F1274" t="s">
        <v>13</v>
      </c>
      <c r="G1274" t="str">
        <f t="shared" si="154"/>
        <v>$$ - $$$</v>
      </c>
      <c r="H1274" t="s">
        <v>5252</v>
      </c>
      <c r="I1274" t="s">
        <v>5253</v>
      </c>
      <c r="J1274" t="str">
        <f t="shared" si="152"/>
        <v xml:space="preserve">  BarGastropubStreet Food</v>
      </c>
      <c r="K1274" t="str" cm="1">
        <f t="array" ref="K1274">ExtractCapitals(J1274)</f>
        <v>Bar Gastropub Street  Food</v>
      </c>
      <c r="L1274" t="str">
        <f t="shared" si="155"/>
        <v>Bar, Gastropub, Street, , Food</v>
      </c>
      <c r="M1274" t="str">
        <f t="shared" si="159"/>
        <v>Bar, Gastropub, Street Food</v>
      </c>
      <c r="P1274" t="str">
        <f t="shared" si="156"/>
        <v>Bar, Gastropub, Street Food</v>
      </c>
      <c r="Q1274" t="str" cm="1">
        <f t="array" ref="Q1274">_xlfn.TEXTJOIN(", ", TRUE, IFERROR(_xlfn.FILTERXML("&lt;t&gt;&lt;s&gt;" &amp; SUBSTITUTE(P1274, ", ", "&lt;/s&gt;&lt;s&gt;") &amp; "&lt;/s&gt;&lt;/t&gt;", "//s[not(preceding::*=.)]"), ""))</f>
        <v>Bar, Gastropub, Street Food</v>
      </c>
      <c r="R1274" t="s">
        <v>9048</v>
      </c>
      <c r="S1274" t="str">
        <f t="shared" si="157"/>
        <v>P002245</v>
      </c>
      <c r="T1274">
        <f t="shared" ca="1" si="158"/>
        <v>2444</v>
      </c>
      <c r="U1274" s="4">
        <v>1556</v>
      </c>
    </row>
    <row r="1275" spans="1:21" x14ac:dyDescent="0.45">
      <c r="A1275" t="s">
        <v>5254</v>
      </c>
      <c r="B1275" t="s">
        <v>41</v>
      </c>
      <c r="C1275" s="3" t="str">
        <f t="shared" si="153"/>
        <v>4.5 </v>
      </c>
      <c r="D1275" t="s">
        <v>5255</v>
      </c>
      <c r="F1275" t="s">
        <v>13</v>
      </c>
      <c r="G1275" t="str">
        <f t="shared" si="154"/>
        <v>$$ - $$$</v>
      </c>
      <c r="H1275" t="s">
        <v>5256</v>
      </c>
      <c r="I1275" t="s">
        <v>5257</v>
      </c>
      <c r="J1275" t="str">
        <f t="shared" si="152"/>
        <v xml:space="preserve">  CafeInternationalHealthy</v>
      </c>
      <c r="K1275" t="str" cm="1">
        <f t="array" ref="K1275">ExtractCapitals(J1275)</f>
        <v>Cafe International Healthy</v>
      </c>
      <c r="L1275" t="str">
        <f t="shared" si="155"/>
        <v>Cafe, International, Healthy</v>
      </c>
      <c r="M1275" t="str">
        <f t="shared" si="159"/>
        <v>Cafe, International, Healthy</v>
      </c>
      <c r="P1275" t="str">
        <f t="shared" si="156"/>
        <v>Cafe, International, Healthy</v>
      </c>
      <c r="Q1275" t="str" cm="1">
        <f t="array" ref="Q1275">_xlfn.TEXTJOIN(", ", TRUE, IFERROR(_xlfn.FILTERXML("&lt;t&gt;&lt;s&gt;" &amp; SUBSTITUTE(P1275, ", ", "&lt;/s&gt;&lt;s&gt;") &amp; "&lt;/s&gt;&lt;/t&gt;", "//s[not(preceding::*=.)]"), ""))</f>
        <v>Cafe, International, Healthy</v>
      </c>
      <c r="R1275" t="s">
        <v>9048</v>
      </c>
      <c r="S1275" t="str">
        <f t="shared" si="157"/>
        <v>P002246</v>
      </c>
      <c r="T1275">
        <f t="shared" ca="1" si="158"/>
        <v>433</v>
      </c>
      <c r="U1275" s="4">
        <v>3165</v>
      </c>
    </row>
    <row r="1276" spans="1:21" x14ac:dyDescent="0.45">
      <c r="A1276" t="s">
        <v>5258</v>
      </c>
      <c r="B1276" t="s">
        <v>41</v>
      </c>
      <c r="C1276" s="3" t="str">
        <f t="shared" si="153"/>
        <v>4.5 </v>
      </c>
      <c r="D1276" t="s">
        <v>5259</v>
      </c>
      <c r="E1276" t="s">
        <v>5260</v>
      </c>
      <c r="F1276" t="s">
        <v>13</v>
      </c>
      <c r="G1276" t="str">
        <f t="shared" si="154"/>
        <v>$$ - $$$</v>
      </c>
      <c r="H1276" t="s">
        <v>5261</v>
      </c>
      <c r="I1276" t="s">
        <v>5262</v>
      </c>
      <c r="J1276" t="str">
        <f t="shared" si="152"/>
        <v xml:space="preserve">  BarPizzaSeafood</v>
      </c>
      <c r="K1276" t="str" cm="1">
        <f t="array" ref="K1276">ExtractCapitals(J1276)</f>
        <v>Bar Pizza Seafood</v>
      </c>
      <c r="L1276" t="str">
        <f t="shared" si="155"/>
        <v>Bar, Pizza, Seafood</v>
      </c>
      <c r="M1276" t="str">
        <f t="shared" si="159"/>
        <v>Bar, Pizza, Seafood</v>
      </c>
      <c r="P1276" t="str">
        <f t="shared" si="156"/>
        <v>Bar, Pizza, Seafood</v>
      </c>
      <c r="Q1276" t="str" cm="1">
        <f t="array" ref="Q1276">_xlfn.TEXTJOIN(", ", TRUE, IFERROR(_xlfn.FILTERXML("&lt;t&gt;&lt;s&gt;" &amp; SUBSTITUTE(P1276, ", ", "&lt;/s&gt;&lt;s&gt;") &amp; "&lt;/s&gt;&lt;/t&gt;", "//s[not(preceding::*=.)]"), ""))</f>
        <v>Bar, Pizza, Seafood</v>
      </c>
      <c r="R1276" t="s">
        <v>9048</v>
      </c>
      <c r="S1276" t="str">
        <f t="shared" si="157"/>
        <v>P002247</v>
      </c>
      <c r="T1276">
        <f t="shared" ca="1" si="158"/>
        <v>576</v>
      </c>
      <c r="U1276" s="4">
        <v>811</v>
      </c>
    </row>
    <row r="1277" spans="1:21" x14ac:dyDescent="0.45">
      <c r="A1277" t="s">
        <v>5263</v>
      </c>
      <c r="B1277" t="s">
        <v>41</v>
      </c>
      <c r="C1277" s="3" t="str">
        <f t="shared" si="153"/>
        <v>4.5 </v>
      </c>
      <c r="D1277" t="s">
        <v>5264</v>
      </c>
      <c r="F1277" t="s">
        <v>13</v>
      </c>
      <c r="G1277" t="str">
        <f t="shared" si="154"/>
        <v>$$ - $$$</v>
      </c>
      <c r="H1277" t="s">
        <v>5265</v>
      </c>
      <c r="I1277" t="s">
        <v>5266</v>
      </c>
      <c r="J1277" t="str">
        <f t="shared" si="152"/>
        <v xml:space="preserve">  SeafoodInternationalHealthy</v>
      </c>
      <c r="K1277" t="str" cm="1">
        <f t="array" ref="K1277">ExtractCapitals(J1277)</f>
        <v>Seafood International Healthy</v>
      </c>
      <c r="L1277" t="str">
        <f t="shared" si="155"/>
        <v>Seafood, International, Healthy</v>
      </c>
      <c r="M1277" t="str">
        <f t="shared" si="159"/>
        <v>Seafood, International, Healthy</v>
      </c>
      <c r="P1277" t="str">
        <f t="shared" si="156"/>
        <v>Seafood, International, Healthy</v>
      </c>
      <c r="Q1277" t="str" cm="1">
        <f t="array" ref="Q1277">_xlfn.TEXTJOIN(", ", TRUE, IFERROR(_xlfn.FILTERXML("&lt;t&gt;&lt;s&gt;" &amp; SUBSTITUTE(P1277, ", ", "&lt;/s&gt;&lt;s&gt;") &amp; "&lt;/s&gt;&lt;/t&gt;", "//s[not(preceding::*=.)]"), ""))</f>
        <v>Seafood, International, Healthy</v>
      </c>
      <c r="R1277" t="s">
        <v>9048</v>
      </c>
      <c r="S1277" t="str">
        <f t="shared" si="157"/>
        <v>P002248</v>
      </c>
      <c r="T1277">
        <f t="shared" ca="1" si="158"/>
        <v>4320</v>
      </c>
      <c r="U1277" s="4">
        <v>2378</v>
      </c>
    </row>
    <row r="1278" spans="1:21" x14ac:dyDescent="0.45">
      <c r="A1278" t="s">
        <v>5267</v>
      </c>
      <c r="B1278" t="s">
        <v>41</v>
      </c>
      <c r="C1278" s="3" t="str">
        <f t="shared" si="153"/>
        <v>4.5 </v>
      </c>
      <c r="D1278" t="s">
        <v>5268</v>
      </c>
      <c r="E1278" t="s">
        <v>5269</v>
      </c>
      <c r="F1278" t="s">
        <v>144</v>
      </c>
      <c r="G1278" t="str">
        <f t="shared" si="154"/>
        <v>$$$$</v>
      </c>
      <c r="H1278" t="s">
        <v>5270</v>
      </c>
      <c r="I1278" t="s">
        <v>5168</v>
      </c>
      <c r="J1278" t="str">
        <f t="shared" si="152"/>
        <v>InternationalVegetarian FriendlyVegan Options</v>
      </c>
      <c r="K1278" t="str" cm="1">
        <f t="array" ref="K1278">ExtractCapitals(J1278)</f>
        <v>International Vegetarian  Friendly Vegan  Options</v>
      </c>
      <c r="L1278" t="str">
        <f t="shared" si="155"/>
        <v>International, Vegetarian, , Friendly, Vegan, , Options</v>
      </c>
      <c r="M1278" t="str">
        <f t="shared" si="159"/>
        <v>International, Vegetarian Friendly, Vegan Options</v>
      </c>
      <c r="P1278" t="str">
        <f t="shared" si="156"/>
        <v>International, Vegetarian Friendly, Vegan Options</v>
      </c>
      <c r="Q1278" t="str" cm="1">
        <f t="array" ref="Q1278">_xlfn.TEXTJOIN(", ", TRUE, IFERROR(_xlfn.FILTERXML("&lt;t&gt;&lt;s&gt;" &amp; SUBSTITUTE(P1278, ", ", "&lt;/s&gt;&lt;s&gt;") &amp; "&lt;/s&gt;&lt;/t&gt;", "//s[not(preceding::*=.)]"), ""))</f>
        <v>International, Vegetarian Friendly, Vegan Options</v>
      </c>
      <c r="R1278" t="s">
        <v>9048</v>
      </c>
      <c r="S1278" t="str">
        <f t="shared" si="157"/>
        <v>P002249</v>
      </c>
      <c r="T1278">
        <f t="shared" ca="1" si="158"/>
        <v>1046</v>
      </c>
      <c r="U1278" s="4">
        <v>65</v>
      </c>
    </row>
    <row r="1279" spans="1:21" x14ac:dyDescent="0.45">
      <c r="A1279" t="s">
        <v>5271</v>
      </c>
      <c r="B1279" t="s">
        <v>3</v>
      </c>
      <c r="C1279" s="3" t="str">
        <f t="shared" si="153"/>
        <v>4.0 </v>
      </c>
      <c r="D1279" t="s">
        <v>5272</v>
      </c>
      <c r="F1279" t="s">
        <v>13</v>
      </c>
      <c r="G1279" t="str">
        <f t="shared" si="154"/>
        <v>$$ - $$$</v>
      </c>
      <c r="H1279" t="s">
        <v>273</v>
      </c>
      <c r="J1279" t="str">
        <f t="shared" si="152"/>
        <v xml:space="preserve">  AsianThaiVegetarian Friendly</v>
      </c>
      <c r="K1279" t="str" cm="1">
        <f t="array" ref="K1279">ExtractCapitals(J1279)</f>
        <v>Asian Thai Vegetarian  Friendly</v>
      </c>
      <c r="L1279" t="str">
        <f t="shared" si="155"/>
        <v>Asian, Thai, Vegetarian, , Friendly</v>
      </c>
      <c r="M1279" t="str">
        <f t="shared" si="159"/>
        <v>Asian, Thai, Vegetarian Friendly</v>
      </c>
      <c r="P1279" t="str">
        <f t="shared" si="156"/>
        <v>Asian, Thai, Vegetarian Friendly</v>
      </c>
      <c r="Q1279" t="str" cm="1">
        <f t="array" ref="Q1279">_xlfn.TEXTJOIN(", ", TRUE, IFERROR(_xlfn.FILTERXML("&lt;t&gt;&lt;s&gt;" &amp; SUBSTITUTE(P1279, ", ", "&lt;/s&gt;&lt;s&gt;") &amp; "&lt;/s&gt;&lt;/t&gt;", "//s[not(preceding::*=.)]"), ""))</f>
        <v>Asian, Thai, Vegetarian Friendly</v>
      </c>
      <c r="R1279" t="s">
        <v>9048</v>
      </c>
      <c r="S1279" t="str">
        <f t="shared" si="157"/>
        <v>P002250</v>
      </c>
      <c r="T1279">
        <f t="shared" ca="1" si="158"/>
        <v>4275</v>
      </c>
      <c r="U1279" s="4">
        <v>2087</v>
      </c>
    </row>
    <row r="1280" spans="1:21" x14ac:dyDescent="0.45">
      <c r="A1280" t="s">
        <v>5273</v>
      </c>
      <c r="B1280" t="s">
        <v>41</v>
      </c>
      <c r="C1280" s="3" t="str">
        <f t="shared" si="153"/>
        <v>4.5 </v>
      </c>
      <c r="D1280" t="s">
        <v>5274</v>
      </c>
      <c r="E1280" t="s">
        <v>5275</v>
      </c>
      <c r="F1280" t="s">
        <v>6</v>
      </c>
      <c r="G1280" t="str">
        <f t="shared" si="154"/>
        <v>$</v>
      </c>
      <c r="H1280" t="s">
        <v>5276</v>
      </c>
      <c r="I1280" t="s">
        <v>5277</v>
      </c>
      <c r="J1280" t="str">
        <f t="shared" si="152"/>
        <v>MexicanBarGrill</v>
      </c>
      <c r="K1280" t="str" cm="1">
        <f t="array" ref="K1280">ExtractCapitals(J1280)</f>
        <v>Mexican Bar Grill</v>
      </c>
      <c r="L1280" t="str">
        <f t="shared" si="155"/>
        <v>Mexican, Bar, Grill</v>
      </c>
      <c r="M1280" t="str">
        <f t="shared" si="159"/>
        <v>Mexican, Bar, Grill</v>
      </c>
      <c r="P1280" t="str">
        <f t="shared" si="156"/>
        <v>Mexican, Bar, Grill</v>
      </c>
      <c r="Q1280" t="str" cm="1">
        <f t="array" ref="Q1280">_xlfn.TEXTJOIN(", ", TRUE, IFERROR(_xlfn.FILTERXML("&lt;t&gt;&lt;s&gt;" &amp; SUBSTITUTE(P1280, ", ", "&lt;/s&gt;&lt;s&gt;") &amp; "&lt;/s&gt;&lt;/t&gt;", "//s[not(preceding::*=.)]"), ""))</f>
        <v>Mexican, Bar, Grill</v>
      </c>
      <c r="R1280" t="s">
        <v>9048</v>
      </c>
      <c r="S1280" t="str">
        <f t="shared" si="157"/>
        <v>P002251</v>
      </c>
      <c r="T1280">
        <f t="shared" ca="1" si="158"/>
        <v>1116</v>
      </c>
      <c r="U1280" s="4">
        <v>1186</v>
      </c>
    </row>
    <row r="1281" spans="1:21" x14ac:dyDescent="0.45">
      <c r="A1281" t="s">
        <v>5278</v>
      </c>
      <c r="B1281" t="s">
        <v>79</v>
      </c>
      <c r="C1281" s="3" t="str">
        <f t="shared" si="153"/>
        <v>5.0 </v>
      </c>
      <c r="D1281" t="s">
        <v>5279</v>
      </c>
      <c r="E1281" t="s">
        <v>5280</v>
      </c>
      <c r="F1281" t="s">
        <v>13</v>
      </c>
      <c r="G1281" t="str">
        <f t="shared" si="154"/>
        <v>$$ - $$$</v>
      </c>
      <c r="H1281" t="s">
        <v>3711</v>
      </c>
      <c r="I1281" t="s">
        <v>5281</v>
      </c>
      <c r="J1281" t="str">
        <f t="shared" si="152"/>
        <v xml:space="preserve">  Vegetarian FriendlyVegan OptionsHalal</v>
      </c>
      <c r="K1281" t="str" cm="1">
        <f t="array" ref="K1281">ExtractCapitals(J1281)</f>
        <v>Vegetarian  Friendly Vegan  Options Halal</v>
      </c>
      <c r="L1281" t="str">
        <f t="shared" si="155"/>
        <v>Vegetarian, , Friendly, Vegan, , Options, Halal</v>
      </c>
      <c r="M1281" t="str">
        <f t="shared" si="159"/>
        <v>Vegetarian Friendly, Vegan Options, Halal</v>
      </c>
      <c r="P1281" t="str">
        <f t="shared" si="156"/>
        <v>Vegetarian Friendly, Vegan Options, Halal</v>
      </c>
      <c r="Q1281" t="str" cm="1">
        <f t="array" ref="Q1281">_xlfn.TEXTJOIN(", ", TRUE, IFERROR(_xlfn.FILTERXML("&lt;t&gt;&lt;s&gt;" &amp; SUBSTITUTE(P1281, ", ", "&lt;/s&gt;&lt;s&gt;") &amp; "&lt;/s&gt;&lt;/t&gt;", "//s[not(preceding::*=.)]"), ""))</f>
        <v>Vegetarian Friendly, Vegan Options, Halal</v>
      </c>
      <c r="R1281" t="s">
        <v>9048</v>
      </c>
      <c r="S1281" t="str">
        <f t="shared" si="157"/>
        <v>P002252</v>
      </c>
      <c r="T1281">
        <f t="shared" ca="1" si="158"/>
        <v>3763</v>
      </c>
      <c r="U1281" s="4">
        <v>4094</v>
      </c>
    </row>
    <row r="1282" spans="1:21" x14ac:dyDescent="0.45">
      <c r="A1282" t="s">
        <v>5154</v>
      </c>
      <c r="B1282" t="s">
        <v>41</v>
      </c>
      <c r="C1282" s="3" t="str">
        <f t="shared" si="153"/>
        <v>4.5 </v>
      </c>
      <c r="D1282" t="s">
        <v>5155</v>
      </c>
      <c r="E1282" t="s">
        <v>5282</v>
      </c>
      <c r="F1282" t="s">
        <v>13</v>
      </c>
      <c r="G1282" t="str">
        <f t="shared" si="154"/>
        <v>$$ - $$$</v>
      </c>
      <c r="H1282" t="s">
        <v>5156</v>
      </c>
      <c r="I1282" t="s">
        <v>5157</v>
      </c>
      <c r="J1282" t="str">
        <f t="shared" ref="J1282:J1345" si="160">SUBSTITUTE(SUBSTITUTE(H1282, "$", ""), "-", "")</f>
        <v xml:space="preserve">  CafeDeliVegetarian Friendly</v>
      </c>
      <c r="K1282" t="str" cm="1">
        <f t="array" ref="K1282">ExtractCapitals(J1282)</f>
        <v>Cafe Deli Vegetarian  Friendly</v>
      </c>
      <c r="L1282" t="str">
        <f t="shared" si="155"/>
        <v>Cafe, Deli, Vegetarian, , Friendly</v>
      </c>
      <c r="M1282" t="str">
        <f t="shared" si="159"/>
        <v>Cafe, Deli, Vegetarian Friendly</v>
      </c>
      <c r="P1282" t="str">
        <f t="shared" si="156"/>
        <v>Cafe, Deli, Vegetarian Friendly</v>
      </c>
      <c r="Q1282" t="str" cm="1">
        <f t="array" ref="Q1282">_xlfn.TEXTJOIN(", ", TRUE, IFERROR(_xlfn.FILTERXML("&lt;t&gt;&lt;s&gt;" &amp; SUBSTITUTE(P1282, ", ", "&lt;/s&gt;&lt;s&gt;") &amp; "&lt;/s&gt;&lt;/t&gt;", "//s[not(preceding::*=.)]"), ""))</f>
        <v>Cafe, Deli, Vegetarian Friendly</v>
      </c>
      <c r="R1282" t="s">
        <v>9048</v>
      </c>
      <c r="S1282" t="str">
        <f t="shared" si="157"/>
        <v>P002253</v>
      </c>
      <c r="T1282">
        <f t="shared" ca="1" si="158"/>
        <v>2230</v>
      </c>
      <c r="U1282" s="4">
        <v>3999</v>
      </c>
    </row>
    <row r="1283" spans="1:21" x14ac:dyDescent="0.45">
      <c r="A1283" t="s">
        <v>5283</v>
      </c>
      <c r="B1283" t="s">
        <v>3</v>
      </c>
      <c r="C1283" s="3" t="str">
        <f t="shared" ref="C1283:C1346" si="161">SUBSTITUTE(B1283, "Â", "")</f>
        <v>4.0 </v>
      </c>
      <c r="D1283" t="s">
        <v>5284</v>
      </c>
      <c r="F1283" t="s">
        <v>13</v>
      </c>
      <c r="G1283" t="str">
        <f t="shared" ref="G1283:G1346" si="162">IF(OR(ISBLANK(F1283), ISERROR(SEARCH("$", F1283))), "$$", F1283)</f>
        <v>$$ - $$$</v>
      </c>
      <c r="H1283" t="s">
        <v>4421</v>
      </c>
      <c r="I1283" t="s">
        <v>5177</v>
      </c>
      <c r="J1283" t="str">
        <f t="shared" si="160"/>
        <v xml:space="preserve">  IndianVegetarian FriendlyVegan Options</v>
      </c>
      <c r="K1283" t="str" cm="1">
        <f t="array" ref="K1283">ExtractCapitals(J1283)</f>
        <v>Indian Vegetarian  Friendly Vegan  Options</v>
      </c>
      <c r="L1283" t="str">
        <f t="shared" ref="L1283:L1346" si="163">SUBSTITUTE(K1283, " ", ", ")</f>
        <v>Indian, Vegetarian, , Friendly, Vegan, , Options</v>
      </c>
      <c r="M1283" t="str">
        <f t="shared" si="159"/>
        <v>Indian, Vegetarian Friendly, Vegan Options</v>
      </c>
      <c r="P1283" t="str">
        <f t="shared" ref="P1283:P1346" si="164">M1283 &amp; IF(ISNUMBER(SEARCH(N1283, M1283)), "", ", " &amp; N1283) &amp; IF(AND(ISNUMBER(SEARCH(N1283, M1283 &amp; N1283)), ISNUMBER(SEARCH(O1283, M1283 &amp; N1283))), "", ", " &amp; O1283)</f>
        <v>Indian, Vegetarian Friendly, Vegan Options</v>
      </c>
      <c r="Q1283" t="str" cm="1">
        <f t="array" ref="Q1283">_xlfn.TEXTJOIN(", ", TRUE, IFERROR(_xlfn.FILTERXML("&lt;t&gt;&lt;s&gt;" &amp; SUBSTITUTE(P1283, ", ", "&lt;/s&gt;&lt;s&gt;") &amp; "&lt;/s&gt;&lt;/t&gt;", "//s[not(preceding::*=.)]"), ""))</f>
        <v>Indian, Vegetarian Friendly, Vegan Options</v>
      </c>
      <c r="R1283" t="s">
        <v>9048</v>
      </c>
      <c r="S1283" t="str">
        <f t="shared" ref="S1283:S1346" si="165">"P" &amp; TEXT(ROW(S1283)-1+972,"000000")</f>
        <v>P002254</v>
      </c>
      <c r="T1283">
        <f t="shared" ref="T1283:T1346" ca="1" si="166">RANDBETWEEN(1, 4500)</f>
        <v>3520</v>
      </c>
      <c r="U1283" s="4">
        <v>2872</v>
      </c>
    </row>
    <row r="1284" spans="1:21" x14ac:dyDescent="0.45">
      <c r="A1284" t="s">
        <v>5285</v>
      </c>
      <c r="B1284" t="s">
        <v>79</v>
      </c>
      <c r="C1284" s="3" t="str">
        <f t="shared" si="161"/>
        <v>5.0 </v>
      </c>
      <c r="D1284" t="s">
        <v>5155</v>
      </c>
      <c r="E1284" t="s">
        <v>5286</v>
      </c>
      <c r="F1284" t="s">
        <v>13</v>
      </c>
      <c r="G1284" t="str">
        <f t="shared" si="162"/>
        <v>$$ - $$$</v>
      </c>
      <c r="H1284" t="s">
        <v>1405</v>
      </c>
      <c r="I1284" t="s">
        <v>5157</v>
      </c>
      <c r="J1284" t="str">
        <f t="shared" si="160"/>
        <v xml:space="preserve">  Bar</v>
      </c>
      <c r="K1284" t="str" cm="1">
        <f t="array" ref="K1284">ExtractCapitals(J1284)</f>
        <v>Bar</v>
      </c>
      <c r="L1284" t="str">
        <f t="shared" si="163"/>
        <v>Bar</v>
      </c>
      <c r="M1284" t="str">
        <f t="shared" ref="M1284:M1347" si="167">SUBSTITUTE(SUBSTITUTE(L1284, ", ,", ""), ",,", ",")</f>
        <v>Bar</v>
      </c>
      <c r="P1284" t="str">
        <f t="shared" si="164"/>
        <v>Bar</v>
      </c>
      <c r="Q1284" t="str" cm="1">
        <f t="array" ref="Q1284">_xlfn.TEXTJOIN(", ", TRUE, IFERROR(_xlfn.FILTERXML("&lt;t&gt;&lt;s&gt;" &amp; SUBSTITUTE(P1284, ", ", "&lt;/s&gt;&lt;s&gt;") &amp; "&lt;/s&gt;&lt;/t&gt;", "//s[not(preceding::*=.)]"), ""))</f>
        <v>Bar</v>
      </c>
      <c r="R1284" t="s">
        <v>9048</v>
      </c>
      <c r="S1284" t="str">
        <f t="shared" si="165"/>
        <v>P002255</v>
      </c>
      <c r="T1284">
        <f t="shared" ca="1" si="166"/>
        <v>388</v>
      </c>
      <c r="U1284" s="4">
        <v>1590</v>
      </c>
    </row>
    <row r="1285" spans="1:21" x14ac:dyDescent="0.45">
      <c r="A1285" t="s">
        <v>5287</v>
      </c>
      <c r="B1285" t="s">
        <v>41</v>
      </c>
      <c r="C1285" s="3" t="str">
        <f t="shared" si="161"/>
        <v>4.5 </v>
      </c>
      <c r="D1285" t="s">
        <v>5288</v>
      </c>
      <c r="F1285" t="s">
        <v>13</v>
      </c>
      <c r="G1285" t="str">
        <f t="shared" si="162"/>
        <v>$$ - $$$</v>
      </c>
      <c r="H1285" t="s">
        <v>133</v>
      </c>
      <c r="I1285" t="s">
        <v>5289</v>
      </c>
      <c r="J1285" t="str">
        <f t="shared" si="160"/>
        <v xml:space="preserve">  ChineseSeafoodAsian</v>
      </c>
      <c r="K1285" t="str" cm="1">
        <f t="array" ref="K1285">ExtractCapitals(J1285)</f>
        <v>Chinese Seafood Asian</v>
      </c>
      <c r="L1285" t="str">
        <f t="shared" si="163"/>
        <v>Chinese, Seafood, Asian</v>
      </c>
      <c r="M1285" t="str">
        <f t="shared" si="167"/>
        <v>Chinese, Seafood, Asian</v>
      </c>
      <c r="P1285" t="str">
        <f t="shared" si="164"/>
        <v>Chinese, Seafood, Asian</v>
      </c>
      <c r="Q1285" t="str" cm="1">
        <f t="array" ref="Q1285">_xlfn.TEXTJOIN(", ", TRUE, IFERROR(_xlfn.FILTERXML("&lt;t&gt;&lt;s&gt;" &amp; SUBSTITUTE(P1285, ", ", "&lt;/s&gt;&lt;s&gt;") &amp; "&lt;/s&gt;&lt;/t&gt;", "//s[not(preceding::*=.)]"), ""))</f>
        <v>Chinese, Seafood, Asian</v>
      </c>
      <c r="R1285" t="s">
        <v>9048</v>
      </c>
      <c r="S1285" t="str">
        <f t="shared" si="165"/>
        <v>P002256</v>
      </c>
      <c r="T1285">
        <f t="shared" ca="1" si="166"/>
        <v>1628</v>
      </c>
      <c r="U1285" s="4">
        <v>1080</v>
      </c>
    </row>
    <row r="1286" spans="1:21" x14ac:dyDescent="0.45">
      <c r="A1286" t="s">
        <v>5290</v>
      </c>
      <c r="B1286" t="s">
        <v>41</v>
      </c>
      <c r="C1286" s="3" t="str">
        <f t="shared" si="161"/>
        <v>4.5 </v>
      </c>
      <c r="D1286" t="s">
        <v>5291</v>
      </c>
      <c r="F1286" t="s">
        <v>6</v>
      </c>
      <c r="G1286" t="str">
        <f t="shared" si="162"/>
        <v>$</v>
      </c>
      <c r="H1286" t="s">
        <v>5292</v>
      </c>
      <c r="I1286">
        <v>6049523983</v>
      </c>
      <c r="J1286" t="str">
        <f t="shared" si="160"/>
        <v>PizzaMediterraneanMiddle Eastern</v>
      </c>
      <c r="K1286" t="str" cm="1">
        <f t="array" ref="K1286">ExtractCapitals(J1286)</f>
        <v>Pizza Mediterranean Middle  Eastern</v>
      </c>
      <c r="L1286" t="str">
        <f t="shared" si="163"/>
        <v>Pizza, Mediterranean, Middle, , Eastern</v>
      </c>
      <c r="M1286" t="str">
        <f t="shared" si="167"/>
        <v>Pizza, Mediterranean, Middle Eastern</v>
      </c>
      <c r="P1286" t="str">
        <f t="shared" si="164"/>
        <v>Pizza, Mediterranean, Middle Eastern</v>
      </c>
      <c r="Q1286" t="str" cm="1">
        <f t="array" ref="Q1286">_xlfn.TEXTJOIN(", ", TRUE, IFERROR(_xlfn.FILTERXML("&lt;t&gt;&lt;s&gt;" &amp; SUBSTITUTE(P1286, ", ", "&lt;/s&gt;&lt;s&gt;") &amp; "&lt;/s&gt;&lt;/t&gt;", "//s[not(preceding::*=.)]"), ""))</f>
        <v>Pizza, Mediterranean, Middle Eastern</v>
      </c>
      <c r="R1286" t="s">
        <v>9048</v>
      </c>
      <c r="S1286" t="str">
        <f t="shared" si="165"/>
        <v>P002257</v>
      </c>
      <c r="T1286">
        <f t="shared" ca="1" si="166"/>
        <v>1106</v>
      </c>
      <c r="U1286" s="4">
        <v>2625</v>
      </c>
    </row>
    <row r="1287" spans="1:21" x14ac:dyDescent="0.45">
      <c r="A1287" t="s">
        <v>5293</v>
      </c>
      <c r="B1287" t="s">
        <v>41</v>
      </c>
      <c r="C1287" s="3" t="str">
        <f t="shared" si="161"/>
        <v>4.5 </v>
      </c>
      <c r="D1287" t="s">
        <v>5294</v>
      </c>
      <c r="F1287" t="s">
        <v>13</v>
      </c>
      <c r="G1287" t="str">
        <f t="shared" si="162"/>
        <v>$$ - $$$</v>
      </c>
      <c r="H1287" t="s">
        <v>638</v>
      </c>
      <c r="I1287" t="s">
        <v>5295</v>
      </c>
      <c r="J1287" t="str">
        <f t="shared" si="160"/>
        <v xml:space="preserve">  AsianFusionMalaysian</v>
      </c>
      <c r="K1287" t="str" cm="1">
        <f t="array" ref="K1287">ExtractCapitals(J1287)</f>
        <v>Asian Fusion Malaysian</v>
      </c>
      <c r="L1287" t="str">
        <f t="shared" si="163"/>
        <v>Asian, Fusion, Malaysian</v>
      </c>
      <c r="M1287" t="str">
        <f t="shared" si="167"/>
        <v>Asian, Fusion, Malaysian</v>
      </c>
      <c r="P1287" t="str">
        <f t="shared" si="164"/>
        <v>Asian, Fusion, Malaysian</v>
      </c>
      <c r="Q1287" t="str" cm="1">
        <f t="array" ref="Q1287">_xlfn.TEXTJOIN(", ", TRUE, IFERROR(_xlfn.FILTERXML("&lt;t&gt;&lt;s&gt;" &amp; SUBSTITUTE(P1287, ", ", "&lt;/s&gt;&lt;s&gt;") &amp; "&lt;/s&gt;&lt;/t&gt;", "//s[not(preceding::*=.)]"), ""))</f>
        <v>Asian, Fusion, Malaysian</v>
      </c>
      <c r="R1287" t="s">
        <v>9048</v>
      </c>
      <c r="S1287" t="str">
        <f t="shared" si="165"/>
        <v>P002258</v>
      </c>
      <c r="T1287">
        <f t="shared" ca="1" si="166"/>
        <v>2638</v>
      </c>
      <c r="U1287" s="4">
        <v>3931</v>
      </c>
    </row>
    <row r="1288" spans="1:21" x14ac:dyDescent="0.45">
      <c r="A1288" t="s">
        <v>5296</v>
      </c>
      <c r="B1288" t="s">
        <v>41</v>
      </c>
      <c r="C1288" s="3" t="str">
        <f t="shared" si="161"/>
        <v>4.5 </v>
      </c>
      <c r="D1288" t="s">
        <v>5297</v>
      </c>
      <c r="E1288" t="s">
        <v>5298</v>
      </c>
      <c r="F1288" t="s">
        <v>13</v>
      </c>
      <c r="G1288" t="str">
        <f t="shared" si="162"/>
        <v>$$ - $$$</v>
      </c>
      <c r="H1288" t="s">
        <v>5299</v>
      </c>
      <c r="I1288">
        <v>6049608952</v>
      </c>
      <c r="J1288" t="str">
        <f t="shared" si="160"/>
        <v xml:space="preserve">  BarCafeInternational</v>
      </c>
      <c r="K1288" t="str" cm="1">
        <f t="array" ref="K1288">ExtractCapitals(J1288)</f>
        <v>Bar Cafe International</v>
      </c>
      <c r="L1288" t="str">
        <f t="shared" si="163"/>
        <v>Bar, Cafe, International</v>
      </c>
      <c r="M1288" t="str">
        <f t="shared" si="167"/>
        <v>Bar, Cafe, International</v>
      </c>
      <c r="N1288" t="s">
        <v>5300</v>
      </c>
      <c r="P1288" t="str">
        <f t="shared" si="164"/>
        <v>Bar, Cafe, International, Bar, Cafe, International, Healthy</v>
      </c>
      <c r="Q1288" t="str" cm="1">
        <f t="array" ref="Q1288">_xlfn.TEXTJOIN(", ", TRUE, IFERROR(_xlfn.FILTERXML("&lt;t&gt;&lt;s&gt;" &amp; SUBSTITUTE(P1288, ", ", "&lt;/s&gt;&lt;s&gt;") &amp; "&lt;/s&gt;&lt;/t&gt;", "//s[not(preceding::*=.)]"), ""))</f>
        <v>Bar, Cafe, International, Healthy</v>
      </c>
      <c r="R1288" t="s">
        <v>9048</v>
      </c>
      <c r="S1288" t="str">
        <f t="shared" si="165"/>
        <v>P002259</v>
      </c>
      <c r="T1288">
        <f t="shared" ca="1" si="166"/>
        <v>4192</v>
      </c>
      <c r="U1288" s="4">
        <v>3868</v>
      </c>
    </row>
    <row r="1289" spans="1:21" x14ac:dyDescent="0.45">
      <c r="A1289" t="s">
        <v>5301</v>
      </c>
      <c r="B1289" t="s">
        <v>3</v>
      </c>
      <c r="C1289" s="3" t="str">
        <f t="shared" si="161"/>
        <v>4.0 </v>
      </c>
      <c r="D1289" t="s">
        <v>5302</v>
      </c>
      <c r="F1289" t="s">
        <v>6</v>
      </c>
      <c r="G1289" t="str">
        <f t="shared" si="162"/>
        <v>$</v>
      </c>
      <c r="H1289" t="s">
        <v>5303</v>
      </c>
      <c r="I1289" t="s">
        <v>5304</v>
      </c>
      <c r="J1289" t="str">
        <f t="shared" si="160"/>
        <v>AsianGrillFusion</v>
      </c>
      <c r="K1289" t="str" cm="1">
        <f t="array" ref="K1289">ExtractCapitals(J1289)</f>
        <v>Asian Grill Fusion</v>
      </c>
      <c r="L1289" t="str">
        <f t="shared" si="163"/>
        <v>Asian, Grill, Fusion</v>
      </c>
      <c r="M1289" t="str">
        <f t="shared" si="167"/>
        <v>Asian, Grill, Fusion</v>
      </c>
      <c r="P1289" t="str">
        <f t="shared" si="164"/>
        <v>Asian, Grill, Fusion</v>
      </c>
      <c r="Q1289" t="str" cm="1">
        <f t="array" ref="Q1289">_xlfn.TEXTJOIN(", ", TRUE, IFERROR(_xlfn.FILTERXML("&lt;t&gt;&lt;s&gt;" &amp; SUBSTITUTE(P1289, ", ", "&lt;/s&gt;&lt;s&gt;") &amp; "&lt;/s&gt;&lt;/t&gt;", "//s[not(preceding::*=.)]"), ""))</f>
        <v>Asian, Grill, Fusion</v>
      </c>
      <c r="R1289" t="s">
        <v>9048</v>
      </c>
      <c r="S1289" t="str">
        <f t="shared" si="165"/>
        <v>P002260</v>
      </c>
      <c r="T1289">
        <f t="shared" ca="1" si="166"/>
        <v>1653</v>
      </c>
      <c r="U1289" s="4">
        <v>4409</v>
      </c>
    </row>
    <row r="1290" spans="1:21" x14ac:dyDescent="0.45">
      <c r="A1290" t="s">
        <v>5204</v>
      </c>
      <c r="C1290" s="3" t="str">
        <f t="shared" si="161"/>
        <v/>
      </c>
      <c r="D1290" t="s">
        <v>5205</v>
      </c>
      <c r="F1290" t="s">
        <v>794</v>
      </c>
      <c r="G1290" t="str">
        <f t="shared" si="162"/>
        <v>$$</v>
      </c>
      <c r="H1290" t="s">
        <v>795</v>
      </c>
      <c r="I1290" t="s">
        <v>5157</v>
      </c>
      <c r="J1290" t="str">
        <f t="shared" si="160"/>
        <v>AsianMalaysian</v>
      </c>
      <c r="K1290" t="str" cm="1">
        <f t="array" ref="K1290">ExtractCapitals(J1290)</f>
        <v>Asian Malaysian</v>
      </c>
      <c r="L1290" t="str">
        <f t="shared" si="163"/>
        <v>Asian, Malaysian</v>
      </c>
      <c r="M1290" t="str">
        <f t="shared" si="167"/>
        <v>Asian, Malaysian</v>
      </c>
      <c r="P1290" t="str">
        <f t="shared" si="164"/>
        <v>Asian, Malaysian</v>
      </c>
      <c r="Q1290" t="str" cm="1">
        <f t="array" ref="Q1290">_xlfn.TEXTJOIN(", ", TRUE, IFERROR(_xlfn.FILTERXML("&lt;t&gt;&lt;s&gt;" &amp; SUBSTITUTE(P1290, ", ", "&lt;/s&gt;&lt;s&gt;") &amp; "&lt;/s&gt;&lt;/t&gt;", "//s[not(preceding::*=.)]"), ""))</f>
        <v>Asian, Malaysian</v>
      </c>
      <c r="R1290" t="s">
        <v>9048</v>
      </c>
      <c r="S1290" t="str">
        <f t="shared" si="165"/>
        <v>P002261</v>
      </c>
      <c r="T1290">
        <f t="shared" ca="1" si="166"/>
        <v>281</v>
      </c>
      <c r="U1290" s="4">
        <v>2722</v>
      </c>
    </row>
    <row r="1291" spans="1:21" x14ac:dyDescent="0.45">
      <c r="A1291" t="s">
        <v>5305</v>
      </c>
      <c r="B1291" t="s">
        <v>3</v>
      </c>
      <c r="C1291" s="3" t="str">
        <f t="shared" si="161"/>
        <v>4.0 </v>
      </c>
      <c r="D1291" t="s">
        <v>5306</v>
      </c>
      <c r="F1291" t="s">
        <v>13</v>
      </c>
      <c r="G1291" t="str">
        <f t="shared" si="162"/>
        <v>$$ - $$$</v>
      </c>
      <c r="H1291" t="s">
        <v>5176</v>
      </c>
      <c r="I1291" t="s">
        <v>5307</v>
      </c>
      <c r="J1291" t="str">
        <f t="shared" si="160"/>
        <v xml:space="preserve">  IndianAsianMiddle Eastern</v>
      </c>
      <c r="K1291" t="str" cm="1">
        <f t="array" ref="K1291">ExtractCapitals(J1291)</f>
        <v>Indian Asian Middle  Eastern</v>
      </c>
      <c r="L1291" t="str">
        <f t="shared" si="163"/>
        <v>Indian, Asian, Middle, , Eastern</v>
      </c>
      <c r="M1291" t="str">
        <f t="shared" si="167"/>
        <v>Indian, Asian, Middle Eastern</v>
      </c>
      <c r="P1291" t="str">
        <f t="shared" si="164"/>
        <v>Indian, Asian, Middle Eastern</v>
      </c>
      <c r="Q1291" t="str" cm="1">
        <f t="array" ref="Q1291">_xlfn.TEXTJOIN(", ", TRUE, IFERROR(_xlfn.FILTERXML("&lt;t&gt;&lt;s&gt;" &amp; SUBSTITUTE(P1291, ", ", "&lt;/s&gt;&lt;s&gt;") &amp; "&lt;/s&gt;&lt;/t&gt;", "//s[not(preceding::*=.)]"), ""))</f>
        <v>Indian, Asian, Middle Eastern</v>
      </c>
      <c r="R1291" t="s">
        <v>9048</v>
      </c>
      <c r="S1291" t="str">
        <f t="shared" si="165"/>
        <v>P002262</v>
      </c>
      <c r="T1291">
        <f t="shared" ca="1" si="166"/>
        <v>4073</v>
      </c>
      <c r="U1291" s="4">
        <v>1378</v>
      </c>
    </row>
    <row r="1292" spans="1:21" x14ac:dyDescent="0.45">
      <c r="A1292" t="s">
        <v>5308</v>
      </c>
      <c r="B1292" t="s">
        <v>41</v>
      </c>
      <c r="C1292" s="3" t="str">
        <f t="shared" si="161"/>
        <v>4.5 </v>
      </c>
      <c r="D1292" t="s">
        <v>5309</v>
      </c>
      <c r="E1292" t="s">
        <v>5310</v>
      </c>
      <c r="F1292" t="s">
        <v>13</v>
      </c>
      <c r="G1292" t="str">
        <f t="shared" si="162"/>
        <v>$$ - $$$</v>
      </c>
      <c r="H1292" t="s">
        <v>5311</v>
      </c>
      <c r="I1292" t="s">
        <v>5312</v>
      </c>
      <c r="J1292" t="str">
        <f t="shared" si="160"/>
        <v xml:space="preserve">  AsianPubDiner</v>
      </c>
      <c r="K1292" t="str" cm="1">
        <f t="array" ref="K1292">ExtractCapitals(J1292)</f>
        <v>Asian Pub Diner</v>
      </c>
      <c r="L1292" t="str">
        <f t="shared" si="163"/>
        <v>Asian, Pub, Diner</v>
      </c>
      <c r="M1292" t="str">
        <f t="shared" si="167"/>
        <v>Asian, Pub, Diner</v>
      </c>
      <c r="P1292" t="str">
        <f t="shared" si="164"/>
        <v>Asian, Pub, Diner</v>
      </c>
      <c r="Q1292" t="str" cm="1">
        <f t="array" ref="Q1292">_xlfn.TEXTJOIN(", ", TRUE, IFERROR(_xlfn.FILTERXML("&lt;t&gt;&lt;s&gt;" &amp; SUBSTITUTE(P1292, ", ", "&lt;/s&gt;&lt;s&gt;") &amp; "&lt;/s&gt;&lt;/t&gt;", "//s[not(preceding::*=.)]"), ""))</f>
        <v>Asian, Pub, Diner</v>
      </c>
      <c r="R1292" t="s">
        <v>9048</v>
      </c>
      <c r="S1292" t="str">
        <f t="shared" si="165"/>
        <v>P002263</v>
      </c>
      <c r="T1292">
        <f t="shared" ca="1" si="166"/>
        <v>4038</v>
      </c>
      <c r="U1292" s="4">
        <v>80</v>
      </c>
    </row>
    <row r="1293" spans="1:21" x14ac:dyDescent="0.45">
      <c r="A1293" t="s">
        <v>5313</v>
      </c>
      <c r="B1293" t="s">
        <v>79</v>
      </c>
      <c r="C1293" s="3" t="str">
        <f t="shared" si="161"/>
        <v>5.0 </v>
      </c>
      <c r="D1293" t="s">
        <v>5314</v>
      </c>
      <c r="E1293" t="s">
        <v>5315</v>
      </c>
      <c r="F1293" t="s">
        <v>13</v>
      </c>
      <c r="G1293" t="str">
        <f t="shared" si="162"/>
        <v>$$ - $$$</v>
      </c>
      <c r="H1293" t="s">
        <v>5316</v>
      </c>
      <c r="I1293" t="s">
        <v>5317</v>
      </c>
      <c r="J1293" t="str">
        <f t="shared" si="160"/>
        <v xml:space="preserve">  CafeEuropeanAsian</v>
      </c>
      <c r="K1293" t="str" cm="1">
        <f t="array" ref="K1293">ExtractCapitals(J1293)</f>
        <v>Cafe European Asian</v>
      </c>
      <c r="L1293" t="str">
        <f t="shared" si="163"/>
        <v>Cafe, European, Asian</v>
      </c>
      <c r="M1293" t="str">
        <f t="shared" si="167"/>
        <v>Cafe, European, Asian</v>
      </c>
      <c r="P1293" t="str">
        <f t="shared" si="164"/>
        <v>Cafe, European, Asian</v>
      </c>
      <c r="Q1293" t="str" cm="1">
        <f t="array" ref="Q1293">_xlfn.TEXTJOIN(", ", TRUE, IFERROR(_xlfn.FILTERXML("&lt;t&gt;&lt;s&gt;" &amp; SUBSTITUTE(P1293, ", ", "&lt;/s&gt;&lt;s&gt;") &amp; "&lt;/s&gt;&lt;/t&gt;", "//s[not(preceding::*=.)]"), ""))</f>
        <v>Cafe, European, Asian</v>
      </c>
      <c r="R1293" t="s">
        <v>9048</v>
      </c>
      <c r="S1293" t="str">
        <f t="shared" si="165"/>
        <v>P002264</v>
      </c>
      <c r="T1293">
        <f t="shared" ca="1" si="166"/>
        <v>4449</v>
      </c>
      <c r="U1293" s="4">
        <v>42</v>
      </c>
    </row>
    <row r="1294" spans="1:21" x14ac:dyDescent="0.45">
      <c r="A1294" t="s">
        <v>5318</v>
      </c>
      <c r="B1294" t="s">
        <v>3</v>
      </c>
      <c r="C1294" s="3" t="str">
        <f t="shared" si="161"/>
        <v>4.0 </v>
      </c>
      <c r="D1294" t="s">
        <v>5319</v>
      </c>
      <c r="E1294" t="s">
        <v>5320</v>
      </c>
      <c r="F1294" t="s">
        <v>13</v>
      </c>
      <c r="G1294" t="str">
        <f t="shared" si="162"/>
        <v>$$ - $$$</v>
      </c>
      <c r="H1294" t="s">
        <v>3245</v>
      </c>
      <c r="I1294" t="s">
        <v>5321</v>
      </c>
      <c r="J1294" t="str">
        <f t="shared" si="160"/>
        <v xml:space="preserve">  ItalianPizzaMediterranean</v>
      </c>
      <c r="K1294" t="str" cm="1">
        <f t="array" ref="K1294">ExtractCapitals(J1294)</f>
        <v>Italian Pizza Mediterranean</v>
      </c>
      <c r="L1294" t="str">
        <f t="shared" si="163"/>
        <v>Italian, Pizza, Mediterranean</v>
      </c>
      <c r="M1294" t="str">
        <f t="shared" si="167"/>
        <v>Italian, Pizza, Mediterranean</v>
      </c>
      <c r="P1294" t="str">
        <f t="shared" si="164"/>
        <v>Italian, Pizza, Mediterranean</v>
      </c>
      <c r="Q1294" t="str" cm="1">
        <f t="array" ref="Q1294">_xlfn.TEXTJOIN(", ", TRUE, IFERROR(_xlfn.FILTERXML("&lt;t&gt;&lt;s&gt;" &amp; SUBSTITUTE(P1294, ", ", "&lt;/s&gt;&lt;s&gt;") &amp; "&lt;/s&gt;&lt;/t&gt;", "//s[not(preceding::*=.)]"), ""))</f>
        <v>Italian, Pizza, Mediterranean</v>
      </c>
      <c r="R1294" t="s">
        <v>9048</v>
      </c>
      <c r="S1294" t="str">
        <f t="shared" si="165"/>
        <v>P002265</v>
      </c>
      <c r="T1294">
        <f t="shared" ca="1" si="166"/>
        <v>2519</v>
      </c>
      <c r="U1294" s="4">
        <v>4007</v>
      </c>
    </row>
    <row r="1295" spans="1:21" x14ac:dyDescent="0.45">
      <c r="A1295" t="s">
        <v>5322</v>
      </c>
      <c r="B1295" t="s">
        <v>41</v>
      </c>
      <c r="C1295" s="3" t="str">
        <f t="shared" si="161"/>
        <v>4.5 </v>
      </c>
      <c r="D1295" t="s">
        <v>5323</v>
      </c>
      <c r="E1295" t="s">
        <v>5324</v>
      </c>
      <c r="F1295" t="s">
        <v>13</v>
      </c>
      <c r="G1295" t="str">
        <f t="shared" si="162"/>
        <v>$$ - $$$</v>
      </c>
      <c r="H1295" t="s">
        <v>4245</v>
      </c>
      <c r="I1295" t="s">
        <v>5262</v>
      </c>
      <c r="J1295" t="str">
        <f t="shared" si="160"/>
        <v xml:space="preserve">  InternationalVegetarian FriendlyVegan Options</v>
      </c>
      <c r="K1295" t="str" cm="1">
        <f t="array" ref="K1295">ExtractCapitals(J1295)</f>
        <v>International Vegetarian  Friendly Vegan  Options</v>
      </c>
      <c r="L1295" t="str">
        <f t="shared" si="163"/>
        <v>International, Vegetarian, , Friendly, Vegan, , Options</v>
      </c>
      <c r="M1295" t="str">
        <f t="shared" si="167"/>
        <v>International, Vegetarian Friendly, Vegan Options</v>
      </c>
      <c r="P1295" t="str">
        <f t="shared" si="164"/>
        <v>International, Vegetarian Friendly, Vegan Options</v>
      </c>
      <c r="Q1295" t="str" cm="1">
        <f t="array" ref="Q1295">_xlfn.TEXTJOIN(", ", TRUE, IFERROR(_xlfn.FILTERXML("&lt;t&gt;&lt;s&gt;" &amp; SUBSTITUTE(P1295, ", ", "&lt;/s&gt;&lt;s&gt;") &amp; "&lt;/s&gt;&lt;/t&gt;", "//s[not(preceding::*=.)]"), ""))</f>
        <v>International, Vegetarian Friendly, Vegan Options</v>
      </c>
      <c r="R1295" t="s">
        <v>9048</v>
      </c>
      <c r="S1295" t="str">
        <f t="shared" si="165"/>
        <v>P002266</v>
      </c>
      <c r="T1295">
        <f t="shared" ca="1" si="166"/>
        <v>3026</v>
      </c>
      <c r="U1295" s="4">
        <v>1048</v>
      </c>
    </row>
    <row r="1296" spans="1:21" x14ac:dyDescent="0.45">
      <c r="A1296" t="s">
        <v>5178</v>
      </c>
      <c r="B1296" t="s">
        <v>41</v>
      </c>
      <c r="C1296" s="3" t="str">
        <f t="shared" si="161"/>
        <v>4.5 </v>
      </c>
      <c r="D1296" t="s">
        <v>5179</v>
      </c>
      <c r="F1296" t="s">
        <v>144</v>
      </c>
      <c r="G1296" t="str">
        <f t="shared" si="162"/>
        <v>$$$$</v>
      </c>
      <c r="H1296" t="s">
        <v>4454</v>
      </c>
      <c r="I1296" t="s">
        <v>5157</v>
      </c>
      <c r="J1296" t="str">
        <f t="shared" si="160"/>
        <v>InternationalAsianMalaysian</v>
      </c>
      <c r="K1296" t="str" cm="1">
        <f t="array" ref="K1296">ExtractCapitals(J1296)</f>
        <v>International Asian Malaysian</v>
      </c>
      <c r="L1296" t="str">
        <f t="shared" si="163"/>
        <v>International, Asian, Malaysian</v>
      </c>
      <c r="M1296" t="str">
        <f t="shared" si="167"/>
        <v>International, Asian, Malaysian</v>
      </c>
      <c r="N1296" t="s">
        <v>4359</v>
      </c>
      <c r="O1296" t="s">
        <v>464</v>
      </c>
      <c r="P1296" t="str">
        <f t="shared" si="164"/>
        <v>International, Asian, Malaysian, Asian, Malaysian, International, Breakfast, Dinner</v>
      </c>
      <c r="Q1296" t="str" cm="1">
        <f t="array" ref="Q1296">_xlfn.TEXTJOIN(", ", TRUE, IFERROR(_xlfn.FILTERXML("&lt;t&gt;&lt;s&gt;" &amp; SUBSTITUTE(P1296, ", ", "&lt;/s&gt;&lt;s&gt;") &amp; "&lt;/s&gt;&lt;/t&gt;", "//s[not(preceding::*=.)]"), ""))</f>
        <v>International, Asian, Malaysian, Breakfast, Dinner</v>
      </c>
      <c r="R1296" t="s">
        <v>9048</v>
      </c>
      <c r="S1296" t="str">
        <f t="shared" si="165"/>
        <v>P002267</v>
      </c>
      <c r="T1296">
        <f t="shared" ca="1" si="166"/>
        <v>1658</v>
      </c>
      <c r="U1296" s="4">
        <v>18</v>
      </c>
    </row>
    <row r="1297" spans="1:21" x14ac:dyDescent="0.45">
      <c r="A1297" t="s">
        <v>5325</v>
      </c>
      <c r="B1297" t="s">
        <v>3</v>
      </c>
      <c r="C1297" s="3" t="str">
        <f t="shared" si="161"/>
        <v>4.0 </v>
      </c>
      <c r="D1297" t="s">
        <v>5326</v>
      </c>
      <c r="F1297" t="s">
        <v>6</v>
      </c>
      <c r="G1297" t="str">
        <f t="shared" si="162"/>
        <v>$</v>
      </c>
      <c r="H1297" t="s">
        <v>1719</v>
      </c>
      <c r="I1297" t="s">
        <v>5327</v>
      </c>
      <c r="J1297" t="str">
        <f t="shared" si="160"/>
        <v>ChineseSeafoodAsian</v>
      </c>
      <c r="K1297" t="str" cm="1">
        <f t="array" ref="K1297">ExtractCapitals(J1297)</f>
        <v>Chinese Seafood Asian</v>
      </c>
      <c r="L1297" t="str">
        <f t="shared" si="163"/>
        <v>Chinese, Seafood, Asian</v>
      </c>
      <c r="M1297" t="str">
        <f t="shared" si="167"/>
        <v>Chinese, Seafood, Asian</v>
      </c>
      <c r="P1297" t="str">
        <f t="shared" si="164"/>
        <v>Chinese, Seafood, Asian</v>
      </c>
      <c r="Q1297" t="str" cm="1">
        <f t="array" ref="Q1297">_xlfn.TEXTJOIN(", ", TRUE, IFERROR(_xlfn.FILTERXML("&lt;t&gt;&lt;s&gt;" &amp; SUBSTITUTE(P1297, ", ", "&lt;/s&gt;&lt;s&gt;") &amp; "&lt;/s&gt;&lt;/t&gt;", "//s[not(preceding::*=.)]"), ""))</f>
        <v>Chinese, Seafood, Asian</v>
      </c>
      <c r="R1297" t="s">
        <v>9048</v>
      </c>
      <c r="S1297" t="str">
        <f t="shared" si="165"/>
        <v>P002268</v>
      </c>
      <c r="T1297">
        <f t="shared" ca="1" si="166"/>
        <v>4068</v>
      </c>
      <c r="U1297" s="4">
        <v>3066</v>
      </c>
    </row>
    <row r="1298" spans="1:21" x14ac:dyDescent="0.45">
      <c r="A1298" t="s">
        <v>5328</v>
      </c>
      <c r="B1298" t="s">
        <v>3</v>
      </c>
      <c r="C1298" s="3" t="str">
        <f t="shared" si="161"/>
        <v>4.0 </v>
      </c>
      <c r="D1298" t="s">
        <v>5329</v>
      </c>
      <c r="F1298" t="s">
        <v>6</v>
      </c>
      <c r="G1298" t="str">
        <f t="shared" si="162"/>
        <v>$</v>
      </c>
      <c r="H1298" t="s">
        <v>4923</v>
      </c>
      <c r="I1298" t="s">
        <v>5330</v>
      </c>
      <c r="J1298" t="str">
        <f t="shared" si="160"/>
        <v>AsianMalaysianVegetarian Friendly</v>
      </c>
      <c r="K1298" t="str" cm="1">
        <f t="array" ref="K1298">ExtractCapitals(J1298)</f>
        <v>Asian Malaysian Vegetarian  Friendly</v>
      </c>
      <c r="L1298" t="str">
        <f t="shared" si="163"/>
        <v>Asian, Malaysian, Vegetarian, , Friendly</v>
      </c>
      <c r="M1298" t="str">
        <f t="shared" si="167"/>
        <v>Asian, Malaysian, Vegetarian Friendly</v>
      </c>
      <c r="P1298" t="str">
        <f t="shared" si="164"/>
        <v>Asian, Malaysian, Vegetarian Friendly</v>
      </c>
      <c r="Q1298" t="str" cm="1">
        <f t="array" ref="Q1298">_xlfn.TEXTJOIN(", ", TRUE, IFERROR(_xlfn.FILTERXML("&lt;t&gt;&lt;s&gt;" &amp; SUBSTITUTE(P1298, ", ", "&lt;/s&gt;&lt;s&gt;") &amp; "&lt;/s&gt;&lt;/t&gt;", "//s[not(preceding::*=.)]"), ""))</f>
        <v>Asian, Malaysian, Vegetarian Friendly</v>
      </c>
      <c r="R1298" t="s">
        <v>9048</v>
      </c>
      <c r="S1298" t="str">
        <f t="shared" si="165"/>
        <v>P002269</v>
      </c>
      <c r="T1298">
        <f t="shared" ca="1" si="166"/>
        <v>2405</v>
      </c>
      <c r="U1298" s="4">
        <v>1466</v>
      </c>
    </row>
    <row r="1299" spans="1:21" x14ac:dyDescent="0.45">
      <c r="A1299" t="s">
        <v>5331</v>
      </c>
      <c r="B1299" t="s">
        <v>41</v>
      </c>
      <c r="C1299" s="3" t="str">
        <f t="shared" si="161"/>
        <v>4.5 </v>
      </c>
      <c r="D1299" t="s">
        <v>5332</v>
      </c>
      <c r="E1299" t="s">
        <v>5333</v>
      </c>
      <c r="F1299" t="s">
        <v>144</v>
      </c>
      <c r="G1299" t="str">
        <f t="shared" si="162"/>
        <v>$$$$</v>
      </c>
      <c r="H1299" t="s">
        <v>5334</v>
      </c>
      <c r="I1299" t="s">
        <v>5335</v>
      </c>
      <c r="J1299" t="str">
        <f t="shared" si="160"/>
        <v>SeafoodAsianMalaysian</v>
      </c>
      <c r="K1299" t="str" cm="1">
        <f t="array" ref="K1299">ExtractCapitals(J1299)</f>
        <v>Seafood Asian Malaysian</v>
      </c>
      <c r="L1299" t="str">
        <f t="shared" si="163"/>
        <v>Seafood, Asian, Malaysian</v>
      </c>
      <c r="M1299" t="str">
        <f t="shared" si="167"/>
        <v>Seafood, Asian, Malaysian</v>
      </c>
      <c r="P1299" t="str">
        <f t="shared" si="164"/>
        <v>Seafood, Asian, Malaysian</v>
      </c>
      <c r="Q1299" t="str" cm="1">
        <f t="array" ref="Q1299">_xlfn.TEXTJOIN(", ", TRUE, IFERROR(_xlfn.FILTERXML("&lt;t&gt;&lt;s&gt;" &amp; SUBSTITUTE(P1299, ", ", "&lt;/s&gt;&lt;s&gt;") &amp; "&lt;/s&gt;&lt;/t&gt;", "//s[not(preceding::*=.)]"), ""))</f>
        <v>Seafood, Asian, Malaysian</v>
      </c>
      <c r="R1299" t="s">
        <v>9048</v>
      </c>
      <c r="S1299" t="str">
        <f t="shared" si="165"/>
        <v>P002270</v>
      </c>
      <c r="T1299">
        <f t="shared" ca="1" si="166"/>
        <v>1073</v>
      </c>
      <c r="U1299" s="4">
        <v>3168</v>
      </c>
    </row>
    <row r="1300" spans="1:21" x14ac:dyDescent="0.45">
      <c r="A1300" t="s">
        <v>5336</v>
      </c>
      <c r="B1300" t="s">
        <v>3</v>
      </c>
      <c r="C1300" s="3" t="str">
        <f t="shared" si="161"/>
        <v>4.0 </v>
      </c>
      <c r="D1300" t="s">
        <v>5337</v>
      </c>
      <c r="F1300" t="s">
        <v>13</v>
      </c>
      <c r="G1300" t="str">
        <f t="shared" si="162"/>
        <v>$$ - $$$</v>
      </c>
      <c r="H1300" t="s">
        <v>5338</v>
      </c>
      <c r="I1300" t="s">
        <v>5203</v>
      </c>
      <c r="J1300" t="str">
        <f t="shared" si="160"/>
        <v xml:space="preserve">  ItalianFrenchSoups</v>
      </c>
      <c r="K1300" t="str" cm="1">
        <f t="array" ref="K1300">ExtractCapitals(J1300)</f>
        <v>Italian French Soups</v>
      </c>
      <c r="L1300" t="str">
        <f t="shared" si="163"/>
        <v>Italian, French, Soups</v>
      </c>
      <c r="M1300" t="str">
        <f t="shared" si="167"/>
        <v>Italian, French, Soups</v>
      </c>
      <c r="P1300" t="str">
        <f t="shared" si="164"/>
        <v>Italian, French, Soups</v>
      </c>
      <c r="Q1300" t="str" cm="1">
        <f t="array" ref="Q1300">_xlfn.TEXTJOIN(", ", TRUE, IFERROR(_xlfn.FILTERXML("&lt;t&gt;&lt;s&gt;" &amp; SUBSTITUTE(P1300, ", ", "&lt;/s&gt;&lt;s&gt;") &amp; "&lt;/s&gt;&lt;/t&gt;", "//s[not(preceding::*=.)]"), ""))</f>
        <v>Italian, French, Soups</v>
      </c>
      <c r="R1300" t="s">
        <v>9048</v>
      </c>
      <c r="S1300" t="str">
        <f t="shared" si="165"/>
        <v>P002271</v>
      </c>
      <c r="T1300">
        <f t="shared" ca="1" si="166"/>
        <v>2751</v>
      </c>
      <c r="U1300" s="4">
        <v>3126</v>
      </c>
    </row>
    <row r="1301" spans="1:21" x14ac:dyDescent="0.45">
      <c r="A1301" t="s">
        <v>5339</v>
      </c>
      <c r="B1301" t="s">
        <v>41</v>
      </c>
      <c r="C1301" s="3" t="str">
        <f t="shared" si="161"/>
        <v>4.5 </v>
      </c>
      <c r="D1301" t="s">
        <v>5323</v>
      </c>
      <c r="F1301" t="s">
        <v>13</v>
      </c>
      <c r="G1301" t="str">
        <f t="shared" si="162"/>
        <v>$$ - $$$</v>
      </c>
      <c r="H1301" t="s">
        <v>5340</v>
      </c>
      <c r="I1301" t="s">
        <v>5262</v>
      </c>
      <c r="J1301" t="str">
        <f t="shared" si="160"/>
        <v xml:space="preserve">  BarPubWine Bar</v>
      </c>
      <c r="K1301" t="str" cm="1">
        <f t="array" ref="K1301">ExtractCapitals(J1301)</f>
        <v>Bar Pub Wine  Bar</v>
      </c>
      <c r="L1301" t="str">
        <f t="shared" si="163"/>
        <v>Bar, Pub, Wine, , Bar</v>
      </c>
      <c r="M1301" t="str">
        <f t="shared" si="167"/>
        <v>Bar, Pub, Wine Bar</v>
      </c>
      <c r="P1301" t="str">
        <f t="shared" si="164"/>
        <v>Bar, Pub, Wine Bar</v>
      </c>
      <c r="Q1301" t="str" cm="1">
        <f t="array" ref="Q1301">_xlfn.TEXTJOIN(", ", TRUE, IFERROR(_xlfn.FILTERXML("&lt;t&gt;&lt;s&gt;" &amp; SUBSTITUTE(P1301, ", ", "&lt;/s&gt;&lt;s&gt;") &amp; "&lt;/s&gt;&lt;/t&gt;", "//s[not(preceding::*=.)]"), ""))</f>
        <v>Bar, Pub, Wine Bar</v>
      </c>
      <c r="R1301" t="s">
        <v>9048</v>
      </c>
      <c r="S1301" t="str">
        <f t="shared" si="165"/>
        <v>P002272</v>
      </c>
      <c r="T1301">
        <f t="shared" ca="1" si="166"/>
        <v>3294</v>
      </c>
      <c r="U1301" s="4">
        <v>3188</v>
      </c>
    </row>
    <row r="1302" spans="1:21" x14ac:dyDescent="0.45">
      <c r="A1302" t="s">
        <v>5285</v>
      </c>
      <c r="B1302" t="s">
        <v>79</v>
      </c>
      <c r="C1302" s="3" t="str">
        <f t="shared" si="161"/>
        <v>5.0 </v>
      </c>
      <c r="D1302" t="s">
        <v>5155</v>
      </c>
      <c r="F1302" t="s">
        <v>13</v>
      </c>
      <c r="G1302" t="str">
        <f t="shared" si="162"/>
        <v>$$ - $$$</v>
      </c>
      <c r="H1302" t="s">
        <v>1405</v>
      </c>
      <c r="I1302" t="s">
        <v>5157</v>
      </c>
      <c r="J1302" t="str">
        <f t="shared" si="160"/>
        <v xml:space="preserve">  Bar</v>
      </c>
      <c r="K1302" t="str" cm="1">
        <f t="array" ref="K1302">ExtractCapitals(J1302)</f>
        <v>Bar</v>
      </c>
      <c r="L1302" t="str">
        <f t="shared" si="163"/>
        <v>Bar</v>
      </c>
      <c r="M1302" t="str">
        <f t="shared" si="167"/>
        <v>Bar</v>
      </c>
      <c r="P1302" t="str">
        <f t="shared" si="164"/>
        <v>Bar</v>
      </c>
      <c r="Q1302" t="str" cm="1">
        <f t="array" ref="Q1302">_xlfn.TEXTJOIN(", ", TRUE, IFERROR(_xlfn.FILTERXML("&lt;t&gt;&lt;s&gt;" &amp; SUBSTITUTE(P1302, ", ", "&lt;/s&gt;&lt;s&gt;") &amp; "&lt;/s&gt;&lt;/t&gt;", "//s[not(preceding::*=.)]"), ""))</f>
        <v>Bar</v>
      </c>
      <c r="R1302" t="s">
        <v>9048</v>
      </c>
      <c r="S1302" t="str">
        <f t="shared" si="165"/>
        <v>P002273</v>
      </c>
      <c r="T1302">
        <f t="shared" ca="1" si="166"/>
        <v>627</v>
      </c>
      <c r="U1302" s="4">
        <v>3046</v>
      </c>
    </row>
    <row r="1303" spans="1:21" x14ac:dyDescent="0.45">
      <c r="A1303" t="s">
        <v>5341</v>
      </c>
      <c r="B1303" t="s">
        <v>79</v>
      </c>
      <c r="C1303" s="3" t="str">
        <f t="shared" si="161"/>
        <v>5.0 </v>
      </c>
      <c r="D1303" t="s">
        <v>5342</v>
      </c>
      <c r="F1303" t="s">
        <v>13</v>
      </c>
      <c r="G1303" t="str">
        <f t="shared" si="162"/>
        <v>$$ - $$$</v>
      </c>
      <c r="H1303" t="s">
        <v>5343</v>
      </c>
      <c r="I1303" t="s">
        <v>5344</v>
      </c>
      <c r="J1303" t="str">
        <f t="shared" si="160"/>
        <v xml:space="preserve">  PizzaVegetarian FriendlyVegan Options</v>
      </c>
      <c r="K1303" t="str" cm="1">
        <f t="array" ref="K1303">ExtractCapitals(J1303)</f>
        <v>Pizza Vegetarian  Friendly Vegan  Options</v>
      </c>
      <c r="L1303" t="str">
        <f t="shared" si="163"/>
        <v>Pizza, Vegetarian, , Friendly, Vegan, , Options</v>
      </c>
      <c r="M1303" t="str">
        <f t="shared" si="167"/>
        <v>Pizza, Vegetarian Friendly, Vegan Options</v>
      </c>
      <c r="P1303" t="str">
        <f t="shared" si="164"/>
        <v>Pizza, Vegetarian Friendly, Vegan Options</v>
      </c>
      <c r="Q1303" t="str" cm="1">
        <f t="array" ref="Q1303">_xlfn.TEXTJOIN(", ", TRUE, IFERROR(_xlfn.FILTERXML("&lt;t&gt;&lt;s&gt;" &amp; SUBSTITUTE(P1303, ", ", "&lt;/s&gt;&lt;s&gt;") &amp; "&lt;/s&gt;&lt;/t&gt;", "//s[not(preceding::*=.)]"), ""))</f>
        <v>Pizza, Vegetarian Friendly, Vegan Options</v>
      </c>
      <c r="R1303" t="s">
        <v>9048</v>
      </c>
      <c r="S1303" t="str">
        <f t="shared" si="165"/>
        <v>P002274</v>
      </c>
      <c r="T1303">
        <f t="shared" ca="1" si="166"/>
        <v>3849</v>
      </c>
      <c r="U1303" s="4">
        <v>2124</v>
      </c>
    </row>
    <row r="1304" spans="1:21" x14ac:dyDescent="0.45">
      <c r="A1304" t="s">
        <v>5345</v>
      </c>
      <c r="B1304" t="s">
        <v>41</v>
      </c>
      <c r="C1304" s="3" t="str">
        <f t="shared" si="161"/>
        <v>4.5 </v>
      </c>
      <c r="D1304" t="s">
        <v>5346</v>
      </c>
      <c r="E1304" t="s">
        <v>5347</v>
      </c>
      <c r="F1304" t="s">
        <v>13</v>
      </c>
      <c r="G1304" t="str">
        <f t="shared" si="162"/>
        <v>$$ - $$$</v>
      </c>
      <c r="H1304" t="s">
        <v>5348</v>
      </c>
      <c r="I1304" t="s">
        <v>5349</v>
      </c>
      <c r="J1304" t="str">
        <f t="shared" si="160"/>
        <v xml:space="preserve">  DessertItalian</v>
      </c>
      <c r="K1304" t="str" cm="1">
        <f t="array" ref="K1304">ExtractCapitals(J1304)</f>
        <v>Dessert Italian</v>
      </c>
      <c r="L1304" t="str">
        <f t="shared" si="163"/>
        <v>Dessert, Italian</v>
      </c>
      <c r="M1304" t="str">
        <f t="shared" si="167"/>
        <v>Dessert, Italian</v>
      </c>
      <c r="P1304" t="str">
        <f t="shared" si="164"/>
        <v>Dessert, Italian</v>
      </c>
      <c r="Q1304" t="str" cm="1">
        <f t="array" ref="Q1304">_xlfn.TEXTJOIN(", ", TRUE, IFERROR(_xlfn.FILTERXML("&lt;t&gt;&lt;s&gt;" &amp; SUBSTITUTE(P1304, ", ", "&lt;/s&gt;&lt;s&gt;") &amp; "&lt;/s&gt;&lt;/t&gt;", "//s[not(preceding::*=.)]"), ""))</f>
        <v>Dessert, Italian</v>
      </c>
      <c r="R1304" t="s">
        <v>9048</v>
      </c>
      <c r="S1304" t="str">
        <f t="shared" si="165"/>
        <v>P002275</v>
      </c>
      <c r="T1304">
        <f t="shared" ca="1" si="166"/>
        <v>3054</v>
      </c>
      <c r="U1304" s="4">
        <v>2594</v>
      </c>
    </row>
    <row r="1305" spans="1:21" x14ac:dyDescent="0.45">
      <c r="A1305" t="s">
        <v>5350</v>
      </c>
      <c r="B1305" t="s">
        <v>41</v>
      </c>
      <c r="C1305" s="3" t="str">
        <f t="shared" si="161"/>
        <v>4.5 </v>
      </c>
      <c r="D1305" t="s">
        <v>5284</v>
      </c>
      <c r="E1305" t="s">
        <v>5351</v>
      </c>
      <c r="F1305" t="s">
        <v>6</v>
      </c>
      <c r="G1305" t="str">
        <f t="shared" si="162"/>
        <v>$</v>
      </c>
      <c r="H1305" t="s">
        <v>4662</v>
      </c>
      <c r="I1305" t="s">
        <v>5352</v>
      </c>
      <c r="J1305" t="str">
        <f t="shared" si="160"/>
        <v>LebaneseFast foodMediterranean</v>
      </c>
      <c r="K1305" t="str" cm="1">
        <f t="array" ref="K1305">ExtractCapitals(J1305)</f>
        <v>Lebanese Fast food Mediterranean</v>
      </c>
      <c r="L1305" t="str">
        <f t="shared" si="163"/>
        <v>Lebanese, Fast, food, Mediterranean</v>
      </c>
      <c r="M1305" t="str">
        <f t="shared" si="167"/>
        <v>Lebanese, Fast, food, Mediterranean</v>
      </c>
      <c r="P1305" t="str">
        <f t="shared" si="164"/>
        <v>Lebanese, Fast, food, Mediterranean</v>
      </c>
      <c r="Q1305" t="str" cm="1">
        <f t="array" ref="Q1305">_xlfn.TEXTJOIN(", ", TRUE, IFERROR(_xlfn.FILTERXML("&lt;t&gt;&lt;s&gt;" &amp; SUBSTITUTE(P1305, ", ", "&lt;/s&gt;&lt;s&gt;") &amp; "&lt;/s&gt;&lt;/t&gt;", "//s[not(preceding::*=.)]"), ""))</f>
        <v>Lebanese, Fast, food, Mediterranean</v>
      </c>
      <c r="R1305" t="s">
        <v>9048</v>
      </c>
      <c r="S1305" t="str">
        <f t="shared" si="165"/>
        <v>P002276</v>
      </c>
      <c r="T1305">
        <f t="shared" ca="1" si="166"/>
        <v>1536</v>
      </c>
      <c r="U1305" s="4">
        <v>521</v>
      </c>
    </row>
    <row r="1306" spans="1:21" x14ac:dyDescent="0.45">
      <c r="A1306" t="s">
        <v>5353</v>
      </c>
      <c r="B1306" t="s">
        <v>41</v>
      </c>
      <c r="C1306" s="3" t="str">
        <f t="shared" si="161"/>
        <v>4.5 </v>
      </c>
      <c r="D1306" t="s">
        <v>5354</v>
      </c>
      <c r="F1306" t="s">
        <v>13</v>
      </c>
      <c r="G1306" t="str">
        <f t="shared" si="162"/>
        <v>$$ - $$$</v>
      </c>
      <c r="H1306" t="s">
        <v>5355</v>
      </c>
      <c r="I1306" t="s">
        <v>5356</v>
      </c>
      <c r="J1306" t="str">
        <f t="shared" si="160"/>
        <v xml:space="preserve">  FusionMalaysianVegetarian Friendly</v>
      </c>
      <c r="K1306" t="str" cm="1">
        <f t="array" ref="K1306">ExtractCapitals(J1306)</f>
        <v>Fusion Malaysian Vegetarian  Friendly</v>
      </c>
      <c r="L1306" t="str">
        <f t="shared" si="163"/>
        <v>Fusion, Malaysian, Vegetarian, , Friendly</v>
      </c>
      <c r="M1306" t="str">
        <f t="shared" si="167"/>
        <v>Fusion, Malaysian, Vegetarian Friendly</v>
      </c>
      <c r="P1306" t="str">
        <f t="shared" si="164"/>
        <v>Fusion, Malaysian, Vegetarian Friendly</v>
      </c>
      <c r="Q1306" t="str" cm="1">
        <f t="array" ref="Q1306">_xlfn.TEXTJOIN(", ", TRUE, IFERROR(_xlfn.FILTERXML("&lt;t&gt;&lt;s&gt;" &amp; SUBSTITUTE(P1306, ", ", "&lt;/s&gt;&lt;s&gt;") &amp; "&lt;/s&gt;&lt;/t&gt;", "//s[not(preceding::*=.)]"), ""))</f>
        <v>Fusion, Malaysian, Vegetarian Friendly</v>
      </c>
      <c r="R1306" t="s">
        <v>9048</v>
      </c>
      <c r="S1306" t="str">
        <f t="shared" si="165"/>
        <v>P002277</v>
      </c>
      <c r="T1306">
        <f t="shared" ca="1" si="166"/>
        <v>1906</v>
      </c>
      <c r="U1306" s="4">
        <v>3176</v>
      </c>
    </row>
    <row r="1307" spans="1:21" x14ac:dyDescent="0.45">
      <c r="A1307" t="s">
        <v>5357</v>
      </c>
      <c r="B1307" t="s">
        <v>3</v>
      </c>
      <c r="C1307" s="3" t="str">
        <f t="shared" si="161"/>
        <v>4.0 </v>
      </c>
      <c r="D1307" t="s">
        <v>5358</v>
      </c>
      <c r="F1307" t="s">
        <v>6</v>
      </c>
      <c r="G1307" t="str">
        <f t="shared" si="162"/>
        <v>$</v>
      </c>
      <c r="H1307" t="s">
        <v>5359</v>
      </c>
      <c r="I1307" t="s">
        <v>5360</v>
      </c>
      <c r="J1307" t="str">
        <f t="shared" si="160"/>
        <v>ChineseSouthwesternInternational</v>
      </c>
      <c r="K1307" t="str" cm="1">
        <f t="array" ref="K1307">ExtractCapitals(J1307)</f>
        <v>Chinese Southwestern International</v>
      </c>
      <c r="L1307" t="str">
        <f t="shared" si="163"/>
        <v>Chinese, Southwestern, International</v>
      </c>
      <c r="M1307" t="str">
        <f t="shared" si="167"/>
        <v>Chinese, Southwestern, International</v>
      </c>
      <c r="N1307" t="s">
        <v>5361</v>
      </c>
      <c r="O1307" t="s">
        <v>600</v>
      </c>
      <c r="P1307" t="str">
        <f t="shared" si="164"/>
        <v>Chinese, Southwestern, International, Chinese, Southwestern, International, Thai, Malaysian, Breakfast, Lunch, Dinner, Brunch</v>
      </c>
      <c r="Q1307" t="str" cm="1">
        <f t="array" ref="Q1307">_xlfn.TEXTJOIN(", ", TRUE, IFERROR(_xlfn.FILTERXML("&lt;t&gt;&lt;s&gt;" &amp; SUBSTITUTE(P1307, ", ", "&lt;/s&gt;&lt;s&gt;") &amp; "&lt;/s&gt;&lt;/t&gt;", "//s[not(preceding::*=.)]"), ""))</f>
        <v>Chinese, Southwestern, International, Thai, Malaysian, Breakfast, Lunch, Dinner, Brunch</v>
      </c>
      <c r="R1307" t="s">
        <v>9048</v>
      </c>
      <c r="S1307" t="str">
        <f t="shared" si="165"/>
        <v>P002278</v>
      </c>
      <c r="T1307">
        <f t="shared" ca="1" si="166"/>
        <v>276</v>
      </c>
      <c r="U1307" s="4">
        <v>3124</v>
      </c>
    </row>
    <row r="1308" spans="1:21" x14ac:dyDescent="0.45">
      <c r="A1308" t="s">
        <v>5224</v>
      </c>
      <c r="B1308" t="s">
        <v>79</v>
      </c>
      <c r="C1308" s="3" t="str">
        <f t="shared" si="161"/>
        <v>5.0 </v>
      </c>
      <c r="D1308" t="s">
        <v>5225</v>
      </c>
      <c r="F1308" t="s">
        <v>13</v>
      </c>
      <c r="G1308" t="str">
        <f t="shared" si="162"/>
        <v>$$ - $$$</v>
      </c>
      <c r="H1308" t="s">
        <v>5227</v>
      </c>
      <c r="I1308" t="s">
        <v>5157</v>
      </c>
      <c r="J1308" t="str">
        <f t="shared" si="160"/>
        <v xml:space="preserve">  ItalianVegetarian FriendlyVegan Options</v>
      </c>
      <c r="K1308" t="str" cm="1">
        <f t="array" ref="K1308">ExtractCapitals(J1308)</f>
        <v>Italian Vegetarian  Friendly Vegan  Options</v>
      </c>
      <c r="L1308" t="str">
        <f t="shared" si="163"/>
        <v>Italian, Vegetarian, , Friendly, Vegan, , Options</v>
      </c>
      <c r="M1308" t="str">
        <f t="shared" si="167"/>
        <v>Italian, Vegetarian Friendly, Vegan Options</v>
      </c>
      <c r="N1308" t="s">
        <v>123</v>
      </c>
      <c r="O1308" t="s">
        <v>195</v>
      </c>
      <c r="P1308" t="str">
        <f t="shared" si="164"/>
        <v>Italian, Vegetarian Friendly, Vegan Options, Lunch, Dinner, Drinks</v>
      </c>
      <c r="Q1308" t="str" cm="1">
        <f t="array" ref="Q1308">_xlfn.TEXTJOIN(", ", TRUE, IFERROR(_xlfn.FILTERXML("&lt;t&gt;&lt;s&gt;" &amp; SUBSTITUTE(P1308, ", ", "&lt;/s&gt;&lt;s&gt;") &amp; "&lt;/s&gt;&lt;/t&gt;", "//s[not(preceding::*=.)]"), ""))</f>
        <v>Italian, Vegetarian Friendly, Vegan Options, Lunch, Dinner, Drinks</v>
      </c>
      <c r="R1308" t="s">
        <v>9048</v>
      </c>
      <c r="S1308" t="str">
        <f t="shared" si="165"/>
        <v>P002279</v>
      </c>
      <c r="T1308">
        <f t="shared" ca="1" si="166"/>
        <v>140</v>
      </c>
      <c r="U1308" s="4">
        <v>3659</v>
      </c>
    </row>
    <row r="1309" spans="1:21" x14ac:dyDescent="0.45">
      <c r="A1309" t="s">
        <v>5362</v>
      </c>
      <c r="B1309" t="s">
        <v>3</v>
      </c>
      <c r="C1309" s="3" t="str">
        <f t="shared" si="161"/>
        <v>4.0 </v>
      </c>
      <c r="D1309" t="s">
        <v>5363</v>
      </c>
      <c r="E1309" t="s">
        <v>5364</v>
      </c>
      <c r="F1309" t="s">
        <v>13</v>
      </c>
      <c r="G1309" t="str">
        <f t="shared" si="162"/>
        <v>$$ - $$$</v>
      </c>
      <c r="H1309" t="s">
        <v>5365</v>
      </c>
      <c r="I1309" t="s">
        <v>5366</v>
      </c>
      <c r="J1309" t="str">
        <f t="shared" si="160"/>
        <v xml:space="preserve">  ItalianFrenchChinese</v>
      </c>
      <c r="K1309" t="str" cm="1">
        <f t="array" ref="K1309">ExtractCapitals(J1309)</f>
        <v>Italian French Chinese</v>
      </c>
      <c r="L1309" t="str">
        <f t="shared" si="163"/>
        <v>Italian, French, Chinese</v>
      </c>
      <c r="M1309" t="str">
        <f t="shared" si="167"/>
        <v>Italian, French, Chinese</v>
      </c>
      <c r="P1309" t="str">
        <f t="shared" si="164"/>
        <v>Italian, French, Chinese</v>
      </c>
      <c r="Q1309" t="str" cm="1">
        <f t="array" ref="Q1309">_xlfn.TEXTJOIN(", ", TRUE, IFERROR(_xlfn.FILTERXML("&lt;t&gt;&lt;s&gt;" &amp; SUBSTITUTE(P1309, ", ", "&lt;/s&gt;&lt;s&gt;") &amp; "&lt;/s&gt;&lt;/t&gt;", "//s[not(preceding::*=.)]"), ""))</f>
        <v>Italian, French, Chinese</v>
      </c>
      <c r="R1309" t="s">
        <v>9048</v>
      </c>
      <c r="S1309" t="str">
        <f t="shared" si="165"/>
        <v>P002280</v>
      </c>
      <c r="T1309">
        <f t="shared" ca="1" si="166"/>
        <v>1910</v>
      </c>
      <c r="U1309" s="4">
        <v>4329</v>
      </c>
    </row>
    <row r="1310" spans="1:21" x14ac:dyDescent="0.45">
      <c r="A1310" t="s">
        <v>5367</v>
      </c>
      <c r="B1310" t="s">
        <v>79</v>
      </c>
      <c r="C1310" s="3" t="str">
        <f t="shared" si="161"/>
        <v>5.0 </v>
      </c>
      <c r="D1310" t="s">
        <v>5368</v>
      </c>
      <c r="E1310" t="s">
        <v>5369</v>
      </c>
      <c r="F1310" t="s">
        <v>13</v>
      </c>
      <c r="G1310" t="str">
        <f t="shared" si="162"/>
        <v>$$ - $$$</v>
      </c>
      <c r="H1310" t="s">
        <v>5370</v>
      </c>
      <c r="I1310" t="s">
        <v>5371</v>
      </c>
      <c r="J1310" t="str">
        <f t="shared" si="160"/>
        <v xml:space="preserve">  IndianEuropeanMalaysian</v>
      </c>
      <c r="K1310" t="str" cm="1">
        <f t="array" ref="K1310">ExtractCapitals(J1310)</f>
        <v>Indian European Malaysian</v>
      </c>
      <c r="L1310" t="str">
        <f t="shared" si="163"/>
        <v>Indian, European, Malaysian</v>
      </c>
      <c r="M1310" t="str">
        <f t="shared" si="167"/>
        <v>Indian, European, Malaysian</v>
      </c>
      <c r="P1310" t="str">
        <f t="shared" si="164"/>
        <v>Indian, European, Malaysian</v>
      </c>
      <c r="Q1310" t="str" cm="1">
        <f t="array" ref="Q1310">_xlfn.TEXTJOIN(", ", TRUE, IFERROR(_xlfn.FILTERXML("&lt;t&gt;&lt;s&gt;" &amp; SUBSTITUTE(P1310, ", ", "&lt;/s&gt;&lt;s&gt;") &amp; "&lt;/s&gt;&lt;/t&gt;", "//s[not(preceding::*=.)]"), ""))</f>
        <v>Indian, European, Malaysian</v>
      </c>
      <c r="R1310" t="s">
        <v>9048</v>
      </c>
      <c r="S1310" t="str">
        <f t="shared" si="165"/>
        <v>P002281</v>
      </c>
      <c r="T1310">
        <f t="shared" ca="1" si="166"/>
        <v>1936</v>
      </c>
      <c r="U1310" s="4">
        <v>1564</v>
      </c>
    </row>
    <row r="1311" spans="1:21" x14ac:dyDescent="0.45">
      <c r="A1311" t="s">
        <v>5372</v>
      </c>
      <c r="B1311" t="s">
        <v>41</v>
      </c>
      <c r="C1311" s="3" t="str">
        <f t="shared" si="161"/>
        <v>4.5 </v>
      </c>
      <c r="D1311" t="s">
        <v>5373</v>
      </c>
      <c r="E1311" t="s">
        <v>5374</v>
      </c>
      <c r="F1311" t="s">
        <v>13</v>
      </c>
      <c r="G1311" t="str">
        <f t="shared" si="162"/>
        <v>$$ - $$$</v>
      </c>
      <c r="H1311" t="s">
        <v>5375</v>
      </c>
      <c r="I1311" t="s">
        <v>5376</v>
      </c>
      <c r="J1311" t="str">
        <f t="shared" si="160"/>
        <v xml:space="preserve">  ItalianSteakhouseBar</v>
      </c>
      <c r="K1311" t="str" cm="1">
        <f t="array" ref="K1311">ExtractCapitals(J1311)</f>
        <v>Italian Steakhouse Bar</v>
      </c>
      <c r="L1311" t="str">
        <f t="shared" si="163"/>
        <v>Italian, Steakhouse, Bar</v>
      </c>
      <c r="M1311" t="str">
        <f t="shared" si="167"/>
        <v>Italian, Steakhouse, Bar</v>
      </c>
      <c r="P1311" t="str">
        <f t="shared" si="164"/>
        <v>Italian, Steakhouse, Bar</v>
      </c>
      <c r="Q1311" t="str" cm="1">
        <f t="array" ref="Q1311">_xlfn.TEXTJOIN(", ", TRUE, IFERROR(_xlfn.FILTERXML("&lt;t&gt;&lt;s&gt;" &amp; SUBSTITUTE(P1311, ", ", "&lt;/s&gt;&lt;s&gt;") &amp; "&lt;/s&gt;&lt;/t&gt;", "//s[not(preceding::*=.)]"), ""))</f>
        <v>Italian, Steakhouse, Bar</v>
      </c>
      <c r="R1311" t="s">
        <v>9048</v>
      </c>
      <c r="S1311" t="str">
        <f t="shared" si="165"/>
        <v>P002282</v>
      </c>
      <c r="T1311">
        <f t="shared" ca="1" si="166"/>
        <v>197</v>
      </c>
      <c r="U1311" s="4">
        <v>2646</v>
      </c>
    </row>
    <row r="1312" spans="1:21" x14ac:dyDescent="0.45">
      <c r="A1312" t="s">
        <v>5377</v>
      </c>
      <c r="B1312" t="s">
        <v>41</v>
      </c>
      <c r="C1312" s="3" t="str">
        <f t="shared" si="161"/>
        <v>4.5 </v>
      </c>
      <c r="D1312" t="s">
        <v>5378</v>
      </c>
      <c r="E1312" t="s">
        <v>5379</v>
      </c>
      <c r="F1312" t="s">
        <v>13</v>
      </c>
      <c r="G1312" t="str">
        <f t="shared" si="162"/>
        <v>$$ - $$$</v>
      </c>
      <c r="H1312" t="s">
        <v>5380</v>
      </c>
      <c r="I1312" t="s">
        <v>5381</v>
      </c>
      <c r="J1312" t="str">
        <f t="shared" si="160"/>
        <v xml:space="preserve">  BakeriesCafeFusion</v>
      </c>
      <c r="K1312" t="str" cm="1">
        <f t="array" ref="K1312">ExtractCapitals(J1312)</f>
        <v>Bakeries Cafe Fusion</v>
      </c>
      <c r="L1312" t="str">
        <f t="shared" si="163"/>
        <v>Bakeries, Cafe, Fusion</v>
      </c>
      <c r="M1312" t="str">
        <f t="shared" si="167"/>
        <v>Bakeries, Cafe, Fusion</v>
      </c>
      <c r="P1312" t="str">
        <f t="shared" si="164"/>
        <v>Bakeries, Cafe, Fusion</v>
      </c>
      <c r="Q1312" t="str" cm="1">
        <f t="array" ref="Q1312">_xlfn.TEXTJOIN(", ", TRUE, IFERROR(_xlfn.FILTERXML("&lt;t&gt;&lt;s&gt;" &amp; SUBSTITUTE(P1312, ", ", "&lt;/s&gt;&lt;s&gt;") &amp; "&lt;/s&gt;&lt;/t&gt;", "//s[not(preceding::*=.)]"), ""))</f>
        <v>Bakeries, Cafe, Fusion</v>
      </c>
      <c r="R1312" t="s">
        <v>9048</v>
      </c>
      <c r="S1312" t="str">
        <f t="shared" si="165"/>
        <v>P002283</v>
      </c>
      <c r="T1312">
        <f t="shared" ca="1" si="166"/>
        <v>3566</v>
      </c>
      <c r="U1312" s="4">
        <v>1565</v>
      </c>
    </row>
    <row r="1313" spans="1:21" x14ac:dyDescent="0.45">
      <c r="A1313" t="s">
        <v>5382</v>
      </c>
      <c r="B1313" t="s">
        <v>41</v>
      </c>
      <c r="C1313" s="3" t="str">
        <f t="shared" si="161"/>
        <v>4.5 </v>
      </c>
      <c r="D1313" t="s">
        <v>5383</v>
      </c>
      <c r="E1313" t="s">
        <v>5384</v>
      </c>
      <c r="F1313" t="s">
        <v>13</v>
      </c>
      <c r="G1313" t="str">
        <f t="shared" si="162"/>
        <v>$$ - $$$</v>
      </c>
      <c r="H1313" t="s">
        <v>5385</v>
      </c>
      <c r="I1313" t="s">
        <v>5386</v>
      </c>
      <c r="J1313" t="str">
        <f t="shared" si="160"/>
        <v xml:space="preserve">  KoreanVegetarian Friendly</v>
      </c>
      <c r="K1313" t="str" cm="1">
        <f t="array" ref="K1313">ExtractCapitals(J1313)</f>
        <v>Korean Vegetarian  Friendly</v>
      </c>
      <c r="L1313" t="str">
        <f t="shared" si="163"/>
        <v>Korean, Vegetarian, , Friendly</v>
      </c>
      <c r="M1313" t="str">
        <f t="shared" si="167"/>
        <v>Korean, Vegetarian Friendly</v>
      </c>
      <c r="P1313" t="str">
        <f t="shared" si="164"/>
        <v>Korean, Vegetarian Friendly</v>
      </c>
      <c r="Q1313" t="str" cm="1">
        <f t="array" ref="Q1313">_xlfn.TEXTJOIN(", ", TRUE, IFERROR(_xlfn.FILTERXML("&lt;t&gt;&lt;s&gt;" &amp; SUBSTITUTE(P1313, ", ", "&lt;/s&gt;&lt;s&gt;") &amp; "&lt;/s&gt;&lt;/t&gt;", "//s[not(preceding::*=.)]"), ""))</f>
        <v>Korean, Vegetarian Friendly</v>
      </c>
      <c r="R1313" t="s">
        <v>9048</v>
      </c>
      <c r="S1313" t="str">
        <f t="shared" si="165"/>
        <v>P002284</v>
      </c>
      <c r="T1313">
        <f t="shared" ca="1" si="166"/>
        <v>1307</v>
      </c>
      <c r="U1313" s="4">
        <v>739</v>
      </c>
    </row>
    <row r="1314" spans="1:21" x14ac:dyDescent="0.45">
      <c r="A1314" t="s">
        <v>5387</v>
      </c>
      <c r="B1314" t="s">
        <v>3</v>
      </c>
      <c r="C1314" s="3" t="str">
        <f t="shared" si="161"/>
        <v>4.0 </v>
      </c>
      <c r="D1314" t="s">
        <v>5388</v>
      </c>
      <c r="F1314" t="s">
        <v>13</v>
      </c>
      <c r="G1314" t="str">
        <f t="shared" si="162"/>
        <v>$$ - $$$</v>
      </c>
      <c r="H1314" t="s">
        <v>133</v>
      </c>
      <c r="I1314" t="s">
        <v>5389</v>
      </c>
      <c r="J1314" t="str">
        <f t="shared" si="160"/>
        <v xml:space="preserve">  ChineseSeafoodAsian</v>
      </c>
      <c r="K1314" t="str" cm="1">
        <f t="array" ref="K1314">ExtractCapitals(J1314)</f>
        <v>Chinese Seafood Asian</v>
      </c>
      <c r="L1314" t="str">
        <f t="shared" si="163"/>
        <v>Chinese, Seafood, Asian</v>
      </c>
      <c r="M1314" t="str">
        <f t="shared" si="167"/>
        <v>Chinese, Seafood, Asian</v>
      </c>
      <c r="P1314" t="str">
        <f t="shared" si="164"/>
        <v>Chinese, Seafood, Asian</v>
      </c>
      <c r="Q1314" t="str" cm="1">
        <f t="array" ref="Q1314">_xlfn.TEXTJOIN(", ", TRUE, IFERROR(_xlfn.FILTERXML("&lt;t&gt;&lt;s&gt;" &amp; SUBSTITUTE(P1314, ", ", "&lt;/s&gt;&lt;s&gt;") &amp; "&lt;/s&gt;&lt;/t&gt;", "//s[not(preceding::*=.)]"), ""))</f>
        <v>Chinese, Seafood, Asian</v>
      </c>
      <c r="R1314" t="s">
        <v>9048</v>
      </c>
      <c r="S1314" t="str">
        <f t="shared" si="165"/>
        <v>P002285</v>
      </c>
      <c r="T1314">
        <f t="shared" ca="1" si="166"/>
        <v>152</v>
      </c>
      <c r="U1314" s="4">
        <v>3876</v>
      </c>
    </row>
    <row r="1315" spans="1:21" x14ac:dyDescent="0.45">
      <c r="A1315" t="s">
        <v>5390</v>
      </c>
      <c r="B1315" t="s">
        <v>79</v>
      </c>
      <c r="C1315" s="3" t="str">
        <f t="shared" si="161"/>
        <v>5.0 </v>
      </c>
      <c r="D1315" t="s">
        <v>5391</v>
      </c>
      <c r="E1315" t="s">
        <v>5392</v>
      </c>
      <c r="F1315" t="s">
        <v>794</v>
      </c>
      <c r="G1315" t="str">
        <f t="shared" si="162"/>
        <v>$$</v>
      </c>
      <c r="H1315" t="s">
        <v>5393</v>
      </c>
      <c r="I1315" t="s">
        <v>5394</v>
      </c>
      <c r="J1315" t="str">
        <f t="shared" si="160"/>
        <v>AsianKoreanVegetarian FriendlyVegan Options</v>
      </c>
      <c r="K1315" t="str" cm="1">
        <f t="array" ref="K1315">ExtractCapitals(J1315)</f>
        <v>Asian Korean Vegetarian  Friendly Vegan  Options</v>
      </c>
      <c r="L1315" t="str">
        <f t="shared" si="163"/>
        <v>Asian, Korean, Vegetarian, , Friendly, Vegan, , Options</v>
      </c>
      <c r="M1315" t="str">
        <f t="shared" si="167"/>
        <v>Asian, Korean, Vegetarian Friendly, Vegan Options</v>
      </c>
      <c r="P1315" t="str">
        <f t="shared" si="164"/>
        <v>Asian, Korean, Vegetarian Friendly, Vegan Options</v>
      </c>
      <c r="Q1315" t="str" cm="1">
        <f t="array" ref="Q1315">_xlfn.TEXTJOIN(", ", TRUE, IFERROR(_xlfn.FILTERXML("&lt;t&gt;&lt;s&gt;" &amp; SUBSTITUTE(P1315, ", ", "&lt;/s&gt;&lt;s&gt;") &amp; "&lt;/s&gt;&lt;/t&gt;", "//s[not(preceding::*=.)]"), ""))</f>
        <v>Asian, Korean, Vegetarian Friendly, Vegan Options</v>
      </c>
      <c r="R1315" t="s">
        <v>9048</v>
      </c>
      <c r="S1315" t="str">
        <f t="shared" si="165"/>
        <v>P002286</v>
      </c>
      <c r="T1315">
        <f t="shared" ca="1" si="166"/>
        <v>4038</v>
      </c>
      <c r="U1315" s="4">
        <v>306</v>
      </c>
    </row>
    <row r="1316" spans="1:21" x14ac:dyDescent="0.45">
      <c r="A1316" t="s">
        <v>5395</v>
      </c>
      <c r="B1316" t="s">
        <v>41</v>
      </c>
      <c r="C1316" s="3" t="str">
        <f t="shared" si="161"/>
        <v>4.5 </v>
      </c>
      <c r="D1316" t="s">
        <v>5396</v>
      </c>
      <c r="E1316" t="s">
        <v>5397</v>
      </c>
      <c r="F1316" t="s">
        <v>6</v>
      </c>
      <c r="G1316" t="str">
        <f t="shared" si="162"/>
        <v>$</v>
      </c>
      <c r="H1316" t="s">
        <v>4923</v>
      </c>
      <c r="I1316" t="s">
        <v>5398</v>
      </c>
      <c r="J1316" t="str">
        <f t="shared" si="160"/>
        <v>AsianMalaysianVegetarian Friendly</v>
      </c>
      <c r="K1316" t="str" cm="1">
        <f t="array" ref="K1316">ExtractCapitals(J1316)</f>
        <v>Asian Malaysian Vegetarian  Friendly</v>
      </c>
      <c r="L1316" t="str">
        <f t="shared" si="163"/>
        <v>Asian, Malaysian, Vegetarian, , Friendly</v>
      </c>
      <c r="M1316" t="str">
        <f t="shared" si="167"/>
        <v>Asian, Malaysian, Vegetarian Friendly</v>
      </c>
      <c r="P1316" t="str">
        <f t="shared" si="164"/>
        <v>Asian, Malaysian, Vegetarian Friendly</v>
      </c>
      <c r="Q1316" t="str" cm="1">
        <f t="array" ref="Q1316">_xlfn.TEXTJOIN(", ", TRUE, IFERROR(_xlfn.FILTERXML("&lt;t&gt;&lt;s&gt;" &amp; SUBSTITUTE(P1316, ", ", "&lt;/s&gt;&lt;s&gt;") &amp; "&lt;/s&gt;&lt;/t&gt;", "//s[not(preceding::*=.)]"), ""))</f>
        <v>Asian, Malaysian, Vegetarian Friendly</v>
      </c>
      <c r="R1316" t="s">
        <v>9048</v>
      </c>
      <c r="S1316" t="str">
        <f t="shared" si="165"/>
        <v>P002287</v>
      </c>
      <c r="T1316">
        <f t="shared" ca="1" si="166"/>
        <v>1835</v>
      </c>
      <c r="U1316" s="4">
        <v>2765</v>
      </c>
    </row>
    <row r="1317" spans="1:21" x14ac:dyDescent="0.45">
      <c r="A1317" t="s">
        <v>5399</v>
      </c>
      <c r="B1317" t="s">
        <v>41</v>
      </c>
      <c r="C1317" s="3" t="str">
        <f t="shared" si="161"/>
        <v>4.5 </v>
      </c>
      <c r="D1317" t="s">
        <v>5400</v>
      </c>
      <c r="E1317" t="s">
        <v>5401</v>
      </c>
      <c r="F1317" t="s">
        <v>13</v>
      </c>
      <c r="G1317" t="str">
        <f t="shared" si="162"/>
        <v>$$ - $$$</v>
      </c>
      <c r="H1317" t="s">
        <v>5402</v>
      </c>
      <c r="I1317" t="s">
        <v>5403</v>
      </c>
      <c r="J1317" t="str">
        <f t="shared" si="160"/>
        <v xml:space="preserve">  BarSeafoodMediterranean</v>
      </c>
      <c r="K1317" t="str" cm="1">
        <f t="array" ref="K1317">ExtractCapitals(J1317)</f>
        <v>Bar Seafood Mediterranean</v>
      </c>
      <c r="L1317" t="str">
        <f t="shared" si="163"/>
        <v>Bar, Seafood, Mediterranean</v>
      </c>
      <c r="M1317" t="str">
        <f t="shared" si="167"/>
        <v>Bar, Seafood, Mediterranean</v>
      </c>
      <c r="P1317" t="str">
        <f t="shared" si="164"/>
        <v>Bar, Seafood, Mediterranean</v>
      </c>
      <c r="Q1317" t="str" cm="1">
        <f t="array" ref="Q1317">_xlfn.TEXTJOIN(", ", TRUE, IFERROR(_xlfn.FILTERXML("&lt;t&gt;&lt;s&gt;" &amp; SUBSTITUTE(P1317, ", ", "&lt;/s&gt;&lt;s&gt;") &amp; "&lt;/s&gt;&lt;/t&gt;", "//s[not(preceding::*=.)]"), ""))</f>
        <v>Bar, Seafood, Mediterranean</v>
      </c>
      <c r="R1317" t="s">
        <v>9048</v>
      </c>
      <c r="S1317" t="str">
        <f t="shared" si="165"/>
        <v>P002288</v>
      </c>
      <c r="T1317">
        <f t="shared" ca="1" si="166"/>
        <v>487</v>
      </c>
      <c r="U1317" s="4">
        <v>567</v>
      </c>
    </row>
    <row r="1318" spans="1:21" x14ac:dyDescent="0.45">
      <c r="A1318" t="s">
        <v>5404</v>
      </c>
      <c r="B1318" t="s">
        <v>3</v>
      </c>
      <c r="C1318" s="3" t="str">
        <f t="shared" si="161"/>
        <v>4.0 </v>
      </c>
      <c r="D1318" t="s">
        <v>5405</v>
      </c>
      <c r="E1318" t="s">
        <v>5406</v>
      </c>
      <c r="F1318" t="s">
        <v>13</v>
      </c>
      <c r="G1318" t="str">
        <f t="shared" si="162"/>
        <v>$$ - $$$</v>
      </c>
      <c r="H1318" t="s">
        <v>5176</v>
      </c>
      <c r="I1318" t="s">
        <v>5407</v>
      </c>
      <c r="J1318" t="str">
        <f t="shared" si="160"/>
        <v xml:space="preserve">  IndianAsianMiddle Eastern</v>
      </c>
      <c r="K1318" t="str" cm="1">
        <f t="array" ref="K1318">ExtractCapitals(J1318)</f>
        <v>Indian Asian Middle  Eastern</v>
      </c>
      <c r="L1318" t="str">
        <f t="shared" si="163"/>
        <v>Indian, Asian, Middle, , Eastern</v>
      </c>
      <c r="M1318" t="str">
        <f t="shared" si="167"/>
        <v>Indian, Asian, Middle Eastern</v>
      </c>
      <c r="P1318" t="str">
        <f t="shared" si="164"/>
        <v>Indian, Asian, Middle Eastern</v>
      </c>
      <c r="Q1318" t="str" cm="1">
        <f t="array" ref="Q1318">_xlfn.TEXTJOIN(", ", TRUE, IFERROR(_xlfn.FILTERXML("&lt;t&gt;&lt;s&gt;" &amp; SUBSTITUTE(P1318, ", ", "&lt;/s&gt;&lt;s&gt;") &amp; "&lt;/s&gt;&lt;/t&gt;", "//s[not(preceding::*=.)]"), ""))</f>
        <v>Indian, Asian, Middle Eastern</v>
      </c>
      <c r="R1318" t="s">
        <v>9048</v>
      </c>
      <c r="S1318" t="str">
        <f t="shared" si="165"/>
        <v>P002289</v>
      </c>
      <c r="T1318">
        <f t="shared" ca="1" si="166"/>
        <v>1433</v>
      </c>
      <c r="U1318" s="4">
        <v>823</v>
      </c>
    </row>
    <row r="1319" spans="1:21" x14ac:dyDescent="0.45">
      <c r="A1319" t="s">
        <v>5408</v>
      </c>
      <c r="B1319" t="s">
        <v>41</v>
      </c>
      <c r="C1319" s="3" t="str">
        <f t="shared" si="161"/>
        <v>4.5 </v>
      </c>
      <c r="D1319" t="s">
        <v>5409</v>
      </c>
      <c r="E1319" t="s">
        <v>5410</v>
      </c>
      <c r="F1319" t="s">
        <v>13</v>
      </c>
      <c r="G1319" t="str">
        <f t="shared" si="162"/>
        <v>$$ - $$$</v>
      </c>
      <c r="H1319" t="s">
        <v>5411</v>
      </c>
      <c r="I1319" t="s">
        <v>5412</v>
      </c>
      <c r="J1319" t="str">
        <f t="shared" si="160"/>
        <v xml:space="preserve">  BarAsianThai</v>
      </c>
      <c r="K1319" t="str" cm="1">
        <f t="array" ref="K1319">ExtractCapitals(J1319)</f>
        <v>Bar Asian Thai</v>
      </c>
      <c r="L1319" t="str">
        <f t="shared" si="163"/>
        <v>Bar, Asian, Thai</v>
      </c>
      <c r="M1319" t="str">
        <f t="shared" si="167"/>
        <v>Bar, Asian, Thai</v>
      </c>
      <c r="P1319" t="str">
        <f t="shared" si="164"/>
        <v>Bar, Asian, Thai</v>
      </c>
      <c r="Q1319" t="str" cm="1">
        <f t="array" ref="Q1319">_xlfn.TEXTJOIN(", ", TRUE, IFERROR(_xlfn.FILTERXML("&lt;t&gt;&lt;s&gt;" &amp; SUBSTITUTE(P1319, ", ", "&lt;/s&gt;&lt;s&gt;") &amp; "&lt;/s&gt;&lt;/t&gt;", "//s[not(preceding::*=.)]"), ""))</f>
        <v>Bar, Asian, Thai</v>
      </c>
      <c r="R1319" t="s">
        <v>9048</v>
      </c>
      <c r="S1319" t="str">
        <f t="shared" si="165"/>
        <v>P002290</v>
      </c>
      <c r="T1319">
        <f t="shared" ca="1" si="166"/>
        <v>3583</v>
      </c>
      <c r="U1319" s="4">
        <v>4004</v>
      </c>
    </row>
    <row r="1320" spans="1:21" x14ac:dyDescent="0.45">
      <c r="A1320" t="s">
        <v>5413</v>
      </c>
      <c r="B1320" t="s">
        <v>41</v>
      </c>
      <c r="C1320" s="3" t="str">
        <f t="shared" si="161"/>
        <v>4.5 </v>
      </c>
      <c r="D1320" t="s">
        <v>5414</v>
      </c>
      <c r="F1320" t="s">
        <v>6</v>
      </c>
      <c r="G1320" t="str">
        <f t="shared" si="162"/>
        <v>$</v>
      </c>
      <c r="H1320" t="s">
        <v>5415</v>
      </c>
      <c r="I1320" t="s">
        <v>5416</v>
      </c>
      <c r="J1320" t="str">
        <f t="shared" si="160"/>
        <v>BarInternationalAsian</v>
      </c>
      <c r="K1320" t="str" cm="1">
        <f t="array" ref="K1320">ExtractCapitals(J1320)</f>
        <v>Bar International Asian</v>
      </c>
      <c r="L1320" t="str">
        <f t="shared" si="163"/>
        <v>Bar, International, Asian</v>
      </c>
      <c r="M1320" t="str">
        <f t="shared" si="167"/>
        <v>Bar, International, Asian</v>
      </c>
      <c r="P1320" t="str">
        <f t="shared" si="164"/>
        <v>Bar, International, Asian</v>
      </c>
      <c r="Q1320" t="str" cm="1">
        <f t="array" ref="Q1320">_xlfn.TEXTJOIN(", ", TRUE, IFERROR(_xlfn.FILTERXML("&lt;t&gt;&lt;s&gt;" &amp; SUBSTITUTE(P1320, ", ", "&lt;/s&gt;&lt;s&gt;") &amp; "&lt;/s&gt;&lt;/t&gt;", "//s[not(preceding::*=.)]"), ""))</f>
        <v>Bar, International, Asian</v>
      </c>
      <c r="R1320" t="s">
        <v>9048</v>
      </c>
      <c r="S1320" t="str">
        <f t="shared" si="165"/>
        <v>P002291</v>
      </c>
      <c r="T1320">
        <f t="shared" ca="1" si="166"/>
        <v>3075</v>
      </c>
      <c r="U1320" s="4">
        <v>2808</v>
      </c>
    </row>
    <row r="1321" spans="1:21" x14ac:dyDescent="0.45">
      <c r="A1321" t="s">
        <v>5417</v>
      </c>
      <c r="B1321" t="s">
        <v>3</v>
      </c>
      <c r="C1321" s="3" t="str">
        <f t="shared" si="161"/>
        <v>4.0 </v>
      </c>
      <c r="D1321" t="s">
        <v>5418</v>
      </c>
      <c r="F1321" t="s">
        <v>13</v>
      </c>
      <c r="G1321" t="str">
        <f t="shared" si="162"/>
        <v>$$ - $$$</v>
      </c>
      <c r="H1321" t="s">
        <v>5419</v>
      </c>
      <c r="I1321" t="s">
        <v>5420</v>
      </c>
      <c r="J1321" t="str">
        <f t="shared" si="160"/>
        <v xml:space="preserve">  ChineseBarSeafood</v>
      </c>
      <c r="K1321" t="str" cm="1">
        <f t="array" ref="K1321">ExtractCapitals(J1321)</f>
        <v>Chinese Bar Seafood</v>
      </c>
      <c r="L1321" t="str">
        <f t="shared" si="163"/>
        <v>Chinese, Bar, Seafood</v>
      </c>
      <c r="M1321" t="str">
        <f t="shared" si="167"/>
        <v>Chinese, Bar, Seafood</v>
      </c>
      <c r="P1321" t="str">
        <f t="shared" si="164"/>
        <v>Chinese, Bar, Seafood</v>
      </c>
      <c r="Q1321" t="str" cm="1">
        <f t="array" ref="Q1321">_xlfn.TEXTJOIN(", ", TRUE, IFERROR(_xlfn.FILTERXML("&lt;t&gt;&lt;s&gt;" &amp; SUBSTITUTE(P1321, ", ", "&lt;/s&gt;&lt;s&gt;") &amp; "&lt;/s&gt;&lt;/t&gt;", "//s[not(preceding::*=.)]"), ""))</f>
        <v>Chinese, Bar, Seafood</v>
      </c>
      <c r="R1321" t="s">
        <v>9048</v>
      </c>
      <c r="S1321" t="str">
        <f t="shared" si="165"/>
        <v>P002292</v>
      </c>
      <c r="T1321">
        <f t="shared" ca="1" si="166"/>
        <v>3755</v>
      </c>
      <c r="U1321" s="4">
        <v>3406</v>
      </c>
    </row>
    <row r="1322" spans="1:21" x14ac:dyDescent="0.45">
      <c r="A1322" t="s">
        <v>5421</v>
      </c>
      <c r="B1322" t="s">
        <v>41</v>
      </c>
      <c r="C1322" s="3" t="str">
        <f t="shared" si="161"/>
        <v>4.5 </v>
      </c>
      <c r="D1322" t="s">
        <v>5422</v>
      </c>
      <c r="F1322" t="s">
        <v>13</v>
      </c>
      <c r="G1322" t="str">
        <f t="shared" si="162"/>
        <v>$$ - $$$</v>
      </c>
      <c r="H1322" t="s">
        <v>4595</v>
      </c>
      <c r="I1322" t="s">
        <v>5423</v>
      </c>
      <c r="J1322" t="str">
        <f t="shared" si="160"/>
        <v xml:space="preserve">  Middle EasternArabicVegetarian Friendly</v>
      </c>
      <c r="K1322" t="str" cm="1">
        <f t="array" ref="K1322">ExtractCapitals(J1322)</f>
        <v>Middle  Eastern Arabic Vegetarian  Friendly</v>
      </c>
      <c r="L1322" t="str">
        <f t="shared" si="163"/>
        <v>Middle, , Eastern, Arabic, Vegetarian, , Friendly</v>
      </c>
      <c r="M1322" t="str">
        <f t="shared" si="167"/>
        <v>Middle Eastern, Arabic, Vegetarian Friendly</v>
      </c>
      <c r="P1322" t="str">
        <f t="shared" si="164"/>
        <v>Middle Eastern, Arabic, Vegetarian Friendly</v>
      </c>
      <c r="Q1322" t="str" cm="1">
        <f t="array" ref="Q1322">_xlfn.TEXTJOIN(", ", TRUE, IFERROR(_xlfn.FILTERXML("&lt;t&gt;&lt;s&gt;" &amp; SUBSTITUTE(P1322, ", ", "&lt;/s&gt;&lt;s&gt;") &amp; "&lt;/s&gt;&lt;/t&gt;", "//s[not(preceding::*=.)]"), ""))</f>
        <v>Middle Eastern, Arabic, Vegetarian Friendly</v>
      </c>
      <c r="R1322" t="s">
        <v>9048</v>
      </c>
      <c r="S1322" t="str">
        <f t="shared" si="165"/>
        <v>P002293</v>
      </c>
      <c r="T1322">
        <f t="shared" ca="1" si="166"/>
        <v>3069</v>
      </c>
      <c r="U1322" s="4">
        <v>4114</v>
      </c>
    </row>
    <row r="1323" spans="1:21" x14ac:dyDescent="0.45">
      <c r="A1323" t="s">
        <v>5424</v>
      </c>
      <c r="B1323" t="s">
        <v>18</v>
      </c>
      <c r="C1323" s="3" t="str">
        <f t="shared" si="161"/>
        <v>3.5 </v>
      </c>
      <c r="D1323" t="s">
        <v>5425</v>
      </c>
      <c r="F1323" t="s">
        <v>13</v>
      </c>
      <c r="G1323" t="str">
        <f t="shared" si="162"/>
        <v>$$ - $$$</v>
      </c>
      <c r="H1323" t="s">
        <v>1740</v>
      </c>
      <c r="I1323" t="s">
        <v>5426</v>
      </c>
      <c r="J1323" t="str">
        <f t="shared" si="160"/>
        <v xml:space="preserve">  ItalianPizzaVegetarian Friendly</v>
      </c>
      <c r="K1323" t="str" cm="1">
        <f t="array" ref="K1323">ExtractCapitals(J1323)</f>
        <v>Italian Pizza Vegetarian  Friendly</v>
      </c>
      <c r="L1323" t="str">
        <f t="shared" si="163"/>
        <v>Italian, Pizza, Vegetarian, , Friendly</v>
      </c>
      <c r="M1323" t="str">
        <f t="shared" si="167"/>
        <v>Italian, Pizza, Vegetarian Friendly</v>
      </c>
      <c r="P1323" t="str">
        <f t="shared" si="164"/>
        <v>Italian, Pizza, Vegetarian Friendly</v>
      </c>
      <c r="Q1323" t="str" cm="1">
        <f t="array" ref="Q1323">_xlfn.TEXTJOIN(", ", TRUE, IFERROR(_xlfn.FILTERXML("&lt;t&gt;&lt;s&gt;" &amp; SUBSTITUTE(P1323, ", ", "&lt;/s&gt;&lt;s&gt;") &amp; "&lt;/s&gt;&lt;/t&gt;", "//s[not(preceding::*=.)]"), ""))</f>
        <v>Italian, Pizza, Vegetarian Friendly</v>
      </c>
      <c r="R1323" t="s">
        <v>9048</v>
      </c>
      <c r="S1323" t="str">
        <f t="shared" si="165"/>
        <v>P002294</v>
      </c>
      <c r="T1323">
        <f t="shared" ca="1" si="166"/>
        <v>1019</v>
      </c>
      <c r="U1323" s="4">
        <v>2598</v>
      </c>
    </row>
    <row r="1324" spans="1:21" x14ac:dyDescent="0.45">
      <c r="A1324" t="s">
        <v>5427</v>
      </c>
      <c r="B1324" t="s">
        <v>3</v>
      </c>
      <c r="C1324" s="3" t="str">
        <f t="shared" si="161"/>
        <v>4.0 </v>
      </c>
      <c r="D1324" t="s">
        <v>5428</v>
      </c>
      <c r="E1324" t="s">
        <v>5429</v>
      </c>
      <c r="F1324" t="s">
        <v>13</v>
      </c>
      <c r="G1324" t="str">
        <f t="shared" si="162"/>
        <v>$$ - $$$</v>
      </c>
      <c r="H1324" t="s">
        <v>133</v>
      </c>
      <c r="I1324" t="s">
        <v>5430</v>
      </c>
      <c r="J1324" t="str">
        <f t="shared" si="160"/>
        <v xml:space="preserve">  ChineseSeafoodAsian</v>
      </c>
      <c r="K1324" t="str" cm="1">
        <f t="array" ref="K1324">ExtractCapitals(J1324)</f>
        <v>Chinese Seafood Asian</v>
      </c>
      <c r="L1324" t="str">
        <f t="shared" si="163"/>
        <v>Chinese, Seafood, Asian</v>
      </c>
      <c r="M1324" t="str">
        <f t="shared" si="167"/>
        <v>Chinese, Seafood, Asian</v>
      </c>
      <c r="P1324" t="str">
        <f t="shared" si="164"/>
        <v>Chinese, Seafood, Asian</v>
      </c>
      <c r="Q1324" t="str" cm="1">
        <f t="array" ref="Q1324">_xlfn.TEXTJOIN(", ", TRUE, IFERROR(_xlfn.FILTERXML("&lt;t&gt;&lt;s&gt;" &amp; SUBSTITUTE(P1324, ", ", "&lt;/s&gt;&lt;s&gt;") &amp; "&lt;/s&gt;&lt;/t&gt;", "//s[not(preceding::*=.)]"), ""))</f>
        <v>Chinese, Seafood, Asian</v>
      </c>
      <c r="R1324" t="s">
        <v>9048</v>
      </c>
      <c r="S1324" t="str">
        <f t="shared" si="165"/>
        <v>P002295</v>
      </c>
      <c r="T1324">
        <f t="shared" ca="1" si="166"/>
        <v>2445</v>
      </c>
      <c r="U1324" s="4">
        <v>1032</v>
      </c>
    </row>
    <row r="1325" spans="1:21" x14ac:dyDescent="0.45">
      <c r="A1325" t="s">
        <v>5431</v>
      </c>
      <c r="B1325" t="s">
        <v>41</v>
      </c>
      <c r="C1325" s="3" t="str">
        <f t="shared" si="161"/>
        <v>4.5 </v>
      </c>
      <c r="D1325" t="s">
        <v>5332</v>
      </c>
      <c r="E1325" t="s">
        <v>5432</v>
      </c>
      <c r="F1325" t="s">
        <v>144</v>
      </c>
      <c r="G1325" t="str">
        <f t="shared" si="162"/>
        <v>$$$$</v>
      </c>
      <c r="H1325" t="s">
        <v>5433</v>
      </c>
      <c r="I1325" t="s">
        <v>5434</v>
      </c>
      <c r="J1325" t="str">
        <f t="shared" si="160"/>
        <v>SeafoodInternationalAsian</v>
      </c>
      <c r="K1325" t="str" cm="1">
        <f t="array" ref="K1325">ExtractCapitals(J1325)</f>
        <v>Seafood International Asian</v>
      </c>
      <c r="L1325" t="str">
        <f t="shared" si="163"/>
        <v>Seafood, International, Asian</v>
      </c>
      <c r="M1325" t="str">
        <f t="shared" si="167"/>
        <v>Seafood, International, Asian</v>
      </c>
      <c r="P1325" t="str">
        <f t="shared" si="164"/>
        <v>Seafood, International, Asian</v>
      </c>
      <c r="Q1325" t="str" cm="1">
        <f t="array" ref="Q1325">_xlfn.TEXTJOIN(", ", TRUE, IFERROR(_xlfn.FILTERXML("&lt;t&gt;&lt;s&gt;" &amp; SUBSTITUTE(P1325, ", ", "&lt;/s&gt;&lt;s&gt;") &amp; "&lt;/s&gt;&lt;/t&gt;", "//s[not(preceding::*=.)]"), ""))</f>
        <v>Seafood, International, Asian</v>
      </c>
      <c r="R1325" t="s">
        <v>9048</v>
      </c>
      <c r="S1325" t="str">
        <f t="shared" si="165"/>
        <v>P002296</v>
      </c>
      <c r="T1325">
        <f t="shared" ca="1" si="166"/>
        <v>4227</v>
      </c>
      <c r="U1325" s="4">
        <v>338</v>
      </c>
    </row>
    <row r="1326" spans="1:21" x14ac:dyDescent="0.45">
      <c r="A1326" t="s">
        <v>5435</v>
      </c>
      <c r="B1326" t="s">
        <v>3</v>
      </c>
      <c r="C1326" s="3" t="str">
        <f t="shared" si="161"/>
        <v>4.0 </v>
      </c>
      <c r="D1326" t="s">
        <v>5436</v>
      </c>
      <c r="F1326" t="s">
        <v>6</v>
      </c>
      <c r="G1326" t="str">
        <f t="shared" si="162"/>
        <v>$</v>
      </c>
      <c r="H1326" t="s">
        <v>5437</v>
      </c>
      <c r="I1326" t="s">
        <v>5438</v>
      </c>
      <c r="J1326" t="str">
        <f t="shared" si="160"/>
        <v>SeafoodAsianSoups</v>
      </c>
      <c r="K1326" t="str" cm="1">
        <f t="array" ref="K1326">ExtractCapitals(J1326)</f>
        <v>Seafood Asian Soups</v>
      </c>
      <c r="L1326" t="str">
        <f t="shared" si="163"/>
        <v>Seafood, Asian, Soups</v>
      </c>
      <c r="M1326" t="str">
        <f t="shared" si="167"/>
        <v>Seafood, Asian, Soups</v>
      </c>
      <c r="P1326" t="str">
        <f t="shared" si="164"/>
        <v>Seafood, Asian, Soups</v>
      </c>
      <c r="Q1326" t="str" cm="1">
        <f t="array" ref="Q1326">_xlfn.TEXTJOIN(", ", TRUE, IFERROR(_xlfn.FILTERXML("&lt;t&gt;&lt;s&gt;" &amp; SUBSTITUTE(P1326, ", ", "&lt;/s&gt;&lt;s&gt;") &amp; "&lt;/s&gt;&lt;/t&gt;", "//s[not(preceding::*=.)]"), ""))</f>
        <v>Seafood, Asian, Soups</v>
      </c>
      <c r="R1326" t="s">
        <v>9048</v>
      </c>
      <c r="S1326" t="str">
        <f t="shared" si="165"/>
        <v>P002297</v>
      </c>
      <c r="T1326">
        <f t="shared" ca="1" si="166"/>
        <v>2741</v>
      </c>
      <c r="U1326" s="4">
        <v>836</v>
      </c>
    </row>
    <row r="1327" spans="1:21" x14ac:dyDescent="0.45">
      <c r="A1327" t="s">
        <v>5439</v>
      </c>
      <c r="B1327" t="s">
        <v>79</v>
      </c>
      <c r="C1327" s="3" t="str">
        <f t="shared" si="161"/>
        <v>5.0 </v>
      </c>
      <c r="D1327" t="s">
        <v>5440</v>
      </c>
      <c r="E1327" t="s">
        <v>5441</v>
      </c>
      <c r="F1327" t="s">
        <v>6</v>
      </c>
      <c r="G1327" t="str">
        <f t="shared" si="162"/>
        <v>$</v>
      </c>
      <c r="H1327" t="s">
        <v>5442</v>
      </c>
      <c r="I1327" t="s">
        <v>5443</v>
      </c>
      <c r="J1327" t="str">
        <f t="shared" si="160"/>
        <v>AmericanCafeAsian</v>
      </c>
      <c r="K1327" t="str" cm="1">
        <f t="array" ref="K1327">ExtractCapitals(J1327)</f>
        <v>American Cafe Asian</v>
      </c>
      <c r="L1327" t="str">
        <f t="shared" si="163"/>
        <v>American, Cafe, Asian</v>
      </c>
      <c r="M1327" t="str">
        <f t="shared" si="167"/>
        <v>American, Cafe, Asian</v>
      </c>
      <c r="P1327" t="str">
        <f t="shared" si="164"/>
        <v>American, Cafe, Asian</v>
      </c>
      <c r="Q1327" t="str" cm="1">
        <f t="array" ref="Q1327">_xlfn.TEXTJOIN(", ", TRUE, IFERROR(_xlfn.FILTERXML("&lt;t&gt;&lt;s&gt;" &amp; SUBSTITUTE(P1327, ", ", "&lt;/s&gt;&lt;s&gt;") &amp; "&lt;/s&gt;&lt;/t&gt;", "//s[not(preceding::*=.)]"), ""))</f>
        <v>American, Cafe, Asian</v>
      </c>
      <c r="R1327" t="s">
        <v>9048</v>
      </c>
      <c r="S1327" t="str">
        <f t="shared" si="165"/>
        <v>P002298</v>
      </c>
      <c r="T1327">
        <f t="shared" ca="1" si="166"/>
        <v>2790</v>
      </c>
      <c r="U1327" s="4">
        <v>672</v>
      </c>
    </row>
    <row r="1328" spans="1:21" x14ac:dyDescent="0.45">
      <c r="A1328" t="s">
        <v>5444</v>
      </c>
      <c r="B1328" t="s">
        <v>3</v>
      </c>
      <c r="C1328" s="3" t="str">
        <f t="shared" si="161"/>
        <v>4.0 </v>
      </c>
      <c r="D1328" t="s">
        <v>5445</v>
      </c>
      <c r="F1328" t="s">
        <v>13</v>
      </c>
      <c r="G1328" t="str">
        <f t="shared" si="162"/>
        <v>$$ - $$$</v>
      </c>
      <c r="H1328" t="s">
        <v>5446</v>
      </c>
      <c r="I1328" t="s">
        <v>5447</v>
      </c>
      <c r="J1328" t="str">
        <f t="shared" si="160"/>
        <v xml:space="preserve">  ItalianAmericanAsian</v>
      </c>
      <c r="K1328" t="str" cm="1">
        <f t="array" ref="K1328">ExtractCapitals(J1328)</f>
        <v>Italian American Asian</v>
      </c>
      <c r="L1328" t="str">
        <f t="shared" si="163"/>
        <v>Italian, American, Asian</v>
      </c>
      <c r="M1328" t="str">
        <f t="shared" si="167"/>
        <v>Italian, American, Asian</v>
      </c>
      <c r="P1328" t="str">
        <f t="shared" si="164"/>
        <v>Italian, American, Asian</v>
      </c>
      <c r="Q1328" t="str" cm="1">
        <f t="array" ref="Q1328">_xlfn.TEXTJOIN(", ", TRUE, IFERROR(_xlfn.FILTERXML("&lt;t&gt;&lt;s&gt;" &amp; SUBSTITUTE(P1328, ", ", "&lt;/s&gt;&lt;s&gt;") &amp; "&lt;/s&gt;&lt;/t&gt;", "//s[not(preceding::*=.)]"), ""))</f>
        <v>Italian, American, Asian</v>
      </c>
      <c r="R1328" t="s">
        <v>9048</v>
      </c>
      <c r="S1328" t="str">
        <f t="shared" si="165"/>
        <v>P002299</v>
      </c>
      <c r="T1328">
        <f t="shared" ca="1" si="166"/>
        <v>1855</v>
      </c>
      <c r="U1328" s="4">
        <v>3391</v>
      </c>
    </row>
    <row r="1329" spans="1:21" x14ac:dyDescent="0.45">
      <c r="A1329" t="s">
        <v>5448</v>
      </c>
      <c r="B1329" t="s">
        <v>3</v>
      </c>
      <c r="C1329" s="3" t="str">
        <f t="shared" si="161"/>
        <v>4.0 </v>
      </c>
      <c r="D1329" t="s">
        <v>5449</v>
      </c>
      <c r="F1329" t="s">
        <v>13</v>
      </c>
      <c r="G1329" t="str">
        <f t="shared" si="162"/>
        <v>$$ - $$$</v>
      </c>
      <c r="H1329" t="s">
        <v>5450</v>
      </c>
      <c r="I1329" t="s">
        <v>5451</v>
      </c>
      <c r="J1329" t="str">
        <f t="shared" si="160"/>
        <v xml:space="preserve">  ItalianPizzaInternational</v>
      </c>
      <c r="K1329" t="str" cm="1">
        <f t="array" ref="K1329">ExtractCapitals(J1329)</f>
        <v>Italian Pizza International</v>
      </c>
      <c r="L1329" t="str">
        <f t="shared" si="163"/>
        <v>Italian, Pizza, International</v>
      </c>
      <c r="M1329" t="str">
        <f t="shared" si="167"/>
        <v>Italian, Pizza, International</v>
      </c>
      <c r="P1329" t="str">
        <f t="shared" si="164"/>
        <v>Italian, Pizza, International</v>
      </c>
      <c r="Q1329" t="str" cm="1">
        <f t="array" ref="Q1329">_xlfn.TEXTJOIN(", ", TRUE, IFERROR(_xlfn.FILTERXML("&lt;t&gt;&lt;s&gt;" &amp; SUBSTITUTE(P1329, ", ", "&lt;/s&gt;&lt;s&gt;") &amp; "&lt;/s&gt;&lt;/t&gt;", "//s[not(preceding::*=.)]"), ""))</f>
        <v>Italian, Pizza, International</v>
      </c>
      <c r="R1329" t="s">
        <v>9048</v>
      </c>
      <c r="S1329" t="str">
        <f t="shared" si="165"/>
        <v>P002300</v>
      </c>
      <c r="T1329">
        <f t="shared" ca="1" si="166"/>
        <v>1899</v>
      </c>
      <c r="U1329" s="4">
        <v>336</v>
      </c>
    </row>
    <row r="1330" spans="1:21" x14ac:dyDescent="0.45">
      <c r="A1330" t="s">
        <v>5452</v>
      </c>
      <c r="B1330" t="s">
        <v>41</v>
      </c>
      <c r="C1330" s="3" t="str">
        <f t="shared" si="161"/>
        <v>4.5 </v>
      </c>
      <c r="D1330" t="s">
        <v>5453</v>
      </c>
      <c r="F1330" t="s">
        <v>13</v>
      </c>
      <c r="G1330" t="str">
        <f t="shared" si="162"/>
        <v>$$ - $$$</v>
      </c>
      <c r="H1330" t="s">
        <v>5454</v>
      </c>
      <c r="I1330" t="s">
        <v>5455</v>
      </c>
      <c r="J1330" t="str">
        <f t="shared" si="160"/>
        <v xml:space="preserve">  ItalianAmericanPizza</v>
      </c>
      <c r="K1330" t="str" cm="1">
        <f t="array" ref="K1330">ExtractCapitals(J1330)</f>
        <v>Italian American Pizza</v>
      </c>
      <c r="L1330" t="str">
        <f t="shared" si="163"/>
        <v>Italian, American, Pizza</v>
      </c>
      <c r="M1330" t="str">
        <f t="shared" si="167"/>
        <v>Italian, American, Pizza</v>
      </c>
      <c r="P1330" t="str">
        <f t="shared" si="164"/>
        <v>Italian, American, Pizza</v>
      </c>
      <c r="Q1330" t="str" cm="1">
        <f t="array" ref="Q1330">_xlfn.TEXTJOIN(", ", TRUE, IFERROR(_xlfn.FILTERXML("&lt;t&gt;&lt;s&gt;" &amp; SUBSTITUTE(P1330, ", ", "&lt;/s&gt;&lt;s&gt;") &amp; "&lt;/s&gt;&lt;/t&gt;", "//s[not(preceding::*=.)]"), ""))</f>
        <v>Italian, American, Pizza</v>
      </c>
      <c r="R1330" t="s">
        <v>9048</v>
      </c>
      <c r="S1330" t="str">
        <f t="shared" si="165"/>
        <v>P002301</v>
      </c>
      <c r="T1330">
        <f t="shared" ca="1" si="166"/>
        <v>1572</v>
      </c>
      <c r="U1330" s="4">
        <v>1707</v>
      </c>
    </row>
    <row r="1331" spans="1:21" x14ac:dyDescent="0.45">
      <c r="A1331" t="s">
        <v>5456</v>
      </c>
      <c r="B1331" t="s">
        <v>41</v>
      </c>
      <c r="C1331" s="3" t="str">
        <f t="shared" si="161"/>
        <v>4.5 </v>
      </c>
      <c r="D1331" t="s">
        <v>5457</v>
      </c>
      <c r="E1331" t="s">
        <v>5458</v>
      </c>
      <c r="F1331" t="s">
        <v>6</v>
      </c>
      <c r="G1331" t="str">
        <f t="shared" si="162"/>
        <v>$</v>
      </c>
      <c r="H1331" t="s">
        <v>5459</v>
      </c>
      <c r="I1331" t="s">
        <v>5460</v>
      </c>
      <c r="J1331" t="str">
        <f t="shared" si="160"/>
        <v>CafeAsianFusion</v>
      </c>
      <c r="K1331" t="str" cm="1">
        <f t="array" ref="K1331">ExtractCapitals(J1331)</f>
        <v>Cafe Asian Fusion</v>
      </c>
      <c r="L1331" t="str">
        <f t="shared" si="163"/>
        <v>Cafe, Asian, Fusion</v>
      </c>
      <c r="M1331" t="str">
        <f t="shared" si="167"/>
        <v>Cafe, Asian, Fusion</v>
      </c>
      <c r="P1331" t="str">
        <f t="shared" si="164"/>
        <v>Cafe, Asian, Fusion</v>
      </c>
      <c r="Q1331" t="str" cm="1">
        <f t="array" ref="Q1331">_xlfn.TEXTJOIN(", ", TRUE, IFERROR(_xlfn.FILTERXML("&lt;t&gt;&lt;s&gt;" &amp; SUBSTITUTE(P1331, ", ", "&lt;/s&gt;&lt;s&gt;") &amp; "&lt;/s&gt;&lt;/t&gt;", "//s[not(preceding::*=.)]"), ""))</f>
        <v>Cafe, Asian, Fusion</v>
      </c>
      <c r="R1331" t="s">
        <v>9048</v>
      </c>
      <c r="S1331" t="str">
        <f t="shared" si="165"/>
        <v>P002302</v>
      </c>
      <c r="T1331">
        <f t="shared" ca="1" si="166"/>
        <v>444</v>
      </c>
      <c r="U1331" s="4">
        <v>2593</v>
      </c>
    </row>
    <row r="1332" spans="1:21" x14ac:dyDescent="0.45">
      <c r="A1332" t="s">
        <v>5461</v>
      </c>
      <c r="B1332" t="s">
        <v>41</v>
      </c>
      <c r="C1332" s="3" t="str">
        <f t="shared" si="161"/>
        <v>4.5 </v>
      </c>
      <c r="D1332" t="s">
        <v>5462</v>
      </c>
      <c r="E1332" t="s">
        <v>5463</v>
      </c>
      <c r="F1332" t="s">
        <v>13</v>
      </c>
      <c r="G1332" t="str">
        <f t="shared" si="162"/>
        <v>$$ - $$$</v>
      </c>
      <c r="H1332" t="s">
        <v>133</v>
      </c>
      <c r="I1332" t="s">
        <v>5464</v>
      </c>
      <c r="J1332" t="str">
        <f t="shared" si="160"/>
        <v xml:space="preserve">  ChineseSeafoodAsian</v>
      </c>
      <c r="K1332" t="str" cm="1">
        <f t="array" ref="K1332">ExtractCapitals(J1332)</f>
        <v>Chinese Seafood Asian</v>
      </c>
      <c r="L1332" t="str">
        <f t="shared" si="163"/>
        <v>Chinese, Seafood, Asian</v>
      </c>
      <c r="M1332" t="str">
        <f t="shared" si="167"/>
        <v>Chinese, Seafood, Asian</v>
      </c>
      <c r="P1332" t="str">
        <f t="shared" si="164"/>
        <v>Chinese, Seafood, Asian</v>
      </c>
      <c r="Q1332" t="str" cm="1">
        <f t="array" ref="Q1332">_xlfn.TEXTJOIN(", ", TRUE, IFERROR(_xlfn.FILTERXML("&lt;t&gt;&lt;s&gt;" &amp; SUBSTITUTE(P1332, ", ", "&lt;/s&gt;&lt;s&gt;") &amp; "&lt;/s&gt;&lt;/t&gt;", "//s[not(preceding::*=.)]"), ""))</f>
        <v>Chinese, Seafood, Asian</v>
      </c>
      <c r="R1332" t="s">
        <v>9048</v>
      </c>
      <c r="S1332" t="str">
        <f t="shared" si="165"/>
        <v>P002303</v>
      </c>
      <c r="T1332">
        <f t="shared" ca="1" si="166"/>
        <v>2223</v>
      </c>
      <c r="U1332" s="4">
        <v>3425</v>
      </c>
    </row>
    <row r="1333" spans="1:21" x14ac:dyDescent="0.45">
      <c r="A1333" t="s">
        <v>5465</v>
      </c>
      <c r="B1333" t="s">
        <v>41</v>
      </c>
      <c r="C1333" s="3" t="str">
        <f t="shared" si="161"/>
        <v>4.5 </v>
      </c>
      <c r="D1333" t="s">
        <v>5466</v>
      </c>
      <c r="F1333" t="s">
        <v>6</v>
      </c>
      <c r="G1333" t="str">
        <f t="shared" si="162"/>
        <v>$</v>
      </c>
      <c r="H1333" t="s">
        <v>4923</v>
      </c>
      <c r="I1333" t="s">
        <v>5467</v>
      </c>
      <c r="J1333" t="str">
        <f t="shared" si="160"/>
        <v>AsianMalaysianVegetarian Friendly</v>
      </c>
      <c r="K1333" t="str" cm="1">
        <f t="array" ref="K1333">ExtractCapitals(J1333)</f>
        <v>Asian Malaysian Vegetarian  Friendly</v>
      </c>
      <c r="L1333" t="str">
        <f t="shared" si="163"/>
        <v>Asian, Malaysian, Vegetarian, , Friendly</v>
      </c>
      <c r="M1333" t="str">
        <f t="shared" si="167"/>
        <v>Asian, Malaysian, Vegetarian Friendly</v>
      </c>
      <c r="P1333" t="str">
        <f t="shared" si="164"/>
        <v>Asian, Malaysian, Vegetarian Friendly</v>
      </c>
      <c r="Q1333" t="str" cm="1">
        <f t="array" ref="Q1333">_xlfn.TEXTJOIN(", ", TRUE, IFERROR(_xlfn.FILTERXML("&lt;t&gt;&lt;s&gt;" &amp; SUBSTITUTE(P1333, ", ", "&lt;/s&gt;&lt;s&gt;") &amp; "&lt;/s&gt;&lt;/t&gt;", "//s[not(preceding::*=.)]"), ""))</f>
        <v>Asian, Malaysian, Vegetarian Friendly</v>
      </c>
      <c r="R1333" t="s">
        <v>9048</v>
      </c>
      <c r="S1333" t="str">
        <f t="shared" si="165"/>
        <v>P002304</v>
      </c>
      <c r="T1333">
        <f t="shared" ca="1" si="166"/>
        <v>3896</v>
      </c>
      <c r="U1333" s="4">
        <v>3093</v>
      </c>
    </row>
    <row r="1334" spans="1:21" x14ac:dyDescent="0.45">
      <c r="A1334" t="s">
        <v>5468</v>
      </c>
      <c r="B1334" t="s">
        <v>79</v>
      </c>
      <c r="C1334" s="3" t="str">
        <f t="shared" si="161"/>
        <v>5.0 </v>
      </c>
      <c r="D1334" t="s">
        <v>5469</v>
      </c>
      <c r="E1334" t="s">
        <v>5470</v>
      </c>
      <c r="F1334" t="s">
        <v>13</v>
      </c>
      <c r="G1334" t="str">
        <f t="shared" si="162"/>
        <v>$$ - $$$</v>
      </c>
      <c r="H1334" t="s">
        <v>297</v>
      </c>
      <c r="I1334" t="s">
        <v>5471</v>
      </c>
      <c r="J1334" t="str">
        <f t="shared" si="160"/>
        <v xml:space="preserve">  Cafe</v>
      </c>
      <c r="K1334" t="str" cm="1">
        <f t="array" ref="K1334">ExtractCapitals(J1334)</f>
        <v>Cafe</v>
      </c>
      <c r="L1334" t="str">
        <f t="shared" si="163"/>
        <v>Cafe</v>
      </c>
      <c r="M1334" t="str">
        <f t="shared" si="167"/>
        <v>Cafe</v>
      </c>
      <c r="P1334" t="str">
        <f t="shared" si="164"/>
        <v>Cafe</v>
      </c>
      <c r="Q1334" t="str" cm="1">
        <f t="array" ref="Q1334">_xlfn.TEXTJOIN(", ", TRUE, IFERROR(_xlfn.FILTERXML("&lt;t&gt;&lt;s&gt;" &amp; SUBSTITUTE(P1334, ", ", "&lt;/s&gt;&lt;s&gt;") &amp; "&lt;/s&gt;&lt;/t&gt;", "//s[not(preceding::*=.)]"), ""))</f>
        <v>Cafe</v>
      </c>
      <c r="R1334" t="s">
        <v>9048</v>
      </c>
      <c r="S1334" t="str">
        <f t="shared" si="165"/>
        <v>P002305</v>
      </c>
      <c r="T1334">
        <f t="shared" ca="1" si="166"/>
        <v>1445</v>
      </c>
      <c r="U1334" s="4">
        <v>805</v>
      </c>
    </row>
    <row r="1335" spans="1:21" x14ac:dyDescent="0.45">
      <c r="A1335" t="s">
        <v>5472</v>
      </c>
      <c r="B1335" t="s">
        <v>41</v>
      </c>
      <c r="C1335" s="3" t="str">
        <f t="shared" si="161"/>
        <v>4.5 </v>
      </c>
      <c r="D1335" t="s">
        <v>5473</v>
      </c>
      <c r="F1335" t="s">
        <v>6</v>
      </c>
      <c r="G1335" t="str">
        <f t="shared" si="162"/>
        <v>$</v>
      </c>
      <c r="H1335" t="s">
        <v>5474</v>
      </c>
      <c r="I1335" t="s">
        <v>5475</v>
      </c>
      <c r="J1335" t="str">
        <f t="shared" si="160"/>
        <v>SeafoodAsianVegetarian Friendly</v>
      </c>
      <c r="K1335" t="str" cm="1">
        <f t="array" ref="K1335">ExtractCapitals(J1335)</f>
        <v>Seafood Asian Vegetarian  Friendly</v>
      </c>
      <c r="L1335" t="str">
        <f t="shared" si="163"/>
        <v>Seafood, Asian, Vegetarian, , Friendly</v>
      </c>
      <c r="M1335" t="str">
        <f t="shared" si="167"/>
        <v>Seafood, Asian, Vegetarian Friendly</v>
      </c>
      <c r="P1335" t="str">
        <f t="shared" si="164"/>
        <v>Seafood, Asian, Vegetarian Friendly</v>
      </c>
      <c r="Q1335" t="str" cm="1">
        <f t="array" ref="Q1335">_xlfn.TEXTJOIN(", ", TRUE, IFERROR(_xlfn.FILTERXML("&lt;t&gt;&lt;s&gt;" &amp; SUBSTITUTE(P1335, ", ", "&lt;/s&gt;&lt;s&gt;") &amp; "&lt;/s&gt;&lt;/t&gt;", "//s[not(preceding::*=.)]"), ""))</f>
        <v>Seafood, Asian, Vegetarian Friendly</v>
      </c>
      <c r="R1335" t="s">
        <v>9048</v>
      </c>
      <c r="S1335" t="str">
        <f t="shared" si="165"/>
        <v>P002306</v>
      </c>
      <c r="T1335">
        <f t="shared" ca="1" si="166"/>
        <v>1663</v>
      </c>
      <c r="U1335" s="4">
        <v>2059</v>
      </c>
    </row>
    <row r="1336" spans="1:21" x14ac:dyDescent="0.45">
      <c r="A1336" t="s">
        <v>5476</v>
      </c>
      <c r="B1336" t="s">
        <v>41</v>
      </c>
      <c r="C1336" s="3" t="str">
        <f t="shared" si="161"/>
        <v>4.5 </v>
      </c>
      <c r="D1336" t="s">
        <v>5477</v>
      </c>
      <c r="E1336" t="s">
        <v>5478</v>
      </c>
      <c r="F1336" t="s">
        <v>13</v>
      </c>
      <c r="G1336" t="str">
        <f t="shared" si="162"/>
        <v>$$ - $$$</v>
      </c>
      <c r="H1336" t="s">
        <v>5479</v>
      </c>
      <c r="I1336" t="s">
        <v>5480</v>
      </c>
      <c r="J1336" t="str">
        <f t="shared" si="160"/>
        <v xml:space="preserve">  BarbecueHalal</v>
      </c>
      <c r="K1336" t="str" cm="1">
        <f t="array" ref="K1336">ExtractCapitals(J1336)</f>
        <v>Barbecue Halal</v>
      </c>
      <c r="L1336" t="str">
        <f t="shared" si="163"/>
        <v>Barbecue, Halal</v>
      </c>
      <c r="M1336" t="str">
        <f t="shared" si="167"/>
        <v>Barbecue, Halal</v>
      </c>
      <c r="P1336" t="str">
        <f t="shared" si="164"/>
        <v>Barbecue, Halal</v>
      </c>
      <c r="Q1336" t="str" cm="1">
        <f t="array" ref="Q1336">_xlfn.TEXTJOIN(", ", TRUE, IFERROR(_xlfn.FILTERXML("&lt;t&gt;&lt;s&gt;" &amp; SUBSTITUTE(P1336, ", ", "&lt;/s&gt;&lt;s&gt;") &amp; "&lt;/s&gt;&lt;/t&gt;", "//s[not(preceding::*=.)]"), ""))</f>
        <v>Barbecue, Halal</v>
      </c>
      <c r="R1336" t="s">
        <v>9048</v>
      </c>
      <c r="S1336" t="str">
        <f t="shared" si="165"/>
        <v>P002307</v>
      </c>
      <c r="T1336">
        <f t="shared" ca="1" si="166"/>
        <v>1432</v>
      </c>
      <c r="U1336" s="4">
        <v>1435</v>
      </c>
    </row>
    <row r="1337" spans="1:21" x14ac:dyDescent="0.45">
      <c r="A1337" t="s">
        <v>5481</v>
      </c>
      <c r="B1337" t="s">
        <v>79</v>
      </c>
      <c r="C1337" s="3" t="str">
        <f t="shared" si="161"/>
        <v>5.0 </v>
      </c>
      <c r="D1337" t="s">
        <v>5482</v>
      </c>
      <c r="F1337" t="s">
        <v>123</v>
      </c>
      <c r="G1337" t="str">
        <f t="shared" si="162"/>
        <v>$$</v>
      </c>
      <c r="H1337" t="s">
        <v>5483</v>
      </c>
      <c r="I1337" t="s">
        <v>5484</v>
      </c>
      <c r="J1337" t="str">
        <f t="shared" si="160"/>
        <v>ItalianMediterraneanSpanishTurkish</v>
      </c>
      <c r="K1337" t="str" cm="1">
        <f t="array" ref="K1337">ExtractCapitals(J1337)</f>
        <v>Italian Mediterranean Spanish Turkish</v>
      </c>
      <c r="L1337" t="str">
        <f t="shared" si="163"/>
        <v>Italian, Mediterranean, Spanish, Turkish</v>
      </c>
      <c r="M1337" t="str">
        <f t="shared" si="167"/>
        <v>Italian, Mediterranean, Spanish, Turkish</v>
      </c>
      <c r="P1337" t="str">
        <f t="shared" si="164"/>
        <v>Italian, Mediterranean, Spanish, Turkish</v>
      </c>
      <c r="Q1337" t="str" cm="1">
        <f t="array" ref="Q1337">_xlfn.TEXTJOIN(", ", TRUE, IFERROR(_xlfn.FILTERXML("&lt;t&gt;&lt;s&gt;" &amp; SUBSTITUTE(P1337, ", ", "&lt;/s&gt;&lt;s&gt;") &amp; "&lt;/s&gt;&lt;/t&gt;", "//s[not(preceding::*=.)]"), ""))</f>
        <v>Italian, Mediterranean, Spanish, Turkish</v>
      </c>
      <c r="R1337" t="s">
        <v>9048</v>
      </c>
      <c r="S1337" t="str">
        <f t="shared" si="165"/>
        <v>P002308</v>
      </c>
      <c r="T1337">
        <f t="shared" ca="1" si="166"/>
        <v>862</v>
      </c>
      <c r="U1337" s="4">
        <v>3488</v>
      </c>
    </row>
    <row r="1338" spans="1:21" x14ac:dyDescent="0.45">
      <c r="A1338" t="s">
        <v>5485</v>
      </c>
      <c r="B1338" t="s">
        <v>41</v>
      </c>
      <c r="C1338" s="3" t="str">
        <f t="shared" si="161"/>
        <v>4.5 </v>
      </c>
      <c r="D1338" t="s">
        <v>5332</v>
      </c>
      <c r="E1338" t="s">
        <v>5486</v>
      </c>
      <c r="F1338" t="s">
        <v>144</v>
      </c>
      <c r="G1338" t="str">
        <f t="shared" si="162"/>
        <v>$$$$</v>
      </c>
      <c r="H1338" t="s">
        <v>5487</v>
      </c>
      <c r="I1338">
        <v>6049508888</v>
      </c>
      <c r="J1338" t="str">
        <f t="shared" si="160"/>
        <v>Italian</v>
      </c>
      <c r="K1338" t="str" cm="1">
        <f t="array" ref="K1338">ExtractCapitals(J1338)</f>
        <v>Italian</v>
      </c>
      <c r="L1338" t="str">
        <f t="shared" si="163"/>
        <v>Italian</v>
      </c>
      <c r="M1338" t="str">
        <f t="shared" si="167"/>
        <v>Italian</v>
      </c>
      <c r="P1338" t="str">
        <f t="shared" si="164"/>
        <v>Italian</v>
      </c>
      <c r="Q1338" t="str" cm="1">
        <f t="array" ref="Q1338">_xlfn.TEXTJOIN(", ", TRUE, IFERROR(_xlfn.FILTERXML("&lt;t&gt;&lt;s&gt;" &amp; SUBSTITUTE(P1338, ", ", "&lt;/s&gt;&lt;s&gt;") &amp; "&lt;/s&gt;&lt;/t&gt;", "//s[not(preceding::*=.)]"), ""))</f>
        <v>Italian</v>
      </c>
      <c r="R1338" t="s">
        <v>9048</v>
      </c>
      <c r="S1338" t="str">
        <f t="shared" si="165"/>
        <v>P002309</v>
      </c>
      <c r="T1338">
        <f t="shared" ca="1" si="166"/>
        <v>3093</v>
      </c>
      <c r="U1338" s="4">
        <v>4038</v>
      </c>
    </row>
    <row r="1339" spans="1:21" x14ac:dyDescent="0.45">
      <c r="A1339" t="s">
        <v>5488</v>
      </c>
      <c r="B1339" t="s">
        <v>3</v>
      </c>
      <c r="C1339" s="3" t="str">
        <f t="shared" si="161"/>
        <v>4.0 </v>
      </c>
      <c r="D1339" t="s">
        <v>5489</v>
      </c>
      <c r="E1339" t="s">
        <v>5490</v>
      </c>
      <c r="F1339" t="s">
        <v>13</v>
      </c>
      <c r="G1339" t="str">
        <f t="shared" si="162"/>
        <v>$$ - $$$</v>
      </c>
      <c r="H1339" t="s">
        <v>133</v>
      </c>
      <c r="I1339">
        <v>6049665520</v>
      </c>
      <c r="J1339" t="str">
        <f t="shared" si="160"/>
        <v xml:space="preserve">  ChineseSeafoodAsian</v>
      </c>
      <c r="K1339" t="str" cm="1">
        <f t="array" ref="K1339">ExtractCapitals(J1339)</f>
        <v>Chinese Seafood Asian</v>
      </c>
      <c r="L1339" t="str">
        <f t="shared" si="163"/>
        <v>Chinese, Seafood, Asian</v>
      </c>
      <c r="M1339" t="str">
        <f t="shared" si="167"/>
        <v>Chinese, Seafood, Asian</v>
      </c>
      <c r="P1339" t="str">
        <f t="shared" si="164"/>
        <v>Chinese, Seafood, Asian</v>
      </c>
      <c r="Q1339" t="str" cm="1">
        <f t="array" ref="Q1339">_xlfn.TEXTJOIN(", ", TRUE, IFERROR(_xlfn.FILTERXML("&lt;t&gt;&lt;s&gt;" &amp; SUBSTITUTE(P1339, ", ", "&lt;/s&gt;&lt;s&gt;") &amp; "&lt;/s&gt;&lt;/t&gt;", "//s[not(preceding::*=.)]"), ""))</f>
        <v>Chinese, Seafood, Asian</v>
      </c>
      <c r="R1339" t="s">
        <v>9048</v>
      </c>
      <c r="S1339" t="str">
        <f t="shared" si="165"/>
        <v>P002310</v>
      </c>
      <c r="T1339">
        <f t="shared" ca="1" si="166"/>
        <v>2027</v>
      </c>
      <c r="U1339" s="4">
        <v>2564</v>
      </c>
    </row>
    <row r="1340" spans="1:21" x14ac:dyDescent="0.45">
      <c r="A1340" t="s">
        <v>5491</v>
      </c>
      <c r="B1340" t="s">
        <v>18</v>
      </c>
      <c r="C1340" s="3" t="str">
        <f t="shared" si="161"/>
        <v>3.5 </v>
      </c>
      <c r="D1340" t="s">
        <v>5492</v>
      </c>
      <c r="F1340" t="s">
        <v>13</v>
      </c>
      <c r="G1340" t="str">
        <f t="shared" si="162"/>
        <v>$$ - $$$</v>
      </c>
      <c r="H1340" t="s">
        <v>5493</v>
      </c>
      <c r="I1340" t="s">
        <v>5494</v>
      </c>
      <c r="J1340" t="str">
        <f t="shared" si="160"/>
        <v xml:space="preserve">  MexicanVegetarian Friendly</v>
      </c>
      <c r="K1340" t="str" cm="1">
        <f t="array" ref="K1340">ExtractCapitals(J1340)</f>
        <v>Mexican Vegetarian  Friendly</v>
      </c>
      <c r="L1340" t="str">
        <f t="shared" si="163"/>
        <v>Mexican, Vegetarian, , Friendly</v>
      </c>
      <c r="M1340" t="str">
        <f t="shared" si="167"/>
        <v>Mexican, Vegetarian Friendly</v>
      </c>
      <c r="P1340" t="str">
        <f t="shared" si="164"/>
        <v>Mexican, Vegetarian Friendly</v>
      </c>
      <c r="Q1340" t="str" cm="1">
        <f t="array" ref="Q1340">_xlfn.TEXTJOIN(", ", TRUE, IFERROR(_xlfn.FILTERXML("&lt;t&gt;&lt;s&gt;" &amp; SUBSTITUTE(P1340, ", ", "&lt;/s&gt;&lt;s&gt;") &amp; "&lt;/s&gt;&lt;/t&gt;", "//s[not(preceding::*=.)]"), ""))</f>
        <v>Mexican, Vegetarian Friendly</v>
      </c>
      <c r="R1340" t="s">
        <v>9048</v>
      </c>
      <c r="S1340" t="str">
        <f t="shared" si="165"/>
        <v>P002311</v>
      </c>
      <c r="T1340">
        <f t="shared" ca="1" si="166"/>
        <v>3268</v>
      </c>
      <c r="U1340" s="4">
        <v>2353</v>
      </c>
    </row>
    <row r="1341" spans="1:21" x14ac:dyDescent="0.45">
      <c r="A1341" t="s">
        <v>5495</v>
      </c>
      <c r="B1341" t="s">
        <v>41</v>
      </c>
      <c r="C1341" s="3" t="str">
        <f t="shared" si="161"/>
        <v>4.5 </v>
      </c>
      <c r="D1341" t="s">
        <v>5496</v>
      </c>
      <c r="F1341" t="s">
        <v>6</v>
      </c>
      <c r="G1341" t="str">
        <f t="shared" si="162"/>
        <v>$</v>
      </c>
      <c r="H1341" t="s">
        <v>5497</v>
      </c>
      <c r="I1341" t="s">
        <v>5498</v>
      </c>
      <c r="J1341" t="str">
        <f t="shared" si="160"/>
        <v>CafeFast foodGrill</v>
      </c>
      <c r="K1341" t="str" cm="1">
        <f t="array" ref="K1341">ExtractCapitals(J1341)</f>
        <v>Cafe Fast food Grill</v>
      </c>
      <c r="L1341" t="str">
        <f t="shared" si="163"/>
        <v>Cafe, Fast, food, Grill</v>
      </c>
      <c r="M1341" t="str">
        <f t="shared" si="167"/>
        <v>Cafe, Fast, food, Grill</v>
      </c>
      <c r="P1341" t="str">
        <f t="shared" si="164"/>
        <v>Cafe, Fast, food, Grill</v>
      </c>
      <c r="Q1341" t="str" cm="1">
        <f t="array" ref="Q1341">_xlfn.TEXTJOIN(", ", TRUE, IFERROR(_xlfn.FILTERXML("&lt;t&gt;&lt;s&gt;" &amp; SUBSTITUTE(P1341, ", ", "&lt;/s&gt;&lt;s&gt;") &amp; "&lt;/s&gt;&lt;/t&gt;", "//s[not(preceding::*=.)]"), ""))</f>
        <v>Cafe, Fast, food, Grill</v>
      </c>
      <c r="R1341" t="s">
        <v>9048</v>
      </c>
      <c r="S1341" t="str">
        <f t="shared" si="165"/>
        <v>P002312</v>
      </c>
      <c r="T1341">
        <f t="shared" ca="1" si="166"/>
        <v>74</v>
      </c>
      <c r="U1341" s="4">
        <v>3615</v>
      </c>
    </row>
    <row r="1342" spans="1:21" x14ac:dyDescent="0.45">
      <c r="A1342" t="s">
        <v>5499</v>
      </c>
      <c r="B1342" t="s">
        <v>18</v>
      </c>
      <c r="C1342" s="3" t="str">
        <f t="shared" si="161"/>
        <v>3.5 </v>
      </c>
      <c r="D1342" t="s">
        <v>5500</v>
      </c>
      <c r="E1342" t="s">
        <v>5501</v>
      </c>
      <c r="F1342" t="s">
        <v>13</v>
      </c>
      <c r="G1342" t="str">
        <f t="shared" si="162"/>
        <v>$$ - $$$</v>
      </c>
      <c r="H1342" t="s">
        <v>133</v>
      </c>
      <c r="I1342" t="s">
        <v>5502</v>
      </c>
      <c r="J1342" t="str">
        <f t="shared" si="160"/>
        <v xml:space="preserve">  ChineseSeafoodAsian</v>
      </c>
      <c r="K1342" t="str" cm="1">
        <f t="array" ref="K1342">ExtractCapitals(J1342)</f>
        <v>Chinese Seafood Asian</v>
      </c>
      <c r="L1342" t="str">
        <f t="shared" si="163"/>
        <v>Chinese, Seafood, Asian</v>
      </c>
      <c r="M1342" t="str">
        <f t="shared" si="167"/>
        <v>Chinese, Seafood, Asian</v>
      </c>
      <c r="P1342" t="str">
        <f t="shared" si="164"/>
        <v>Chinese, Seafood, Asian</v>
      </c>
      <c r="Q1342" t="str" cm="1">
        <f t="array" ref="Q1342">_xlfn.TEXTJOIN(", ", TRUE, IFERROR(_xlfn.FILTERXML("&lt;t&gt;&lt;s&gt;" &amp; SUBSTITUTE(P1342, ", ", "&lt;/s&gt;&lt;s&gt;") &amp; "&lt;/s&gt;&lt;/t&gt;", "//s[not(preceding::*=.)]"), ""))</f>
        <v>Chinese, Seafood, Asian</v>
      </c>
      <c r="R1342" t="s">
        <v>9048</v>
      </c>
      <c r="S1342" t="str">
        <f t="shared" si="165"/>
        <v>P002313</v>
      </c>
      <c r="T1342">
        <f t="shared" ca="1" si="166"/>
        <v>1123</v>
      </c>
      <c r="U1342" s="4">
        <v>2126</v>
      </c>
    </row>
    <row r="1343" spans="1:21" x14ac:dyDescent="0.45">
      <c r="A1343" t="s">
        <v>5503</v>
      </c>
      <c r="B1343" t="s">
        <v>79</v>
      </c>
      <c r="C1343" s="3" t="str">
        <f t="shared" si="161"/>
        <v>5.0 </v>
      </c>
      <c r="D1343" t="s">
        <v>5504</v>
      </c>
      <c r="F1343" t="s">
        <v>13</v>
      </c>
      <c r="G1343" t="str">
        <f t="shared" si="162"/>
        <v>$$ - $$$</v>
      </c>
      <c r="H1343" t="s">
        <v>181</v>
      </c>
      <c r="I1343" t="s">
        <v>5505</v>
      </c>
      <c r="J1343" t="str">
        <f t="shared" si="160"/>
        <v xml:space="preserve">  CafeAsianMalaysian</v>
      </c>
      <c r="K1343" t="str" cm="1">
        <f t="array" ref="K1343">ExtractCapitals(J1343)</f>
        <v>Cafe Asian Malaysian</v>
      </c>
      <c r="L1343" t="str">
        <f t="shared" si="163"/>
        <v>Cafe, Asian, Malaysian</v>
      </c>
      <c r="M1343" t="str">
        <f t="shared" si="167"/>
        <v>Cafe, Asian, Malaysian</v>
      </c>
      <c r="P1343" t="str">
        <f t="shared" si="164"/>
        <v>Cafe, Asian, Malaysian</v>
      </c>
      <c r="Q1343" t="str" cm="1">
        <f t="array" ref="Q1343">_xlfn.TEXTJOIN(", ", TRUE, IFERROR(_xlfn.FILTERXML("&lt;t&gt;&lt;s&gt;" &amp; SUBSTITUTE(P1343, ", ", "&lt;/s&gt;&lt;s&gt;") &amp; "&lt;/s&gt;&lt;/t&gt;", "//s[not(preceding::*=.)]"), ""))</f>
        <v>Cafe, Asian, Malaysian</v>
      </c>
      <c r="R1343" t="s">
        <v>9048</v>
      </c>
      <c r="S1343" t="str">
        <f t="shared" si="165"/>
        <v>P002314</v>
      </c>
      <c r="T1343">
        <f t="shared" ca="1" si="166"/>
        <v>3934</v>
      </c>
      <c r="U1343" s="4">
        <v>587</v>
      </c>
    </row>
    <row r="1344" spans="1:21" x14ac:dyDescent="0.45">
      <c r="A1344" t="s">
        <v>5506</v>
      </c>
      <c r="B1344" t="s">
        <v>41</v>
      </c>
      <c r="C1344" s="3" t="str">
        <f t="shared" si="161"/>
        <v>4.5 </v>
      </c>
      <c r="D1344" t="s">
        <v>5166</v>
      </c>
      <c r="E1344" t="s">
        <v>5507</v>
      </c>
      <c r="F1344" t="s">
        <v>13</v>
      </c>
      <c r="G1344" t="str">
        <f t="shared" si="162"/>
        <v>$$ - $$$</v>
      </c>
      <c r="H1344" t="s">
        <v>5508</v>
      </c>
      <c r="I1344" t="s">
        <v>5168</v>
      </c>
      <c r="J1344" t="str">
        <f t="shared" si="160"/>
        <v xml:space="preserve">  ItalianSeafoodInternational</v>
      </c>
      <c r="K1344" t="str" cm="1">
        <f t="array" ref="K1344">ExtractCapitals(J1344)</f>
        <v>Italian Seafood International</v>
      </c>
      <c r="L1344" t="str">
        <f t="shared" si="163"/>
        <v>Italian, Seafood, International</v>
      </c>
      <c r="M1344" t="str">
        <f t="shared" si="167"/>
        <v>Italian, Seafood, International</v>
      </c>
      <c r="P1344" t="str">
        <f t="shared" si="164"/>
        <v>Italian, Seafood, International</v>
      </c>
      <c r="Q1344" t="str" cm="1">
        <f t="array" ref="Q1344">_xlfn.TEXTJOIN(", ", TRUE, IFERROR(_xlfn.FILTERXML("&lt;t&gt;&lt;s&gt;" &amp; SUBSTITUTE(P1344, ", ", "&lt;/s&gt;&lt;s&gt;") &amp; "&lt;/s&gt;&lt;/t&gt;", "//s[not(preceding::*=.)]"), ""))</f>
        <v>Italian, Seafood, International</v>
      </c>
      <c r="R1344" t="s">
        <v>9048</v>
      </c>
      <c r="S1344" t="str">
        <f t="shared" si="165"/>
        <v>P002315</v>
      </c>
      <c r="T1344">
        <f t="shared" ca="1" si="166"/>
        <v>624</v>
      </c>
      <c r="U1344" s="4">
        <v>4207</v>
      </c>
    </row>
    <row r="1345" spans="1:21" x14ac:dyDescent="0.45">
      <c r="A1345" t="s">
        <v>5509</v>
      </c>
      <c r="B1345" t="s">
        <v>18</v>
      </c>
      <c r="C1345" s="3" t="str">
        <f t="shared" si="161"/>
        <v>3.5 </v>
      </c>
      <c r="D1345" t="s">
        <v>5405</v>
      </c>
      <c r="F1345" t="s">
        <v>13</v>
      </c>
      <c r="G1345" t="str">
        <f t="shared" si="162"/>
        <v>$$ - $$$</v>
      </c>
      <c r="H1345" t="s">
        <v>3272</v>
      </c>
      <c r="J1345" t="str">
        <f t="shared" si="160"/>
        <v xml:space="preserve">  SeafoodAsianThai</v>
      </c>
      <c r="K1345" t="str" cm="1">
        <f t="array" ref="K1345">ExtractCapitals(J1345)</f>
        <v>Seafood Asian Thai</v>
      </c>
      <c r="L1345" t="str">
        <f t="shared" si="163"/>
        <v>Seafood, Asian, Thai</v>
      </c>
      <c r="M1345" t="str">
        <f t="shared" si="167"/>
        <v>Seafood, Asian, Thai</v>
      </c>
      <c r="N1345" t="s">
        <v>5510</v>
      </c>
      <c r="P1345" t="str">
        <f t="shared" si="164"/>
        <v>Seafood, Asian, Thai, Seating, Wheelchair Accessible, Serves Alcohol, Free Wifi, Table Service, Takeout, Reservations</v>
      </c>
      <c r="Q1345" t="str" cm="1">
        <f t="array" ref="Q1345">_xlfn.TEXTJOIN(", ", TRUE, IFERROR(_xlfn.FILTERXML("&lt;t&gt;&lt;s&gt;" &amp; SUBSTITUTE(P1345, ", ", "&lt;/s&gt;&lt;s&gt;") &amp; "&lt;/s&gt;&lt;/t&gt;", "//s[not(preceding::*=.)]"), ""))</f>
        <v>Seafood, Asian, Thai, Seating, Wheelchair Accessible, Serves Alcohol, Free Wifi, Table Service, Takeout, Reservations</v>
      </c>
      <c r="R1345" t="s">
        <v>9048</v>
      </c>
      <c r="S1345" t="str">
        <f t="shared" si="165"/>
        <v>P002316</v>
      </c>
      <c r="T1345">
        <f t="shared" ca="1" si="166"/>
        <v>1018</v>
      </c>
      <c r="U1345" s="4">
        <v>1012</v>
      </c>
    </row>
    <row r="1346" spans="1:21" x14ac:dyDescent="0.45">
      <c r="A1346" t="s">
        <v>5511</v>
      </c>
      <c r="B1346" t="s">
        <v>3</v>
      </c>
      <c r="C1346" s="3" t="str">
        <f t="shared" si="161"/>
        <v>4.0 </v>
      </c>
      <c r="D1346" t="s">
        <v>5512</v>
      </c>
      <c r="E1346" t="s">
        <v>5513</v>
      </c>
      <c r="F1346" t="s">
        <v>13</v>
      </c>
      <c r="G1346" t="str">
        <f t="shared" si="162"/>
        <v>$$ - $$$</v>
      </c>
      <c r="H1346" t="s">
        <v>489</v>
      </c>
      <c r="I1346" t="s">
        <v>5514</v>
      </c>
      <c r="J1346" t="str">
        <f t="shared" ref="J1346:J1409" si="168">SUBSTITUTE(SUBSTITUTE(H1346, "$", ""), "-", "")</f>
        <v xml:space="preserve">  IndianAsianVegetarian Friendly</v>
      </c>
      <c r="K1346" t="str" cm="1">
        <f t="array" ref="K1346">ExtractCapitals(J1346)</f>
        <v>Indian Asian Vegetarian  Friendly</v>
      </c>
      <c r="L1346" t="str">
        <f t="shared" si="163"/>
        <v>Indian, Asian, Vegetarian, , Friendly</v>
      </c>
      <c r="M1346" t="str">
        <f t="shared" si="167"/>
        <v>Indian, Asian, Vegetarian Friendly</v>
      </c>
      <c r="P1346" t="str">
        <f t="shared" si="164"/>
        <v>Indian, Asian, Vegetarian Friendly</v>
      </c>
      <c r="Q1346" t="str" cm="1">
        <f t="array" ref="Q1346">_xlfn.TEXTJOIN(", ", TRUE, IFERROR(_xlfn.FILTERXML("&lt;t&gt;&lt;s&gt;" &amp; SUBSTITUTE(P1346, ", ", "&lt;/s&gt;&lt;s&gt;") &amp; "&lt;/s&gt;&lt;/t&gt;", "//s[not(preceding::*=.)]"), ""))</f>
        <v>Indian, Asian, Vegetarian Friendly</v>
      </c>
      <c r="R1346" t="s">
        <v>9048</v>
      </c>
      <c r="S1346" t="str">
        <f t="shared" si="165"/>
        <v>P002317</v>
      </c>
      <c r="T1346">
        <f t="shared" ca="1" si="166"/>
        <v>2140</v>
      </c>
      <c r="U1346" s="4">
        <v>352</v>
      </c>
    </row>
    <row r="1347" spans="1:21" x14ac:dyDescent="0.45">
      <c r="A1347" t="s">
        <v>5515</v>
      </c>
      <c r="B1347" t="s">
        <v>41</v>
      </c>
      <c r="C1347" s="3" t="str">
        <f t="shared" ref="C1347:C1410" si="169">SUBSTITUTE(B1347, "Â", "")</f>
        <v>4.5 </v>
      </c>
      <c r="D1347" t="s">
        <v>5516</v>
      </c>
      <c r="E1347" t="s">
        <v>5517</v>
      </c>
      <c r="F1347" t="s">
        <v>13</v>
      </c>
      <c r="G1347" t="str">
        <f t="shared" ref="G1347:G1410" si="170">IF(OR(ISBLANK(F1347), ISERROR(SEARCH("$", F1347))), "$$", F1347)</f>
        <v>$$ - $$$</v>
      </c>
      <c r="H1347" t="s">
        <v>5518</v>
      </c>
      <c r="I1347" t="s">
        <v>5519</v>
      </c>
      <c r="J1347" t="str">
        <f t="shared" si="168"/>
        <v xml:space="preserve">  ItalianFrenchAmerican</v>
      </c>
      <c r="K1347" t="str" cm="1">
        <f t="array" ref="K1347">ExtractCapitals(J1347)</f>
        <v>Italian French American</v>
      </c>
      <c r="L1347" t="str">
        <f t="shared" ref="L1347:L1410" si="171">SUBSTITUTE(K1347, " ", ", ")</f>
        <v>Italian, French, American</v>
      </c>
      <c r="M1347" t="str">
        <f t="shared" si="167"/>
        <v>Italian, French, American</v>
      </c>
      <c r="P1347" t="str">
        <f t="shared" ref="P1347:P1410" si="172">M1347 &amp; IF(ISNUMBER(SEARCH(N1347, M1347)), "", ", " &amp; N1347) &amp; IF(AND(ISNUMBER(SEARCH(N1347, M1347 &amp; N1347)), ISNUMBER(SEARCH(O1347, M1347 &amp; N1347))), "", ", " &amp; O1347)</f>
        <v>Italian, French, American</v>
      </c>
      <c r="Q1347" t="str" cm="1">
        <f t="array" ref="Q1347">_xlfn.TEXTJOIN(", ", TRUE, IFERROR(_xlfn.FILTERXML("&lt;t&gt;&lt;s&gt;" &amp; SUBSTITUTE(P1347, ", ", "&lt;/s&gt;&lt;s&gt;") &amp; "&lt;/s&gt;&lt;/t&gt;", "//s[not(preceding::*=.)]"), ""))</f>
        <v>Italian, French, American</v>
      </c>
      <c r="R1347" t="s">
        <v>9048</v>
      </c>
      <c r="S1347" t="str">
        <f t="shared" ref="S1347:S1410" si="173">"P" &amp; TEXT(ROW(S1347)-1+972,"000000")</f>
        <v>P002318</v>
      </c>
      <c r="T1347">
        <f t="shared" ref="T1347:T1410" ca="1" si="174">RANDBETWEEN(1, 4500)</f>
        <v>1534</v>
      </c>
      <c r="U1347" s="4">
        <v>1815</v>
      </c>
    </row>
    <row r="1348" spans="1:21" x14ac:dyDescent="0.45">
      <c r="A1348" t="s">
        <v>5520</v>
      </c>
      <c r="B1348" t="s">
        <v>79</v>
      </c>
      <c r="C1348" s="3" t="str">
        <f t="shared" si="169"/>
        <v>5.0 </v>
      </c>
      <c r="D1348" t="s">
        <v>5521</v>
      </c>
      <c r="E1348" t="s">
        <v>5522</v>
      </c>
      <c r="F1348" t="s">
        <v>13</v>
      </c>
      <c r="G1348" t="str">
        <f t="shared" si="170"/>
        <v>$$ - $$$</v>
      </c>
      <c r="H1348" t="s">
        <v>297</v>
      </c>
      <c r="I1348" t="s">
        <v>5523</v>
      </c>
      <c r="J1348" t="str">
        <f t="shared" si="168"/>
        <v xml:space="preserve">  Cafe</v>
      </c>
      <c r="K1348" t="str" cm="1">
        <f t="array" ref="K1348">ExtractCapitals(J1348)</f>
        <v>Cafe</v>
      </c>
      <c r="L1348" t="str">
        <f t="shared" si="171"/>
        <v>Cafe</v>
      </c>
      <c r="M1348" t="str">
        <f t="shared" ref="M1348:M1411" si="175">SUBSTITUTE(SUBSTITUTE(L1348, ", ,", ""), ",,", ",")</f>
        <v>Cafe</v>
      </c>
      <c r="P1348" t="str">
        <f t="shared" si="172"/>
        <v>Cafe</v>
      </c>
      <c r="Q1348" t="str" cm="1">
        <f t="array" ref="Q1348">_xlfn.TEXTJOIN(", ", TRUE, IFERROR(_xlfn.FILTERXML("&lt;t&gt;&lt;s&gt;" &amp; SUBSTITUTE(P1348, ", ", "&lt;/s&gt;&lt;s&gt;") &amp; "&lt;/s&gt;&lt;/t&gt;", "//s[not(preceding::*=.)]"), ""))</f>
        <v>Cafe</v>
      </c>
      <c r="R1348" t="s">
        <v>9048</v>
      </c>
      <c r="S1348" t="str">
        <f t="shared" si="173"/>
        <v>P002319</v>
      </c>
      <c r="T1348">
        <f t="shared" ca="1" si="174"/>
        <v>828</v>
      </c>
      <c r="U1348" s="4">
        <v>1847</v>
      </c>
    </row>
    <row r="1349" spans="1:21" x14ac:dyDescent="0.45">
      <c r="A1349" t="s">
        <v>5524</v>
      </c>
      <c r="B1349" t="s">
        <v>79</v>
      </c>
      <c r="C1349" s="3" t="str">
        <f t="shared" si="169"/>
        <v>5.0 </v>
      </c>
      <c r="D1349" t="s">
        <v>5525</v>
      </c>
      <c r="F1349" t="s">
        <v>6</v>
      </c>
      <c r="G1349" t="str">
        <f t="shared" si="170"/>
        <v>$</v>
      </c>
      <c r="H1349" t="s">
        <v>5526</v>
      </c>
      <c r="I1349">
        <v>6049610313</v>
      </c>
      <c r="J1349" t="str">
        <f t="shared" si="168"/>
        <v>SouthwesternThai</v>
      </c>
      <c r="K1349" t="str" cm="1">
        <f t="array" ref="K1349">ExtractCapitals(J1349)</f>
        <v>Southwestern Thai</v>
      </c>
      <c r="L1349" t="str">
        <f t="shared" si="171"/>
        <v>Southwestern, Thai</v>
      </c>
      <c r="M1349" t="str">
        <f t="shared" si="175"/>
        <v>Southwestern, Thai</v>
      </c>
      <c r="P1349" t="str">
        <f t="shared" si="172"/>
        <v>Southwestern, Thai</v>
      </c>
      <c r="Q1349" t="str" cm="1">
        <f t="array" ref="Q1349">_xlfn.TEXTJOIN(", ", TRUE, IFERROR(_xlfn.FILTERXML("&lt;t&gt;&lt;s&gt;" &amp; SUBSTITUTE(P1349, ", ", "&lt;/s&gt;&lt;s&gt;") &amp; "&lt;/s&gt;&lt;/t&gt;", "//s[not(preceding::*=.)]"), ""))</f>
        <v>Southwestern, Thai</v>
      </c>
      <c r="R1349" t="s">
        <v>9048</v>
      </c>
      <c r="S1349" t="str">
        <f t="shared" si="173"/>
        <v>P002320</v>
      </c>
      <c r="T1349">
        <f t="shared" ca="1" si="174"/>
        <v>3202</v>
      </c>
      <c r="U1349" s="4">
        <v>883</v>
      </c>
    </row>
    <row r="1350" spans="1:21" x14ac:dyDescent="0.45">
      <c r="A1350" t="s">
        <v>5527</v>
      </c>
      <c r="B1350" t="s">
        <v>41</v>
      </c>
      <c r="C1350" s="3" t="str">
        <f t="shared" si="169"/>
        <v>4.5 </v>
      </c>
      <c r="D1350" t="s">
        <v>5528</v>
      </c>
      <c r="E1350" t="s">
        <v>5529</v>
      </c>
      <c r="F1350" t="s">
        <v>13</v>
      </c>
      <c r="G1350" t="str">
        <f t="shared" si="170"/>
        <v>$$ - $$$</v>
      </c>
      <c r="H1350" t="s">
        <v>133</v>
      </c>
      <c r="I1350" t="s">
        <v>5530</v>
      </c>
      <c r="J1350" t="str">
        <f t="shared" si="168"/>
        <v xml:space="preserve">  ChineseSeafoodAsian</v>
      </c>
      <c r="K1350" t="str" cm="1">
        <f t="array" ref="K1350">ExtractCapitals(J1350)</f>
        <v>Chinese Seafood Asian</v>
      </c>
      <c r="L1350" t="str">
        <f t="shared" si="171"/>
        <v>Chinese, Seafood, Asian</v>
      </c>
      <c r="M1350" t="str">
        <f t="shared" si="175"/>
        <v>Chinese, Seafood, Asian</v>
      </c>
      <c r="P1350" t="str">
        <f t="shared" si="172"/>
        <v>Chinese, Seafood, Asian</v>
      </c>
      <c r="Q1350" t="str" cm="1">
        <f t="array" ref="Q1350">_xlfn.TEXTJOIN(", ", TRUE, IFERROR(_xlfn.FILTERXML("&lt;t&gt;&lt;s&gt;" &amp; SUBSTITUTE(P1350, ", ", "&lt;/s&gt;&lt;s&gt;") &amp; "&lt;/s&gt;&lt;/t&gt;", "//s[not(preceding::*=.)]"), ""))</f>
        <v>Chinese, Seafood, Asian</v>
      </c>
      <c r="R1350" t="s">
        <v>9048</v>
      </c>
      <c r="S1350" t="str">
        <f t="shared" si="173"/>
        <v>P002321</v>
      </c>
      <c r="T1350">
        <f t="shared" ca="1" si="174"/>
        <v>3891</v>
      </c>
      <c r="U1350" s="4">
        <v>3563</v>
      </c>
    </row>
    <row r="1351" spans="1:21" x14ac:dyDescent="0.45">
      <c r="A1351" t="s">
        <v>5531</v>
      </c>
      <c r="B1351" t="s">
        <v>18</v>
      </c>
      <c r="C1351" s="3" t="str">
        <f t="shared" si="169"/>
        <v>3.5 </v>
      </c>
      <c r="D1351" t="s">
        <v>5405</v>
      </c>
      <c r="E1351" t="s">
        <v>5532</v>
      </c>
      <c r="F1351" t="s">
        <v>13</v>
      </c>
      <c r="G1351" t="str">
        <f t="shared" si="170"/>
        <v>$$ - $$$</v>
      </c>
      <c r="H1351" t="s">
        <v>5533</v>
      </c>
      <c r="I1351" t="s">
        <v>5534</v>
      </c>
      <c r="J1351" t="str">
        <f t="shared" si="168"/>
        <v xml:space="preserve">  MalaysianArabicVegetarian Friendly</v>
      </c>
      <c r="K1351" t="str" cm="1">
        <f t="array" ref="K1351">ExtractCapitals(J1351)</f>
        <v>Malaysian Arabic Vegetarian  Friendly</v>
      </c>
      <c r="L1351" t="str">
        <f t="shared" si="171"/>
        <v>Malaysian, Arabic, Vegetarian, , Friendly</v>
      </c>
      <c r="M1351" t="str">
        <f t="shared" si="175"/>
        <v>Malaysian, Arabic, Vegetarian Friendly</v>
      </c>
      <c r="P1351" t="str">
        <f t="shared" si="172"/>
        <v>Malaysian, Arabic, Vegetarian Friendly</v>
      </c>
      <c r="Q1351" t="str" cm="1">
        <f t="array" ref="Q1351">_xlfn.TEXTJOIN(", ", TRUE, IFERROR(_xlfn.FILTERXML("&lt;t&gt;&lt;s&gt;" &amp; SUBSTITUTE(P1351, ", ", "&lt;/s&gt;&lt;s&gt;") &amp; "&lt;/s&gt;&lt;/t&gt;", "//s[not(preceding::*=.)]"), ""))</f>
        <v>Malaysian, Arabic, Vegetarian Friendly</v>
      </c>
      <c r="R1351" t="s">
        <v>9048</v>
      </c>
      <c r="S1351" t="str">
        <f t="shared" si="173"/>
        <v>P002322</v>
      </c>
      <c r="T1351">
        <f t="shared" ca="1" si="174"/>
        <v>4079</v>
      </c>
      <c r="U1351" s="4">
        <v>3320</v>
      </c>
    </row>
    <row r="1352" spans="1:21" x14ac:dyDescent="0.45">
      <c r="A1352" t="s">
        <v>5535</v>
      </c>
      <c r="B1352" t="s">
        <v>79</v>
      </c>
      <c r="C1352" s="3" t="str">
        <f t="shared" si="169"/>
        <v>5.0 </v>
      </c>
      <c r="D1352" t="s">
        <v>5536</v>
      </c>
      <c r="F1352" t="s">
        <v>6</v>
      </c>
      <c r="G1352" t="str">
        <f t="shared" si="170"/>
        <v>$</v>
      </c>
      <c r="H1352" t="s">
        <v>454</v>
      </c>
      <c r="I1352" t="s">
        <v>5537</v>
      </c>
      <c r="J1352" t="str">
        <f t="shared" si="168"/>
        <v>IndianAsianMiddle Eastern</v>
      </c>
      <c r="K1352" t="str" cm="1">
        <f t="array" ref="K1352">ExtractCapitals(J1352)</f>
        <v>Indian Asian Middle  Eastern</v>
      </c>
      <c r="L1352" t="str">
        <f t="shared" si="171"/>
        <v>Indian, Asian, Middle, , Eastern</v>
      </c>
      <c r="M1352" t="str">
        <f t="shared" si="175"/>
        <v>Indian, Asian, Middle Eastern</v>
      </c>
      <c r="P1352" t="str">
        <f t="shared" si="172"/>
        <v>Indian, Asian, Middle Eastern</v>
      </c>
      <c r="Q1352" t="str" cm="1">
        <f t="array" ref="Q1352">_xlfn.TEXTJOIN(", ", TRUE, IFERROR(_xlfn.FILTERXML("&lt;t&gt;&lt;s&gt;" &amp; SUBSTITUTE(P1352, ", ", "&lt;/s&gt;&lt;s&gt;") &amp; "&lt;/s&gt;&lt;/t&gt;", "//s[not(preceding::*=.)]"), ""))</f>
        <v>Indian, Asian, Middle Eastern</v>
      </c>
      <c r="R1352" t="s">
        <v>9048</v>
      </c>
      <c r="S1352" t="str">
        <f t="shared" si="173"/>
        <v>P002323</v>
      </c>
      <c r="T1352">
        <f t="shared" ca="1" si="174"/>
        <v>3677</v>
      </c>
      <c r="U1352" s="4">
        <v>1399</v>
      </c>
    </row>
    <row r="1353" spans="1:21" x14ac:dyDescent="0.45">
      <c r="A1353" t="s">
        <v>5538</v>
      </c>
      <c r="B1353" t="s">
        <v>41</v>
      </c>
      <c r="C1353" s="3" t="str">
        <f t="shared" si="169"/>
        <v>4.5 </v>
      </c>
      <c r="D1353" t="s">
        <v>5539</v>
      </c>
      <c r="F1353" t="s">
        <v>13</v>
      </c>
      <c r="G1353" t="str">
        <f t="shared" si="170"/>
        <v>$$ - $$$</v>
      </c>
      <c r="H1353" t="s">
        <v>1424</v>
      </c>
      <c r="I1353" t="s">
        <v>5540</v>
      </c>
      <c r="J1353" t="str">
        <f t="shared" si="168"/>
        <v xml:space="preserve">  Dessert</v>
      </c>
      <c r="K1353" t="str" cm="1">
        <f t="array" ref="K1353">ExtractCapitals(J1353)</f>
        <v>Dessert</v>
      </c>
      <c r="L1353" t="str">
        <f t="shared" si="171"/>
        <v>Dessert</v>
      </c>
      <c r="M1353" t="str">
        <f t="shared" si="175"/>
        <v>Dessert</v>
      </c>
      <c r="P1353" t="str">
        <f t="shared" si="172"/>
        <v>Dessert</v>
      </c>
      <c r="Q1353" t="str" cm="1">
        <f t="array" ref="Q1353">_xlfn.TEXTJOIN(", ", TRUE, IFERROR(_xlfn.FILTERXML("&lt;t&gt;&lt;s&gt;" &amp; SUBSTITUTE(P1353, ", ", "&lt;/s&gt;&lt;s&gt;") &amp; "&lt;/s&gt;&lt;/t&gt;", "//s[not(preceding::*=.)]"), ""))</f>
        <v>Dessert</v>
      </c>
      <c r="R1353" t="s">
        <v>9048</v>
      </c>
      <c r="S1353" t="str">
        <f t="shared" si="173"/>
        <v>P002324</v>
      </c>
      <c r="T1353">
        <f t="shared" ca="1" si="174"/>
        <v>1828</v>
      </c>
      <c r="U1353" s="4">
        <v>2534</v>
      </c>
    </row>
    <row r="1354" spans="1:21" x14ac:dyDescent="0.45">
      <c r="A1354" t="s">
        <v>5541</v>
      </c>
      <c r="B1354" t="s">
        <v>18</v>
      </c>
      <c r="C1354" s="3" t="str">
        <f t="shared" si="169"/>
        <v>3.5 </v>
      </c>
      <c r="D1354" t="s">
        <v>5542</v>
      </c>
      <c r="E1354" t="s">
        <v>5543</v>
      </c>
      <c r="F1354" t="s">
        <v>13</v>
      </c>
      <c r="G1354" t="str">
        <f t="shared" si="170"/>
        <v>$$ - $$$</v>
      </c>
      <c r="H1354" t="s">
        <v>3323</v>
      </c>
      <c r="I1354" t="s">
        <v>5544</v>
      </c>
      <c r="J1354" t="str">
        <f t="shared" si="168"/>
        <v xml:space="preserve">  CafeInternationalVegetarian Friendly</v>
      </c>
      <c r="K1354" t="str" cm="1">
        <f t="array" ref="K1354">ExtractCapitals(J1354)</f>
        <v>Cafe International Vegetarian  Friendly</v>
      </c>
      <c r="L1354" t="str">
        <f t="shared" si="171"/>
        <v>Cafe, International, Vegetarian, , Friendly</v>
      </c>
      <c r="M1354" t="str">
        <f t="shared" si="175"/>
        <v>Cafe, International, Vegetarian Friendly</v>
      </c>
      <c r="P1354" t="str">
        <f t="shared" si="172"/>
        <v>Cafe, International, Vegetarian Friendly</v>
      </c>
      <c r="Q1354" t="str" cm="1">
        <f t="array" ref="Q1354">_xlfn.TEXTJOIN(", ", TRUE, IFERROR(_xlfn.FILTERXML("&lt;t&gt;&lt;s&gt;" &amp; SUBSTITUTE(P1354, ", ", "&lt;/s&gt;&lt;s&gt;") &amp; "&lt;/s&gt;&lt;/t&gt;", "//s[not(preceding::*=.)]"), ""))</f>
        <v>Cafe, International, Vegetarian Friendly</v>
      </c>
      <c r="R1354" t="s">
        <v>9048</v>
      </c>
      <c r="S1354" t="str">
        <f t="shared" si="173"/>
        <v>P002325</v>
      </c>
      <c r="T1354">
        <f t="shared" ca="1" si="174"/>
        <v>4023</v>
      </c>
      <c r="U1354" s="4">
        <v>836</v>
      </c>
    </row>
    <row r="1355" spans="1:21" x14ac:dyDescent="0.45">
      <c r="A1355" t="s">
        <v>5545</v>
      </c>
      <c r="B1355" t="s">
        <v>3</v>
      </c>
      <c r="C1355" s="3" t="str">
        <f t="shared" si="169"/>
        <v>4.0 </v>
      </c>
      <c r="D1355" t="s">
        <v>5546</v>
      </c>
      <c r="F1355" t="s">
        <v>13</v>
      </c>
      <c r="G1355" t="str">
        <f t="shared" si="170"/>
        <v>$$ - $$$</v>
      </c>
      <c r="H1355" t="s">
        <v>5547</v>
      </c>
      <c r="I1355" t="s">
        <v>5548</v>
      </c>
      <c r="J1355" t="str">
        <f t="shared" si="168"/>
        <v xml:space="preserve">  CafeBritish</v>
      </c>
      <c r="K1355" t="str" cm="1">
        <f t="array" ref="K1355">ExtractCapitals(J1355)</f>
        <v>Cafe British</v>
      </c>
      <c r="L1355" t="str">
        <f t="shared" si="171"/>
        <v>Cafe, British</v>
      </c>
      <c r="M1355" t="str">
        <f t="shared" si="175"/>
        <v>Cafe, British</v>
      </c>
      <c r="P1355" t="str">
        <f t="shared" si="172"/>
        <v>Cafe, British</v>
      </c>
      <c r="Q1355" t="str" cm="1">
        <f t="array" ref="Q1355">_xlfn.TEXTJOIN(", ", TRUE, IFERROR(_xlfn.FILTERXML("&lt;t&gt;&lt;s&gt;" &amp; SUBSTITUTE(P1355, ", ", "&lt;/s&gt;&lt;s&gt;") &amp; "&lt;/s&gt;&lt;/t&gt;", "//s[not(preceding::*=.)]"), ""))</f>
        <v>Cafe, British</v>
      </c>
      <c r="R1355" t="s">
        <v>9048</v>
      </c>
      <c r="S1355" t="str">
        <f t="shared" si="173"/>
        <v>P002326</v>
      </c>
      <c r="T1355">
        <f t="shared" ca="1" si="174"/>
        <v>4222</v>
      </c>
      <c r="U1355" s="4">
        <v>3362</v>
      </c>
    </row>
    <row r="1356" spans="1:21" x14ac:dyDescent="0.45">
      <c r="A1356" t="s">
        <v>5549</v>
      </c>
      <c r="B1356" t="s">
        <v>18</v>
      </c>
      <c r="C1356" s="3" t="str">
        <f t="shared" si="169"/>
        <v>3.5 </v>
      </c>
      <c r="D1356" t="s">
        <v>5550</v>
      </c>
      <c r="E1356" t="s">
        <v>5551</v>
      </c>
      <c r="F1356" t="s">
        <v>13</v>
      </c>
      <c r="G1356" t="str">
        <f t="shared" si="170"/>
        <v>$$ - $$$</v>
      </c>
      <c r="H1356" t="s">
        <v>5552</v>
      </c>
      <c r="I1356" t="s">
        <v>5553</v>
      </c>
      <c r="J1356" t="str">
        <f t="shared" si="168"/>
        <v xml:space="preserve">  Quick BitesAmericanVegetarian Friendly</v>
      </c>
      <c r="K1356" t="str" cm="1">
        <f t="array" ref="K1356">ExtractCapitals(J1356)</f>
        <v>Quick  Bites American Vegetarian  Friendly</v>
      </c>
      <c r="L1356" t="str">
        <f t="shared" si="171"/>
        <v>Quick, , Bites, American, Vegetarian, , Friendly</v>
      </c>
      <c r="M1356" t="str">
        <f t="shared" si="175"/>
        <v>Quick Bites, American, Vegetarian Friendly</v>
      </c>
      <c r="P1356" t="str">
        <f t="shared" si="172"/>
        <v>Quick Bites, American, Vegetarian Friendly</v>
      </c>
      <c r="Q1356" t="str" cm="1">
        <f t="array" ref="Q1356">_xlfn.TEXTJOIN(", ", TRUE, IFERROR(_xlfn.FILTERXML("&lt;t&gt;&lt;s&gt;" &amp; SUBSTITUTE(P1356, ", ", "&lt;/s&gt;&lt;s&gt;") &amp; "&lt;/s&gt;&lt;/t&gt;", "//s[not(preceding::*=.)]"), ""))</f>
        <v>Quick Bites, American, Vegetarian Friendly</v>
      </c>
      <c r="R1356" t="s">
        <v>9048</v>
      </c>
      <c r="S1356" t="str">
        <f t="shared" si="173"/>
        <v>P002327</v>
      </c>
      <c r="T1356">
        <f t="shared" ca="1" si="174"/>
        <v>3950</v>
      </c>
      <c r="U1356" s="4">
        <v>3886</v>
      </c>
    </row>
    <row r="1357" spans="1:21" x14ac:dyDescent="0.45">
      <c r="A1357" t="s">
        <v>5554</v>
      </c>
      <c r="B1357" t="s">
        <v>41</v>
      </c>
      <c r="C1357" s="3" t="str">
        <f t="shared" si="169"/>
        <v>4.5 </v>
      </c>
      <c r="D1357" t="s">
        <v>5555</v>
      </c>
      <c r="E1357" t="s">
        <v>5556</v>
      </c>
      <c r="F1357" t="s">
        <v>13</v>
      </c>
      <c r="G1357" t="str">
        <f t="shared" si="170"/>
        <v>$$ - $$$</v>
      </c>
      <c r="H1357" t="s">
        <v>3272</v>
      </c>
      <c r="I1357" t="s">
        <v>5557</v>
      </c>
      <c r="J1357" t="str">
        <f t="shared" si="168"/>
        <v xml:space="preserve">  SeafoodAsianThai</v>
      </c>
      <c r="K1357" t="str" cm="1">
        <f t="array" ref="K1357">ExtractCapitals(J1357)</f>
        <v>Seafood Asian Thai</v>
      </c>
      <c r="L1357" t="str">
        <f t="shared" si="171"/>
        <v>Seafood, Asian, Thai</v>
      </c>
      <c r="M1357" t="str">
        <f t="shared" si="175"/>
        <v>Seafood, Asian, Thai</v>
      </c>
      <c r="P1357" t="str">
        <f t="shared" si="172"/>
        <v>Seafood, Asian, Thai</v>
      </c>
      <c r="Q1357" t="str" cm="1">
        <f t="array" ref="Q1357">_xlfn.TEXTJOIN(", ", TRUE, IFERROR(_xlfn.FILTERXML("&lt;t&gt;&lt;s&gt;" &amp; SUBSTITUTE(P1357, ", ", "&lt;/s&gt;&lt;s&gt;") &amp; "&lt;/s&gt;&lt;/t&gt;", "//s[not(preceding::*=.)]"), ""))</f>
        <v>Seafood, Asian, Thai</v>
      </c>
      <c r="R1357" t="s">
        <v>9048</v>
      </c>
      <c r="S1357" t="str">
        <f t="shared" si="173"/>
        <v>P002328</v>
      </c>
      <c r="T1357">
        <f t="shared" ca="1" si="174"/>
        <v>2754</v>
      </c>
      <c r="U1357" s="4">
        <v>336</v>
      </c>
    </row>
    <row r="1358" spans="1:21" x14ac:dyDescent="0.45">
      <c r="A1358" t="s">
        <v>5558</v>
      </c>
      <c r="B1358" t="s">
        <v>3</v>
      </c>
      <c r="C1358" s="3" t="str">
        <f t="shared" si="169"/>
        <v>4.0 </v>
      </c>
      <c r="D1358" t="s">
        <v>5559</v>
      </c>
      <c r="F1358" t="s">
        <v>13</v>
      </c>
      <c r="G1358" t="str">
        <f t="shared" si="170"/>
        <v>$$ - $$$</v>
      </c>
      <c r="H1358" t="s">
        <v>5560</v>
      </c>
      <c r="I1358" t="s">
        <v>5561</v>
      </c>
      <c r="J1358" t="str">
        <f t="shared" si="168"/>
        <v xml:space="preserve">  ChineseIndianArabic</v>
      </c>
      <c r="K1358" t="str" cm="1">
        <f t="array" ref="K1358">ExtractCapitals(J1358)</f>
        <v>Chinese Indian Arabic</v>
      </c>
      <c r="L1358" t="str">
        <f t="shared" si="171"/>
        <v>Chinese, Indian, Arabic</v>
      </c>
      <c r="M1358" t="str">
        <f t="shared" si="175"/>
        <v>Chinese, Indian, Arabic</v>
      </c>
      <c r="P1358" t="str">
        <f t="shared" si="172"/>
        <v>Chinese, Indian, Arabic</v>
      </c>
      <c r="Q1358" t="str" cm="1">
        <f t="array" ref="Q1358">_xlfn.TEXTJOIN(", ", TRUE, IFERROR(_xlfn.FILTERXML("&lt;t&gt;&lt;s&gt;" &amp; SUBSTITUTE(P1358, ", ", "&lt;/s&gt;&lt;s&gt;") &amp; "&lt;/s&gt;&lt;/t&gt;", "//s[not(preceding::*=.)]"), ""))</f>
        <v>Chinese, Indian, Arabic</v>
      </c>
      <c r="R1358" t="s">
        <v>9048</v>
      </c>
      <c r="S1358" t="str">
        <f t="shared" si="173"/>
        <v>P002329</v>
      </c>
      <c r="T1358">
        <f t="shared" ca="1" si="174"/>
        <v>2271</v>
      </c>
      <c r="U1358" s="4">
        <v>1519</v>
      </c>
    </row>
    <row r="1359" spans="1:21" x14ac:dyDescent="0.45">
      <c r="A1359" t="s">
        <v>5562</v>
      </c>
      <c r="B1359" t="s">
        <v>3</v>
      </c>
      <c r="C1359" s="3" t="str">
        <f t="shared" si="169"/>
        <v>4.0 </v>
      </c>
      <c r="D1359" t="s">
        <v>5563</v>
      </c>
      <c r="F1359" t="s">
        <v>13</v>
      </c>
      <c r="G1359" t="str">
        <f t="shared" si="170"/>
        <v>$$ - $$$</v>
      </c>
      <c r="H1359" t="s">
        <v>5564</v>
      </c>
      <c r="I1359" t="s">
        <v>5565</v>
      </c>
      <c r="J1359" t="str">
        <f t="shared" si="168"/>
        <v xml:space="preserve">  ChineseEuropeanAsian</v>
      </c>
      <c r="K1359" t="str" cm="1">
        <f t="array" ref="K1359">ExtractCapitals(J1359)</f>
        <v>Chinese European Asian</v>
      </c>
      <c r="L1359" t="str">
        <f t="shared" si="171"/>
        <v>Chinese, European, Asian</v>
      </c>
      <c r="M1359" t="str">
        <f t="shared" si="175"/>
        <v>Chinese, European, Asian</v>
      </c>
      <c r="P1359" t="str">
        <f t="shared" si="172"/>
        <v>Chinese, European, Asian</v>
      </c>
      <c r="Q1359" t="str" cm="1">
        <f t="array" ref="Q1359">_xlfn.TEXTJOIN(", ", TRUE, IFERROR(_xlfn.FILTERXML("&lt;t&gt;&lt;s&gt;" &amp; SUBSTITUTE(P1359, ", ", "&lt;/s&gt;&lt;s&gt;") &amp; "&lt;/s&gt;&lt;/t&gt;", "//s[not(preceding::*=.)]"), ""))</f>
        <v>Chinese, European, Asian</v>
      </c>
      <c r="R1359" t="s">
        <v>9048</v>
      </c>
      <c r="S1359" t="str">
        <f t="shared" si="173"/>
        <v>P002330</v>
      </c>
      <c r="T1359">
        <f t="shared" ca="1" si="174"/>
        <v>712</v>
      </c>
      <c r="U1359" s="4">
        <v>3894</v>
      </c>
    </row>
    <row r="1360" spans="1:21" x14ac:dyDescent="0.45">
      <c r="A1360" t="s">
        <v>5566</v>
      </c>
      <c r="B1360" t="s">
        <v>79</v>
      </c>
      <c r="C1360" s="3" t="str">
        <f t="shared" si="169"/>
        <v>5.0 </v>
      </c>
      <c r="D1360" t="s">
        <v>5567</v>
      </c>
      <c r="F1360" t="s">
        <v>13</v>
      </c>
      <c r="G1360" t="str">
        <f t="shared" si="170"/>
        <v>$$ - $$$</v>
      </c>
      <c r="H1360" t="s">
        <v>3526</v>
      </c>
      <c r="I1360" t="s">
        <v>5568</v>
      </c>
      <c r="J1360" t="str">
        <f t="shared" si="168"/>
        <v xml:space="preserve">  ItalianPizzaSeafood</v>
      </c>
      <c r="K1360" t="str" cm="1">
        <f t="array" ref="K1360">ExtractCapitals(J1360)</f>
        <v>Italian Pizza Seafood</v>
      </c>
      <c r="L1360" t="str">
        <f t="shared" si="171"/>
        <v>Italian, Pizza, Seafood</v>
      </c>
      <c r="M1360" t="str">
        <f t="shared" si="175"/>
        <v>Italian, Pizza, Seafood</v>
      </c>
      <c r="P1360" t="str">
        <f t="shared" si="172"/>
        <v>Italian, Pizza, Seafood</v>
      </c>
      <c r="Q1360" t="str" cm="1">
        <f t="array" ref="Q1360">_xlfn.TEXTJOIN(", ", TRUE, IFERROR(_xlfn.FILTERXML("&lt;t&gt;&lt;s&gt;" &amp; SUBSTITUTE(P1360, ", ", "&lt;/s&gt;&lt;s&gt;") &amp; "&lt;/s&gt;&lt;/t&gt;", "//s[not(preceding::*=.)]"), ""))</f>
        <v>Italian, Pizza, Seafood</v>
      </c>
      <c r="R1360" t="s">
        <v>9048</v>
      </c>
      <c r="S1360" t="str">
        <f t="shared" si="173"/>
        <v>P002331</v>
      </c>
      <c r="T1360">
        <f t="shared" ca="1" si="174"/>
        <v>2411</v>
      </c>
      <c r="U1360" s="4">
        <v>4130</v>
      </c>
    </row>
    <row r="1361" spans="1:21" x14ac:dyDescent="0.45">
      <c r="A1361" t="s">
        <v>5569</v>
      </c>
      <c r="B1361" t="s">
        <v>41</v>
      </c>
      <c r="C1361" s="3" t="str">
        <f t="shared" si="169"/>
        <v>4.5 </v>
      </c>
      <c r="D1361" t="s">
        <v>5570</v>
      </c>
      <c r="E1361" t="s">
        <v>5571</v>
      </c>
      <c r="F1361" t="s">
        <v>13</v>
      </c>
      <c r="G1361" t="str">
        <f t="shared" si="170"/>
        <v>$$ - $$$</v>
      </c>
      <c r="H1361" t="s">
        <v>5572</v>
      </c>
      <c r="I1361" t="s">
        <v>5573</v>
      </c>
      <c r="J1361" t="str">
        <f t="shared" si="168"/>
        <v xml:space="preserve">  AmericanInternationalEuropean</v>
      </c>
      <c r="K1361" t="str" cm="1">
        <f t="array" ref="K1361">ExtractCapitals(J1361)</f>
        <v>American International European</v>
      </c>
      <c r="L1361" t="str">
        <f t="shared" si="171"/>
        <v>American, International, European</v>
      </c>
      <c r="M1361" t="str">
        <f t="shared" si="175"/>
        <v>American, International, European</v>
      </c>
      <c r="P1361" t="str">
        <f t="shared" si="172"/>
        <v>American, International, European</v>
      </c>
      <c r="Q1361" t="str" cm="1">
        <f t="array" ref="Q1361">_xlfn.TEXTJOIN(", ", TRUE, IFERROR(_xlfn.FILTERXML("&lt;t&gt;&lt;s&gt;" &amp; SUBSTITUTE(P1361, ", ", "&lt;/s&gt;&lt;s&gt;") &amp; "&lt;/s&gt;&lt;/t&gt;", "//s[not(preceding::*=.)]"), ""))</f>
        <v>American, International, European</v>
      </c>
      <c r="R1361" t="s">
        <v>9048</v>
      </c>
      <c r="S1361" t="str">
        <f t="shared" si="173"/>
        <v>P002332</v>
      </c>
      <c r="T1361">
        <f t="shared" ca="1" si="174"/>
        <v>611</v>
      </c>
      <c r="U1361" s="4">
        <v>487</v>
      </c>
    </row>
    <row r="1362" spans="1:21" x14ac:dyDescent="0.45">
      <c r="A1362" t="s">
        <v>5574</v>
      </c>
      <c r="B1362" t="s">
        <v>3</v>
      </c>
      <c r="C1362" s="3" t="str">
        <f t="shared" si="169"/>
        <v>4.0 </v>
      </c>
      <c r="D1362" t="s">
        <v>5575</v>
      </c>
      <c r="F1362" t="s">
        <v>13</v>
      </c>
      <c r="G1362" t="str">
        <f t="shared" si="170"/>
        <v>$$ - $$$</v>
      </c>
      <c r="H1362" t="s">
        <v>133</v>
      </c>
      <c r="I1362" t="s">
        <v>5576</v>
      </c>
      <c r="J1362" t="str">
        <f t="shared" si="168"/>
        <v xml:space="preserve">  ChineseSeafoodAsian</v>
      </c>
      <c r="K1362" t="str" cm="1">
        <f t="array" ref="K1362">ExtractCapitals(J1362)</f>
        <v>Chinese Seafood Asian</v>
      </c>
      <c r="L1362" t="str">
        <f t="shared" si="171"/>
        <v>Chinese, Seafood, Asian</v>
      </c>
      <c r="M1362" t="str">
        <f t="shared" si="175"/>
        <v>Chinese, Seafood, Asian</v>
      </c>
      <c r="P1362" t="str">
        <f t="shared" si="172"/>
        <v>Chinese, Seafood, Asian</v>
      </c>
      <c r="Q1362" t="str" cm="1">
        <f t="array" ref="Q1362">_xlfn.TEXTJOIN(", ", TRUE, IFERROR(_xlfn.FILTERXML("&lt;t&gt;&lt;s&gt;" &amp; SUBSTITUTE(P1362, ", ", "&lt;/s&gt;&lt;s&gt;") &amp; "&lt;/s&gt;&lt;/t&gt;", "//s[not(preceding::*=.)]"), ""))</f>
        <v>Chinese, Seafood, Asian</v>
      </c>
      <c r="R1362" t="s">
        <v>9048</v>
      </c>
      <c r="S1362" t="str">
        <f t="shared" si="173"/>
        <v>P002333</v>
      </c>
      <c r="T1362">
        <f t="shared" ca="1" si="174"/>
        <v>2848</v>
      </c>
      <c r="U1362" s="4">
        <v>1177</v>
      </c>
    </row>
    <row r="1363" spans="1:21" x14ac:dyDescent="0.45">
      <c r="A1363" t="s">
        <v>5577</v>
      </c>
      <c r="B1363" t="s">
        <v>79</v>
      </c>
      <c r="C1363" s="3" t="str">
        <f t="shared" si="169"/>
        <v>5.0 </v>
      </c>
      <c r="D1363" t="s">
        <v>5578</v>
      </c>
      <c r="E1363" t="s">
        <v>5579</v>
      </c>
      <c r="F1363" t="s">
        <v>144</v>
      </c>
      <c r="G1363" t="str">
        <f t="shared" si="170"/>
        <v>$$$$</v>
      </c>
      <c r="H1363" t="s">
        <v>5580</v>
      </c>
      <c r="I1363" t="s">
        <v>5581</v>
      </c>
      <c r="J1363" t="str">
        <f t="shared" si="168"/>
        <v>BarInternationalBarbecue</v>
      </c>
      <c r="K1363" t="str" cm="1">
        <f t="array" ref="K1363">ExtractCapitals(J1363)</f>
        <v>Bar International Barbecue</v>
      </c>
      <c r="L1363" t="str">
        <f t="shared" si="171"/>
        <v>Bar, International, Barbecue</v>
      </c>
      <c r="M1363" t="str">
        <f t="shared" si="175"/>
        <v>Bar, International, Barbecue</v>
      </c>
      <c r="P1363" t="str">
        <f t="shared" si="172"/>
        <v>Bar, International, Barbecue</v>
      </c>
      <c r="Q1363" t="str" cm="1">
        <f t="array" ref="Q1363">_xlfn.TEXTJOIN(", ", TRUE, IFERROR(_xlfn.FILTERXML("&lt;t&gt;&lt;s&gt;" &amp; SUBSTITUTE(P1363, ", ", "&lt;/s&gt;&lt;s&gt;") &amp; "&lt;/s&gt;&lt;/t&gt;", "//s[not(preceding::*=.)]"), ""))</f>
        <v>Bar, International, Barbecue</v>
      </c>
      <c r="R1363" t="s">
        <v>9048</v>
      </c>
      <c r="S1363" t="str">
        <f t="shared" si="173"/>
        <v>P002334</v>
      </c>
      <c r="T1363">
        <f t="shared" ca="1" si="174"/>
        <v>2770</v>
      </c>
      <c r="U1363" s="4">
        <v>2106</v>
      </c>
    </row>
    <row r="1364" spans="1:21" x14ac:dyDescent="0.45">
      <c r="A1364" t="s">
        <v>5582</v>
      </c>
      <c r="B1364" t="s">
        <v>79</v>
      </c>
      <c r="C1364" s="3" t="str">
        <f t="shared" si="169"/>
        <v>5.0 </v>
      </c>
      <c r="D1364" t="s">
        <v>5583</v>
      </c>
      <c r="F1364" t="s">
        <v>123</v>
      </c>
      <c r="G1364" t="str">
        <f t="shared" si="170"/>
        <v>$$</v>
      </c>
      <c r="H1364" t="s">
        <v>5584</v>
      </c>
      <c r="I1364" t="s">
        <v>5585</v>
      </c>
      <c r="J1364" t="str">
        <f t="shared" si="168"/>
        <v>ItalianAmericanPizza</v>
      </c>
      <c r="K1364" t="str" cm="1">
        <f t="array" ref="K1364">ExtractCapitals(J1364)</f>
        <v>Italian American Pizza</v>
      </c>
      <c r="L1364" t="str">
        <f t="shared" si="171"/>
        <v>Italian, American, Pizza</v>
      </c>
      <c r="M1364" t="str">
        <f t="shared" si="175"/>
        <v>Italian, American, Pizza</v>
      </c>
      <c r="P1364" t="str">
        <f t="shared" si="172"/>
        <v>Italian, American, Pizza</v>
      </c>
      <c r="Q1364" t="str" cm="1">
        <f t="array" ref="Q1364">_xlfn.TEXTJOIN(", ", TRUE, IFERROR(_xlfn.FILTERXML("&lt;t&gt;&lt;s&gt;" &amp; SUBSTITUTE(P1364, ", ", "&lt;/s&gt;&lt;s&gt;") &amp; "&lt;/s&gt;&lt;/t&gt;", "//s[not(preceding::*=.)]"), ""))</f>
        <v>Italian, American, Pizza</v>
      </c>
      <c r="R1364" t="s">
        <v>9048</v>
      </c>
      <c r="S1364" t="str">
        <f t="shared" si="173"/>
        <v>P002335</v>
      </c>
      <c r="T1364">
        <f t="shared" ca="1" si="174"/>
        <v>4485</v>
      </c>
      <c r="U1364" s="4">
        <v>2866</v>
      </c>
    </row>
    <row r="1365" spans="1:21" x14ac:dyDescent="0.45">
      <c r="A1365" t="s">
        <v>5586</v>
      </c>
      <c r="B1365" t="s">
        <v>79</v>
      </c>
      <c r="C1365" s="3" t="str">
        <f t="shared" si="169"/>
        <v>5.0 </v>
      </c>
      <c r="D1365" t="s">
        <v>5587</v>
      </c>
      <c r="E1365" t="s">
        <v>5588</v>
      </c>
      <c r="F1365" t="s">
        <v>13</v>
      </c>
      <c r="G1365" t="str">
        <f t="shared" si="170"/>
        <v>$$ - $$$</v>
      </c>
      <c r="H1365" t="s">
        <v>2370</v>
      </c>
      <c r="I1365" t="s">
        <v>5589</v>
      </c>
      <c r="J1365" t="str">
        <f t="shared" si="168"/>
        <v xml:space="preserve">  Malaysian</v>
      </c>
      <c r="K1365" t="str" cm="1">
        <f t="array" ref="K1365">ExtractCapitals(J1365)</f>
        <v>Malaysian</v>
      </c>
      <c r="L1365" t="str">
        <f t="shared" si="171"/>
        <v>Malaysian</v>
      </c>
      <c r="M1365" t="str">
        <f t="shared" si="175"/>
        <v>Malaysian</v>
      </c>
      <c r="P1365" t="str">
        <f t="shared" si="172"/>
        <v>Malaysian</v>
      </c>
      <c r="Q1365" t="str" cm="1">
        <f t="array" ref="Q1365">_xlfn.TEXTJOIN(", ", TRUE, IFERROR(_xlfn.FILTERXML("&lt;t&gt;&lt;s&gt;" &amp; SUBSTITUTE(P1365, ", ", "&lt;/s&gt;&lt;s&gt;") &amp; "&lt;/s&gt;&lt;/t&gt;", "//s[not(preceding::*=.)]"), ""))</f>
        <v>Malaysian</v>
      </c>
      <c r="R1365" t="s">
        <v>9048</v>
      </c>
      <c r="S1365" t="str">
        <f t="shared" si="173"/>
        <v>P002336</v>
      </c>
      <c r="T1365">
        <f t="shared" ca="1" si="174"/>
        <v>4481</v>
      </c>
      <c r="U1365" s="4">
        <v>4049</v>
      </c>
    </row>
    <row r="1366" spans="1:21" x14ac:dyDescent="0.45">
      <c r="A1366" t="s">
        <v>5590</v>
      </c>
      <c r="B1366" t="s">
        <v>3</v>
      </c>
      <c r="C1366" s="3" t="str">
        <f t="shared" si="169"/>
        <v>4.0 </v>
      </c>
      <c r="D1366" t="s">
        <v>5591</v>
      </c>
      <c r="F1366" t="s">
        <v>13</v>
      </c>
      <c r="G1366" t="str">
        <f t="shared" si="170"/>
        <v>$$ - $$$</v>
      </c>
      <c r="H1366" t="s">
        <v>175</v>
      </c>
      <c r="I1366" t="s">
        <v>5592</v>
      </c>
      <c r="J1366" t="str">
        <f t="shared" si="168"/>
        <v xml:space="preserve">  BarPizzaCafe</v>
      </c>
      <c r="K1366" t="str" cm="1">
        <f t="array" ref="K1366">ExtractCapitals(J1366)</f>
        <v>Bar Pizza Cafe</v>
      </c>
      <c r="L1366" t="str">
        <f t="shared" si="171"/>
        <v>Bar, Pizza, Cafe</v>
      </c>
      <c r="M1366" t="str">
        <f t="shared" si="175"/>
        <v>Bar, Pizza, Cafe</v>
      </c>
      <c r="P1366" t="str">
        <f t="shared" si="172"/>
        <v>Bar, Pizza, Cafe</v>
      </c>
      <c r="Q1366" t="str" cm="1">
        <f t="array" ref="Q1366">_xlfn.TEXTJOIN(", ", TRUE, IFERROR(_xlfn.FILTERXML("&lt;t&gt;&lt;s&gt;" &amp; SUBSTITUTE(P1366, ", ", "&lt;/s&gt;&lt;s&gt;") &amp; "&lt;/s&gt;&lt;/t&gt;", "//s[not(preceding::*=.)]"), ""))</f>
        <v>Bar, Pizza, Cafe</v>
      </c>
      <c r="R1366" t="s">
        <v>9048</v>
      </c>
      <c r="S1366" t="str">
        <f t="shared" si="173"/>
        <v>P002337</v>
      </c>
      <c r="T1366">
        <f t="shared" ca="1" si="174"/>
        <v>103</v>
      </c>
      <c r="U1366" s="4">
        <v>2951</v>
      </c>
    </row>
    <row r="1367" spans="1:21" x14ac:dyDescent="0.45">
      <c r="A1367" t="s">
        <v>5593</v>
      </c>
      <c r="B1367" t="s">
        <v>41</v>
      </c>
      <c r="C1367" s="3" t="str">
        <f t="shared" si="169"/>
        <v>4.5 </v>
      </c>
      <c r="D1367" t="s">
        <v>5594</v>
      </c>
      <c r="E1367" t="s">
        <v>5595</v>
      </c>
      <c r="F1367" t="s">
        <v>13</v>
      </c>
      <c r="G1367" t="str">
        <f t="shared" si="170"/>
        <v>$$ - $$$</v>
      </c>
      <c r="H1367" t="s">
        <v>5596</v>
      </c>
      <c r="I1367" t="s">
        <v>5597</v>
      </c>
      <c r="J1367" t="str">
        <f t="shared" si="168"/>
        <v xml:space="preserve">  InternationalAsianVegetarian Friendly</v>
      </c>
      <c r="K1367" t="str" cm="1">
        <f t="array" ref="K1367">ExtractCapitals(J1367)</f>
        <v>International Asian Vegetarian  Friendly</v>
      </c>
      <c r="L1367" t="str">
        <f t="shared" si="171"/>
        <v>International, Asian, Vegetarian, , Friendly</v>
      </c>
      <c r="M1367" t="str">
        <f t="shared" si="175"/>
        <v>International, Asian, Vegetarian Friendly</v>
      </c>
      <c r="P1367" t="str">
        <f t="shared" si="172"/>
        <v>International, Asian, Vegetarian Friendly</v>
      </c>
      <c r="Q1367" t="str" cm="1">
        <f t="array" ref="Q1367">_xlfn.TEXTJOIN(", ", TRUE, IFERROR(_xlfn.FILTERXML("&lt;t&gt;&lt;s&gt;" &amp; SUBSTITUTE(P1367, ", ", "&lt;/s&gt;&lt;s&gt;") &amp; "&lt;/s&gt;&lt;/t&gt;", "//s[not(preceding::*=.)]"), ""))</f>
        <v>International, Asian, Vegetarian Friendly</v>
      </c>
      <c r="R1367" t="s">
        <v>9048</v>
      </c>
      <c r="S1367" t="str">
        <f t="shared" si="173"/>
        <v>P002338</v>
      </c>
      <c r="T1367">
        <f t="shared" ca="1" si="174"/>
        <v>1575</v>
      </c>
      <c r="U1367" s="4">
        <v>1834</v>
      </c>
    </row>
    <row r="1368" spans="1:21" x14ac:dyDescent="0.45">
      <c r="A1368" t="s">
        <v>5598</v>
      </c>
      <c r="B1368" t="s">
        <v>41</v>
      </c>
      <c r="C1368" s="3" t="str">
        <f t="shared" si="169"/>
        <v>4.5 </v>
      </c>
      <c r="D1368" t="s">
        <v>5599</v>
      </c>
      <c r="F1368" t="s">
        <v>6</v>
      </c>
      <c r="G1368" t="str">
        <f t="shared" si="170"/>
        <v>$</v>
      </c>
      <c r="H1368" t="s">
        <v>1719</v>
      </c>
      <c r="I1368" t="s">
        <v>5600</v>
      </c>
      <c r="J1368" t="str">
        <f t="shared" si="168"/>
        <v>ChineseSeafoodAsian</v>
      </c>
      <c r="K1368" t="str" cm="1">
        <f t="array" ref="K1368">ExtractCapitals(J1368)</f>
        <v>Chinese Seafood Asian</v>
      </c>
      <c r="L1368" t="str">
        <f t="shared" si="171"/>
        <v>Chinese, Seafood, Asian</v>
      </c>
      <c r="M1368" t="str">
        <f t="shared" si="175"/>
        <v>Chinese, Seafood, Asian</v>
      </c>
      <c r="P1368" t="str">
        <f t="shared" si="172"/>
        <v>Chinese, Seafood, Asian</v>
      </c>
      <c r="Q1368" t="str" cm="1">
        <f t="array" ref="Q1368">_xlfn.TEXTJOIN(", ", TRUE, IFERROR(_xlfn.FILTERXML("&lt;t&gt;&lt;s&gt;" &amp; SUBSTITUTE(P1368, ", ", "&lt;/s&gt;&lt;s&gt;") &amp; "&lt;/s&gt;&lt;/t&gt;", "//s[not(preceding::*=.)]"), ""))</f>
        <v>Chinese, Seafood, Asian</v>
      </c>
      <c r="R1368" t="s">
        <v>9048</v>
      </c>
      <c r="S1368" t="str">
        <f t="shared" si="173"/>
        <v>P002339</v>
      </c>
      <c r="T1368">
        <f t="shared" ca="1" si="174"/>
        <v>968</v>
      </c>
      <c r="U1368" s="4">
        <v>842</v>
      </c>
    </row>
    <row r="1369" spans="1:21" x14ac:dyDescent="0.45">
      <c r="A1369" t="s">
        <v>5601</v>
      </c>
      <c r="B1369" t="s">
        <v>79</v>
      </c>
      <c r="C1369" s="3" t="str">
        <f t="shared" si="169"/>
        <v>5.0 </v>
      </c>
      <c r="D1369" t="s">
        <v>5602</v>
      </c>
      <c r="E1369" t="s">
        <v>5603</v>
      </c>
      <c r="F1369" t="s">
        <v>6</v>
      </c>
      <c r="G1369" t="str">
        <f t="shared" si="170"/>
        <v>$</v>
      </c>
      <c r="H1369" t="s">
        <v>5604</v>
      </c>
      <c r="I1369" t="s">
        <v>5605</v>
      </c>
      <c r="J1369" t="str">
        <f t="shared" si="168"/>
        <v>MoroccanSouthwesternPizza</v>
      </c>
      <c r="K1369" t="str" cm="1">
        <f t="array" ref="K1369">ExtractCapitals(J1369)</f>
        <v>Moroccan Southwestern Pizza</v>
      </c>
      <c r="L1369" t="str">
        <f t="shared" si="171"/>
        <v>Moroccan, Southwestern, Pizza</v>
      </c>
      <c r="M1369" t="str">
        <f t="shared" si="175"/>
        <v>Moroccan, Southwestern, Pizza</v>
      </c>
      <c r="P1369" t="str">
        <f t="shared" si="172"/>
        <v>Moroccan, Southwestern, Pizza</v>
      </c>
      <c r="Q1369" t="str" cm="1">
        <f t="array" ref="Q1369">_xlfn.TEXTJOIN(", ", TRUE, IFERROR(_xlfn.FILTERXML("&lt;t&gt;&lt;s&gt;" &amp; SUBSTITUTE(P1369, ", ", "&lt;/s&gt;&lt;s&gt;") &amp; "&lt;/s&gt;&lt;/t&gt;", "//s[not(preceding::*=.)]"), ""))</f>
        <v>Moroccan, Southwestern, Pizza</v>
      </c>
      <c r="R1369" t="s">
        <v>9048</v>
      </c>
      <c r="S1369" t="str">
        <f t="shared" si="173"/>
        <v>P002340</v>
      </c>
      <c r="T1369">
        <f t="shared" ca="1" si="174"/>
        <v>420</v>
      </c>
      <c r="U1369" s="4">
        <v>715</v>
      </c>
    </row>
    <row r="1370" spans="1:21" x14ac:dyDescent="0.45">
      <c r="A1370" t="s">
        <v>5606</v>
      </c>
      <c r="B1370" t="s">
        <v>79</v>
      </c>
      <c r="C1370" s="3" t="str">
        <f t="shared" si="169"/>
        <v>5.0 </v>
      </c>
      <c r="D1370" t="s">
        <v>5607</v>
      </c>
      <c r="F1370" t="s">
        <v>794</v>
      </c>
      <c r="G1370" t="str">
        <f t="shared" si="170"/>
        <v>$$</v>
      </c>
      <c r="H1370" t="s">
        <v>5608</v>
      </c>
      <c r="J1370" t="str">
        <f t="shared" si="168"/>
        <v>AsianMalaysianVegetarian Friendly</v>
      </c>
      <c r="K1370" t="str" cm="1">
        <f t="array" ref="K1370">ExtractCapitals(J1370)</f>
        <v>Asian Malaysian Vegetarian  Friendly</v>
      </c>
      <c r="L1370" t="str">
        <f t="shared" si="171"/>
        <v>Asian, Malaysian, Vegetarian, , Friendly</v>
      </c>
      <c r="M1370" t="str">
        <f t="shared" si="175"/>
        <v>Asian, Malaysian, Vegetarian Friendly</v>
      </c>
      <c r="P1370" t="str">
        <f t="shared" si="172"/>
        <v>Asian, Malaysian, Vegetarian Friendly</v>
      </c>
      <c r="Q1370" t="str" cm="1">
        <f t="array" ref="Q1370">_xlfn.TEXTJOIN(", ", TRUE, IFERROR(_xlfn.FILTERXML("&lt;t&gt;&lt;s&gt;" &amp; SUBSTITUTE(P1370, ", ", "&lt;/s&gt;&lt;s&gt;") &amp; "&lt;/s&gt;&lt;/t&gt;", "//s[not(preceding::*=.)]"), ""))</f>
        <v>Asian, Malaysian, Vegetarian Friendly</v>
      </c>
      <c r="R1370" t="s">
        <v>9048</v>
      </c>
      <c r="S1370" t="str">
        <f t="shared" si="173"/>
        <v>P002341</v>
      </c>
      <c r="T1370">
        <f t="shared" ca="1" si="174"/>
        <v>1024</v>
      </c>
      <c r="U1370" s="4">
        <v>957</v>
      </c>
    </row>
    <row r="1371" spans="1:21" x14ac:dyDescent="0.45">
      <c r="A1371" t="s">
        <v>5609</v>
      </c>
      <c r="B1371" t="s">
        <v>79</v>
      </c>
      <c r="C1371" s="3" t="str">
        <f t="shared" si="169"/>
        <v>5.0 </v>
      </c>
      <c r="D1371" t="s">
        <v>5610</v>
      </c>
      <c r="E1371" t="s">
        <v>5611</v>
      </c>
      <c r="F1371" t="s">
        <v>860</v>
      </c>
      <c r="G1371" t="str">
        <f t="shared" si="170"/>
        <v>$$</v>
      </c>
      <c r="H1371" t="s">
        <v>5612</v>
      </c>
      <c r="I1371" t="s">
        <v>5447</v>
      </c>
      <c r="J1371" t="str">
        <f t="shared" si="168"/>
        <v>BarCafeAsianPub</v>
      </c>
      <c r="K1371" t="str" cm="1">
        <f t="array" ref="K1371">ExtractCapitals(J1371)</f>
        <v>Bar Cafe Asian Pub</v>
      </c>
      <c r="L1371" t="str">
        <f t="shared" si="171"/>
        <v>Bar, Cafe, Asian, Pub</v>
      </c>
      <c r="M1371" t="str">
        <f t="shared" si="175"/>
        <v>Bar, Cafe, Asian, Pub</v>
      </c>
      <c r="P1371" t="str">
        <f t="shared" si="172"/>
        <v>Bar, Cafe, Asian, Pub</v>
      </c>
      <c r="Q1371" t="str" cm="1">
        <f t="array" ref="Q1371">_xlfn.TEXTJOIN(", ", TRUE, IFERROR(_xlfn.FILTERXML("&lt;t&gt;&lt;s&gt;" &amp; SUBSTITUTE(P1371, ", ", "&lt;/s&gt;&lt;s&gt;") &amp; "&lt;/s&gt;&lt;/t&gt;", "//s[not(preceding::*=.)]"), ""))</f>
        <v>Bar, Cafe, Asian, Pub</v>
      </c>
      <c r="R1371" t="s">
        <v>9048</v>
      </c>
      <c r="S1371" t="str">
        <f t="shared" si="173"/>
        <v>P002342</v>
      </c>
      <c r="T1371">
        <f t="shared" ca="1" si="174"/>
        <v>3909</v>
      </c>
      <c r="U1371" s="4">
        <v>915</v>
      </c>
    </row>
    <row r="1372" spans="1:21" x14ac:dyDescent="0.45">
      <c r="A1372" t="s">
        <v>5613</v>
      </c>
      <c r="B1372" t="s">
        <v>41</v>
      </c>
      <c r="C1372" s="3" t="str">
        <f t="shared" si="169"/>
        <v>4.5 </v>
      </c>
      <c r="D1372" t="s">
        <v>5614</v>
      </c>
      <c r="E1372" t="s">
        <v>5615</v>
      </c>
      <c r="F1372" t="s">
        <v>144</v>
      </c>
      <c r="G1372" t="str">
        <f t="shared" si="170"/>
        <v>$$$$</v>
      </c>
      <c r="H1372" t="s">
        <v>5616</v>
      </c>
      <c r="I1372" t="s">
        <v>5617</v>
      </c>
      <c r="J1372" t="str">
        <f t="shared" si="168"/>
        <v>InternationalIndonesianVegetarian Friendly</v>
      </c>
      <c r="K1372" t="str" cm="1">
        <f t="array" ref="K1372">ExtractCapitals(J1372)</f>
        <v>International Indonesian Vegetarian  Friendly</v>
      </c>
      <c r="L1372" t="str">
        <f t="shared" si="171"/>
        <v>International, Indonesian, Vegetarian, , Friendly</v>
      </c>
      <c r="M1372" t="str">
        <f t="shared" si="175"/>
        <v>International, Indonesian, Vegetarian Friendly</v>
      </c>
      <c r="P1372" t="str">
        <f t="shared" si="172"/>
        <v>International, Indonesian, Vegetarian Friendly</v>
      </c>
      <c r="Q1372" t="str" cm="1">
        <f t="array" ref="Q1372">_xlfn.TEXTJOIN(", ", TRUE, IFERROR(_xlfn.FILTERXML("&lt;t&gt;&lt;s&gt;" &amp; SUBSTITUTE(P1372, ", ", "&lt;/s&gt;&lt;s&gt;") &amp; "&lt;/s&gt;&lt;/t&gt;", "//s[not(preceding::*=.)]"), ""))</f>
        <v>International, Indonesian, Vegetarian Friendly</v>
      </c>
      <c r="R1372" t="s">
        <v>9048</v>
      </c>
      <c r="S1372" t="str">
        <f t="shared" si="173"/>
        <v>P002343</v>
      </c>
      <c r="T1372">
        <f t="shared" ca="1" si="174"/>
        <v>2692</v>
      </c>
      <c r="U1372" s="4">
        <v>2383</v>
      </c>
    </row>
    <row r="1373" spans="1:21" x14ac:dyDescent="0.45">
      <c r="A1373" t="s">
        <v>5618</v>
      </c>
      <c r="B1373" t="s">
        <v>3</v>
      </c>
      <c r="C1373" s="3" t="str">
        <f t="shared" si="169"/>
        <v>4.0 </v>
      </c>
      <c r="D1373" t="s">
        <v>5619</v>
      </c>
      <c r="F1373" t="s">
        <v>13</v>
      </c>
      <c r="G1373" t="str">
        <f t="shared" si="170"/>
        <v>$$ - $$$</v>
      </c>
      <c r="H1373" t="s">
        <v>133</v>
      </c>
      <c r="I1373" t="s">
        <v>5620</v>
      </c>
      <c r="J1373" t="str">
        <f t="shared" si="168"/>
        <v xml:space="preserve">  ChineseSeafoodAsian</v>
      </c>
      <c r="K1373" t="str" cm="1">
        <f t="array" ref="K1373">ExtractCapitals(J1373)</f>
        <v>Chinese Seafood Asian</v>
      </c>
      <c r="L1373" t="str">
        <f t="shared" si="171"/>
        <v>Chinese, Seafood, Asian</v>
      </c>
      <c r="M1373" t="str">
        <f t="shared" si="175"/>
        <v>Chinese, Seafood, Asian</v>
      </c>
      <c r="P1373" t="str">
        <f t="shared" si="172"/>
        <v>Chinese, Seafood, Asian</v>
      </c>
      <c r="Q1373" t="str" cm="1">
        <f t="array" ref="Q1373">_xlfn.TEXTJOIN(", ", TRUE, IFERROR(_xlfn.FILTERXML("&lt;t&gt;&lt;s&gt;" &amp; SUBSTITUTE(P1373, ", ", "&lt;/s&gt;&lt;s&gt;") &amp; "&lt;/s&gt;&lt;/t&gt;", "//s[not(preceding::*=.)]"), ""))</f>
        <v>Chinese, Seafood, Asian</v>
      </c>
      <c r="R1373" t="s">
        <v>9048</v>
      </c>
      <c r="S1373" t="str">
        <f t="shared" si="173"/>
        <v>P002344</v>
      </c>
      <c r="T1373">
        <f t="shared" ca="1" si="174"/>
        <v>917</v>
      </c>
      <c r="U1373" s="4">
        <v>4253</v>
      </c>
    </row>
    <row r="1374" spans="1:21" x14ac:dyDescent="0.45">
      <c r="A1374" t="s">
        <v>5621</v>
      </c>
      <c r="B1374" t="s">
        <v>3</v>
      </c>
      <c r="C1374" s="3" t="str">
        <f t="shared" si="169"/>
        <v>4.0 </v>
      </c>
      <c r="D1374" t="s">
        <v>5622</v>
      </c>
      <c r="F1374" t="s">
        <v>13</v>
      </c>
      <c r="G1374" t="str">
        <f t="shared" si="170"/>
        <v>$$ - $$$</v>
      </c>
      <c r="H1374" t="s">
        <v>133</v>
      </c>
      <c r="J1374" t="str">
        <f t="shared" si="168"/>
        <v xml:space="preserve">  ChineseSeafoodAsian</v>
      </c>
      <c r="K1374" t="str" cm="1">
        <f t="array" ref="K1374">ExtractCapitals(J1374)</f>
        <v>Chinese Seafood Asian</v>
      </c>
      <c r="L1374" t="str">
        <f t="shared" si="171"/>
        <v>Chinese, Seafood, Asian</v>
      </c>
      <c r="M1374" t="str">
        <f t="shared" si="175"/>
        <v>Chinese, Seafood, Asian</v>
      </c>
      <c r="P1374" t="str">
        <f t="shared" si="172"/>
        <v>Chinese, Seafood, Asian</v>
      </c>
      <c r="Q1374" t="str" cm="1">
        <f t="array" ref="Q1374">_xlfn.TEXTJOIN(", ", TRUE, IFERROR(_xlfn.FILTERXML("&lt;t&gt;&lt;s&gt;" &amp; SUBSTITUTE(P1374, ", ", "&lt;/s&gt;&lt;s&gt;") &amp; "&lt;/s&gt;&lt;/t&gt;", "//s[not(preceding::*=.)]"), ""))</f>
        <v>Chinese, Seafood, Asian</v>
      </c>
      <c r="R1374" t="s">
        <v>9048</v>
      </c>
      <c r="S1374" t="str">
        <f t="shared" si="173"/>
        <v>P002345</v>
      </c>
      <c r="T1374">
        <f t="shared" ca="1" si="174"/>
        <v>3429</v>
      </c>
      <c r="U1374" s="4">
        <v>4009</v>
      </c>
    </row>
    <row r="1375" spans="1:21" x14ac:dyDescent="0.45">
      <c r="A1375" t="s">
        <v>5623</v>
      </c>
      <c r="B1375" t="s">
        <v>41</v>
      </c>
      <c r="C1375" s="3" t="str">
        <f t="shared" si="169"/>
        <v>4.5 </v>
      </c>
      <c r="D1375" t="s">
        <v>5624</v>
      </c>
      <c r="E1375" t="s">
        <v>5625</v>
      </c>
      <c r="F1375" t="s">
        <v>13</v>
      </c>
      <c r="G1375" t="str">
        <f t="shared" si="170"/>
        <v>$$ - $$$</v>
      </c>
      <c r="H1375" t="s">
        <v>133</v>
      </c>
      <c r="I1375" t="s">
        <v>5626</v>
      </c>
      <c r="J1375" t="str">
        <f t="shared" si="168"/>
        <v xml:space="preserve">  ChineseSeafoodAsian</v>
      </c>
      <c r="K1375" t="str" cm="1">
        <f t="array" ref="K1375">ExtractCapitals(J1375)</f>
        <v>Chinese Seafood Asian</v>
      </c>
      <c r="L1375" t="str">
        <f t="shared" si="171"/>
        <v>Chinese, Seafood, Asian</v>
      </c>
      <c r="M1375" t="str">
        <f t="shared" si="175"/>
        <v>Chinese, Seafood, Asian</v>
      </c>
      <c r="P1375" t="str">
        <f t="shared" si="172"/>
        <v>Chinese, Seafood, Asian</v>
      </c>
      <c r="Q1375" t="str" cm="1">
        <f t="array" ref="Q1375">_xlfn.TEXTJOIN(", ", TRUE, IFERROR(_xlfn.FILTERXML("&lt;t&gt;&lt;s&gt;" &amp; SUBSTITUTE(P1375, ", ", "&lt;/s&gt;&lt;s&gt;") &amp; "&lt;/s&gt;&lt;/t&gt;", "//s[not(preceding::*=.)]"), ""))</f>
        <v>Chinese, Seafood, Asian</v>
      </c>
      <c r="R1375" t="s">
        <v>9048</v>
      </c>
      <c r="S1375" t="str">
        <f t="shared" si="173"/>
        <v>P002346</v>
      </c>
      <c r="T1375">
        <f t="shared" ca="1" si="174"/>
        <v>351</v>
      </c>
      <c r="U1375" s="4">
        <v>1821</v>
      </c>
    </row>
    <row r="1376" spans="1:21" x14ac:dyDescent="0.45">
      <c r="A1376" t="s">
        <v>5627</v>
      </c>
      <c r="B1376" t="s">
        <v>3</v>
      </c>
      <c r="C1376" s="3" t="str">
        <f t="shared" si="169"/>
        <v>4.0 </v>
      </c>
      <c r="D1376" t="s">
        <v>5628</v>
      </c>
      <c r="E1376" t="s">
        <v>5629</v>
      </c>
      <c r="F1376" t="s">
        <v>13</v>
      </c>
      <c r="G1376" t="str">
        <f t="shared" si="170"/>
        <v>$$ - $$$</v>
      </c>
      <c r="H1376" t="s">
        <v>5630</v>
      </c>
      <c r="I1376" t="s">
        <v>5631</v>
      </c>
      <c r="J1376" t="str">
        <f t="shared" si="168"/>
        <v xml:space="preserve">  InternationalAsianKorean</v>
      </c>
      <c r="K1376" t="str" cm="1">
        <f t="array" ref="K1376">ExtractCapitals(J1376)</f>
        <v>International Asian Korean</v>
      </c>
      <c r="L1376" t="str">
        <f t="shared" si="171"/>
        <v>International, Asian, Korean</v>
      </c>
      <c r="M1376" t="str">
        <f t="shared" si="175"/>
        <v>International, Asian, Korean</v>
      </c>
      <c r="P1376" t="str">
        <f t="shared" si="172"/>
        <v>International, Asian, Korean</v>
      </c>
      <c r="Q1376" t="str" cm="1">
        <f t="array" ref="Q1376">_xlfn.TEXTJOIN(", ", TRUE, IFERROR(_xlfn.FILTERXML("&lt;t&gt;&lt;s&gt;" &amp; SUBSTITUTE(P1376, ", ", "&lt;/s&gt;&lt;s&gt;") &amp; "&lt;/s&gt;&lt;/t&gt;", "//s[not(preceding::*=.)]"), ""))</f>
        <v>International, Asian, Korean</v>
      </c>
      <c r="R1376" t="s">
        <v>9048</v>
      </c>
      <c r="S1376" t="str">
        <f t="shared" si="173"/>
        <v>P002347</v>
      </c>
      <c r="T1376">
        <f t="shared" ca="1" si="174"/>
        <v>2550</v>
      </c>
      <c r="U1376" s="4">
        <v>4014</v>
      </c>
    </row>
    <row r="1377" spans="1:21" x14ac:dyDescent="0.45">
      <c r="A1377" t="s">
        <v>5632</v>
      </c>
      <c r="B1377" t="s">
        <v>79</v>
      </c>
      <c r="C1377" s="3" t="str">
        <f t="shared" si="169"/>
        <v>5.0 </v>
      </c>
      <c r="D1377" t="s">
        <v>5633</v>
      </c>
      <c r="E1377" t="s">
        <v>5634</v>
      </c>
      <c r="F1377" t="s">
        <v>5635</v>
      </c>
      <c r="G1377" t="str">
        <f t="shared" si="170"/>
        <v>$$</v>
      </c>
      <c r="H1377" t="s">
        <v>5635</v>
      </c>
      <c r="I1377" t="s">
        <v>5636</v>
      </c>
      <c r="J1377" t="str">
        <f t="shared" si="168"/>
        <v>Japanese Fusion</v>
      </c>
      <c r="K1377" t="str" cm="1">
        <f t="array" ref="K1377">ExtractCapitals(J1377)</f>
        <v>Japanese  Fusion</v>
      </c>
      <c r="L1377" t="str">
        <f t="shared" si="171"/>
        <v>Japanese, , Fusion</v>
      </c>
      <c r="M1377" t="str">
        <f t="shared" si="175"/>
        <v>Japanese Fusion</v>
      </c>
      <c r="P1377" t="str">
        <f t="shared" si="172"/>
        <v>Japanese Fusion</v>
      </c>
      <c r="Q1377" t="str" cm="1">
        <f t="array" ref="Q1377">_xlfn.TEXTJOIN(", ", TRUE, IFERROR(_xlfn.FILTERXML("&lt;t&gt;&lt;s&gt;" &amp; SUBSTITUTE(P1377, ", ", "&lt;/s&gt;&lt;s&gt;") &amp; "&lt;/s&gt;&lt;/t&gt;", "//s[not(preceding::*=.)]"), ""))</f>
        <v>Japanese Fusion</v>
      </c>
      <c r="R1377" t="s">
        <v>9048</v>
      </c>
      <c r="S1377" t="str">
        <f t="shared" si="173"/>
        <v>P002348</v>
      </c>
      <c r="T1377">
        <f t="shared" ca="1" si="174"/>
        <v>1317</v>
      </c>
      <c r="U1377" s="4">
        <v>2959</v>
      </c>
    </row>
    <row r="1378" spans="1:21" x14ac:dyDescent="0.45">
      <c r="A1378" t="s">
        <v>2206</v>
      </c>
      <c r="B1378" t="s">
        <v>18</v>
      </c>
      <c r="C1378" s="3" t="str">
        <f t="shared" si="169"/>
        <v>3.5 </v>
      </c>
      <c r="D1378" t="s">
        <v>5405</v>
      </c>
      <c r="F1378" t="s">
        <v>6</v>
      </c>
      <c r="G1378" t="str">
        <f t="shared" si="170"/>
        <v>$</v>
      </c>
      <c r="H1378" t="s">
        <v>1691</v>
      </c>
      <c r="I1378" t="s">
        <v>5637</v>
      </c>
      <c r="J1378" t="str">
        <f t="shared" si="168"/>
        <v>Quick BitesAmericanFast food</v>
      </c>
      <c r="K1378" t="str" cm="1">
        <f t="array" ref="K1378">ExtractCapitals(J1378)</f>
        <v>Quick  Bites American Fast food</v>
      </c>
      <c r="L1378" t="str">
        <f t="shared" si="171"/>
        <v>Quick, , Bites, American, Fast, food</v>
      </c>
      <c r="M1378" t="str">
        <f t="shared" si="175"/>
        <v>Quick Bites, American, Fast, food</v>
      </c>
      <c r="P1378" t="str">
        <f t="shared" si="172"/>
        <v>Quick Bites, American, Fast, food</v>
      </c>
      <c r="Q1378" t="str" cm="1">
        <f t="array" ref="Q1378">_xlfn.TEXTJOIN(", ", TRUE, IFERROR(_xlfn.FILTERXML("&lt;t&gt;&lt;s&gt;" &amp; SUBSTITUTE(P1378, ", ", "&lt;/s&gt;&lt;s&gt;") &amp; "&lt;/s&gt;&lt;/t&gt;", "//s[not(preceding::*=.)]"), ""))</f>
        <v>Quick Bites, American, Fast, food</v>
      </c>
      <c r="R1378" t="s">
        <v>9048</v>
      </c>
      <c r="S1378" t="str">
        <f t="shared" si="173"/>
        <v>P002349</v>
      </c>
      <c r="T1378">
        <f t="shared" ca="1" si="174"/>
        <v>406</v>
      </c>
      <c r="U1378" s="4">
        <v>993</v>
      </c>
    </row>
    <row r="1379" spans="1:21" x14ac:dyDescent="0.45">
      <c r="A1379" t="s">
        <v>5638</v>
      </c>
      <c r="B1379" t="s">
        <v>3</v>
      </c>
      <c r="C1379" s="3" t="str">
        <f t="shared" si="169"/>
        <v>4.0 </v>
      </c>
      <c r="D1379" t="s">
        <v>5639</v>
      </c>
      <c r="F1379" t="s">
        <v>6</v>
      </c>
      <c r="G1379" t="str">
        <f t="shared" si="170"/>
        <v>$</v>
      </c>
      <c r="H1379" t="s">
        <v>1418</v>
      </c>
      <c r="I1379" t="s">
        <v>5640</v>
      </c>
      <c r="J1379" t="str">
        <f t="shared" si="168"/>
        <v>SeafoodAsianMalaysian</v>
      </c>
      <c r="K1379" t="str" cm="1">
        <f t="array" ref="K1379">ExtractCapitals(J1379)</f>
        <v>Seafood Asian Malaysian</v>
      </c>
      <c r="L1379" t="str">
        <f t="shared" si="171"/>
        <v>Seafood, Asian, Malaysian</v>
      </c>
      <c r="M1379" t="str">
        <f t="shared" si="175"/>
        <v>Seafood, Asian, Malaysian</v>
      </c>
      <c r="P1379" t="str">
        <f t="shared" si="172"/>
        <v>Seafood, Asian, Malaysian</v>
      </c>
      <c r="Q1379" t="str" cm="1">
        <f t="array" ref="Q1379">_xlfn.TEXTJOIN(", ", TRUE, IFERROR(_xlfn.FILTERXML("&lt;t&gt;&lt;s&gt;" &amp; SUBSTITUTE(P1379, ", ", "&lt;/s&gt;&lt;s&gt;") &amp; "&lt;/s&gt;&lt;/t&gt;", "//s[not(preceding::*=.)]"), ""))</f>
        <v>Seafood, Asian, Malaysian</v>
      </c>
      <c r="R1379" t="s">
        <v>9048</v>
      </c>
      <c r="S1379" t="str">
        <f t="shared" si="173"/>
        <v>P002350</v>
      </c>
      <c r="T1379">
        <f t="shared" ca="1" si="174"/>
        <v>839</v>
      </c>
      <c r="U1379" s="4">
        <v>1479</v>
      </c>
    </row>
    <row r="1380" spans="1:21" x14ac:dyDescent="0.45">
      <c r="A1380" t="s">
        <v>5641</v>
      </c>
      <c r="B1380" t="s">
        <v>3</v>
      </c>
      <c r="C1380" s="3" t="str">
        <f t="shared" si="169"/>
        <v>4.0 </v>
      </c>
      <c r="D1380" t="s">
        <v>5642</v>
      </c>
      <c r="F1380" t="s">
        <v>6</v>
      </c>
      <c r="G1380" t="str">
        <f t="shared" si="170"/>
        <v>$</v>
      </c>
      <c r="H1380" t="s">
        <v>75</v>
      </c>
      <c r="J1380" t="str">
        <f t="shared" si="168"/>
        <v>IndianAsianMalaysian</v>
      </c>
      <c r="K1380" t="str" cm="1">
        <f t="array" ref="K1380">ExtractCapitals(J1380)</f>
        <v>Indian Asian Malaysian</v>
      </c>
      <c r="L1380" t="str">
        <f t="shared" si="171"/>
        <v>Indian, Asian, Malaysian</v>
      </c>
      <c r="M1380" t="str">
        <f t="shared" si="175"/>
        <v>Indian, Asian, Malaysian</v>
      </c>
      <c r="P1380" t="str">
        <f t="shared" si="172"/>
        <v>Indian, Asian, Malaysian</v>
      </c>
      <c r="Q1380" t="str" cm="1">
        <f t="array" ref="Q1380">_xlfn.TEXTJOIN(", ", TRUE, IFERROR(_xlfn.FILTERXML("&lt;t&gt;&lt;s&gt;" &amp; SUBSTITUTE(P1380, ", ", "&lt;/s&gt;&lt;s&gt;") &amp; "&lt;/s&gt;&lt;/t&gt;", "//s[not(preceding::*=.)]"), ""))</f>
        <v>Indian, Asian, Malaysian</v>
      </c>
      <c r="R1380" t="s">
        <v>9048</v>
      </c>
      <c r="S1380" t="str">
        <f t="shared" si="173"/>
        <v>P002351</v>
      </c>
      <c r="T1380">
        <f t="shared" ca="1" si="174"/>
        <v>1183</v>
      </c>
      <c r="U1380" s="4">
        <v>3951</v>
      </c>
    </row>
    <row r="1381" spans="1:21" x14ac:dyDescent="0.45">
      <c r="A1381" t="s">
        <v>2308</v>
      </c>
      <c r="B1381" t="s">
        <v>18</v>
      </c>
      <c r="C1381" s="3" t="str">
        <f t="shared" si="169"/>
        <v>3.5 </v>
      </c>
      <c r="D1381" t="s">
        <v>5643</v>
      </c>
      <c r="E1381" t="s">
        <v>5644</v>
      </c>
      <c r="F1381" t="s">
        <v>13</v>
      </c>
      <c r="G1381" t="str">
        <f t="shared" si="170"/>
        <v>$$ - $$$</v>
      </c>
      <c r="H1381" t="s">
        <v>4448</v>
      </c>
      <c r="I1381" t="s">
        <v>5645</v>
      </c>
      <c r="J1381" t="str">
        <f t="shared" si="168"/>
        <v xml:space="preserve">  Quick BitesCafe</v>
      </c>
      <c r="K1381" t="str" cm="1">
        <f t="array" ref="K1381">ExtractCapitals(J1381)</f>
        <v>Quick  Bites Cafe</v>
      </c>
      <c r="L1381" t="str">
        <f t="shared" si="171"/>
        <v>Quick, , Bites, Cafe</v>
      </c>
      <c r="M1381" t="str">
        <f t="shared" si="175"/>
        <v>Quick Bites, Cafe</v>
      </c>
      <c r="P1381" t="str">
        <f t="shared" si="172"/>
        <v>Quick Bites, Cafe</v>
      </c>
      <c r="Q1381" t="str" cm="1">
        <f t="array" ref="Q1381">_xlfn.TEXTJOIN(", ", TRUE, IFERROR(_xlfn.FILTERXML("&lt;t&gt;&lt;s&gt;" &amp; SUBSTITUTE(P1381, ", ", "&lt;/s&gt;&lt;s&gt;") &amp; "&lt;/s&gt;&lt;/t&gt;", "//s[not(preceding::*=.)]"), ""))</f>
        <v>Quick Bites, Cafe</v>
      </c>
      <c r="R1381" t="s">
        <v>9048</v>
      </c>
      <c r="S1381" t="str">
        <f t="shared" si="173"/>
        <v>P002352</v>
      </c>
      <c r="T1381">
        <f t="shared" ca="1" si="174"/>
        <v>2953</v>
      </c>
      <c r="U1381" s="4">
        <v>2054</v>
      </c>
    </row>
    <row r="1382" spans="1:21" x14ac:dyDescent="0.45">
      <c r="A1382" t="s">
        <v>5646</v>
      </c>
      <c r="B1382" t="s">
        <v>41</v>
      </c>
      <c r="C1382" s="3" t="str">
        <f t="shared" si="169"/>
        <v>4.5 </v>
      </c>
      <c r="D1382" t="s">
        <v>5647</v>
      </c>
      <c r="E1382" t="s">
        <v>5648</v>
      </c>
      <c r="F1382" t="s">
        <v>924</v>
      </c>
      <c r="G1382" t="str">
        <f t="shared" si="170"/>
        <v>$$</v>
      </c>
      <c r="H1382" t="s">
        <v>5649</v>
      </c>
      <c r="I1382" t="s">
        <v>5650</v>
      </c>
      <c r="J1382" t="str">
        <f t="shared" si="168"/>
        <v>InternationalAsianThaiStreet Food</v>
      </c>
      <c r="K1382" t="str" cm="1">
        <f t="array" ref="K1382">ExtractCapitals(J1382)</f>
        <v>International Asian Thai Street  Food</v>
      </c>
      <c r="L1382" t="str">
        <f t="shared" si="171"/>
        <v>International, Asian, Thai, Street, , Food</v>
      </c>
      <c r="M1382" t="str">
        <f t="shared" si="175"/>
        <v>International, Asian, Thai, Street Food</v>
      </c>
      <c r="P1382" t="str">
        <f t="shared" si="172"/>
        <v>International, Asian, Thai, Street Food</v>
      </c>
      <c r="Q1382" t="str" cm="1">
        <f t="array" ref="Q1382">_xlfn.TEXTJOIN(", ", TRUE, IFERROR(_xlfn.FILTERXML("&lt;t&gt;&lt;s&gt;" &amp; SUBSTITUTE(P1382, ", ", "&lt;/s&gt;&lt;s&gt;") &amp; "&lt;/s&gt;&lt;/t&gt;", "//s[not(preceding::*=.)]"), ""))</f>
        <v>International, Asian, Thai, Street Food</v>
      </c>
      <c r="R1382" t="s">
        <v>9048</v>
      </c>
      <c r="S1382" t="str">
        <f t="shared" si="173"/>
        <v>P002353</v>
      </c>
      <c r="T1382">
        <f t="shared" ca="1" si="174"/>
        <v>2562</v>
      </c>
      <c r="U1382" s="4">
        <v>2037</v>
      </c>
    </row>
    <row r="1383" spans="1:21" x14ac:dyDescent="0.45">
      <c r="A1383" t="s">
        <v>5651</v>
      </c>
      <c r="B1383" t="s">
        <v>41</v>
      </c>
      <c r="C1383" s="3" t="str">
        <f t="shared" si="169"/>
        <v>4.5 </v>
      </c>
      <c r="D1383" t="s">
        <v>5652</v>
      </c>
      <c r="E1383" t="s">
        <v>5653</v>
      </c>
      <c r="F1383" t="s">
        <v>13</v>
      </c>
      <c r="G1383" t="str">
        <f t="shared" si="170"/>
        <v>$$ - $$$</v>
      </c>
      <c r="H1383" t="s">
        <v>1788</v>
      </c>
      <c r="I1383" t="s">
        <v>5654</v>
      </c>
      <c r="J1383" t="str">
        <f t="shared" si="168"/>
        <v xml:space="preserve">  EuropeanAsianMalaysian</v>
      </c>
      <c r="K1383" t="str" cm="1">
        <f t="array" ref="K1383">ExtractCapitals(J1383)</f>
        <v>European Asian Malaysian</v>
      </c>
      <c r="L1383" t="str">
        <f t="shared" si="171"/>
        <v>European, Asian, Malaysian</v>
      </c>
      <c r="M1383" t="str">
        <f t="shared" si="175"/>
        <v>European, Asian, Malaysian</v>
      </c>
      <c r="P1383" t="str">
        <f t="shared" si="172"/>
        <v>European, Asian, Malaysian</v>
      </c>
      <c r="Q1383" t="str" cm="1">
        <f t="array" ref="Q1383">_xlfn.TEXTJOIN(", ", TRUE, IFERROR(_xlfn.FILTERXML("&lt;t&gt;&lt;s&gt;" &amp; SUBSTITUTE(P1383, ", ", "&lt;/s&gt;&lt;s&gt;") &amp; "&lt;/s&gt;&lt;/t&gt;", "//s[not(preceding::*=.)]"), ""))</f>
        <v>European, Asian, Malaysian</v>
      </c>
      <c r="R1383" t="s">
        <v>9048</v>
      </c>
      <c r="S1383" t="str">
        <f t="shared" si="173"/>
        <v>P002354</v>
      </c>
      <c r="T1383">
        <f t="shared" ca="1" si="174"/>
        <v>4318</v>
      </c>
      <c r="U1383" s="4">
        <v>2589</v>
      </c>
    </row>
    <row r="1384" spans="1:21" x14ac:dyDescent="0.45">
      <c r="A1384" t="s">
        <v>5655</v>
      </c>
      <c r="B1384" t="s">
        <v>3</v>
      </c>
      <c r="C1384" s="3" t="str">
        <f t="shared" si="169"/>
        <v>4.0 </v>
      </c>
      <c r="D1384" t="s">
        <v>5373</v>
      </c>
      <c r="F1384" t="s">
        <v>13</v>
      </c>
      <c r="G1384" t="str">
        <f t="shared" si="170"/>
        <v>$$ - $$$</v>
      </c>
      <c r="H1384" t="s">
        <v>133</v>
      </c>
      <c r="I1384" t="s">
        <v>5656</v>
      </c>
      <c r="J1384" t="str">
        <f t="shared" si="168"/>
        <v xml:space="preserve">  ChineseSeafoodAsian</v>
      </c>
      <c r="K1384" t="str" cm="1">
        <f t="array" ref="K1384">ExtractCapitals(J1384)</f>
        <v>Chinese Seafood Asian</v>
      </c>
      <c r="L1384" t="str">
        <f t="shared" si="171"/>
        <v>Chinese, Seafood, Asian</v>
      </c>
      <c r="M1384" t="str">
        <f t="shared" si="175"/>
        <v>Chinese, Seafood, Asian</v>
      </c>
      <c r="P1384" t="str">
        <f t="shared" si="172"/>
        <v>Chinese, Seafood, Asian</v>
      </c>
      <c r="Q1384" t="str" cm="1">
        <f t="array" ref="Q1384">_xlfn.TEXTJOIN(", ", TRUE, IFERROR(_xlfn.FILTERXML("&lt;t&gt;&lt;s&gt;" &amp; SUBSTITUTE(P1384, ", ", "&lt;/s&gt;&lt;s&gt;") &amp; "&lt;/s&gt;&lt;/t&gt;", "//s[not(preceding::*=.)]"), ""))</f>
        <v>Chinese, Seafood, Asian</v>
      </c>
      <c r="R1384" t="s">
        <v>9048</v>
      </c>
      <c r="S1384" t="str">
        <f t="shared" si="173"/>
        <v>P002355</v>
      </c>
      <c r="T1384">
        <f t="shared" ca="1" si="174"/>
        <v>3797</v>
      </c>
      <c r="U1384" s="4">
        <v>1705</v>
      </c>
    </row>
    <row r="1385" spans="1:21" x14ac:dyDescent="0.45">
      <c r="A1385" t="s">
        <v>5657</v>
      </c>
      <c r="B1385" t="s">
        <v>79</v>
      </c>
      <c r="C1385" s="3" t="str">
        <f t="shared" si="169"/>
        <v>5.0 </v>
      </c>
      <c r="D1385" t="s">
        <v>5658</v>
      </c>
      <c r="F1385" t="s">
        <v>13</v>
      </c>
      <c r="G1385" t="str">
        <f t="shared" si="170"/>
        <v>$$ - $$$</v>
      </c>
      <c r="H1385" t="s">
        <v>505</v>
      </c>
      <c r="I1385" t="s">
        <v>5659</v>
      </c>
      <c r="J1385" t="str">
        <f t="shared" si="168"/>
        <v xml:space="preserve">  ChineseSeafood</v>
      </c>
      <c r="K1385" t="str" cm="1">
        <f t="array" ref="K1385">ExtractCapitals(J1385)</f>
        <v>Chinese Seafood</v>
      </c>
      <c r="L1385" t="str">
        <f t="shared" si="171"/>
        <v>Chinese, Seafood</v>
      </c>
      <c r="M1385" t="str">
        <f t="shared" si="175"/>
        <v>Chinese, Seafood</v>
      </c>
      <c r="P1385" t="str">
        <f t="shared" si="172"/>
        <v>Chinese, Seafood</v>
      </c>
      <c r="Q1385" t="str" cm="1">
        <f t="array" ref="Q1385">_xlfn.TEXTJOIN(", ", TRUE, IFERROR(_xlfn.FILTERXML("&lt;t&gt;&lt;s&gt;" &amp; SUBSTITUTE(P1385, ", ", "&lt;/s&gt;&lt;s&gt;") &amp; "&lt;/s&gt;&lt;/t&gt;", "//s[not(preceding::*=.)]"), ""))</f>
        <v>Chinese, Seafood</v>
      </c>
      <c r="R1385" t="s">
        <v>9048</v>
      </c>
      <c r="S1385" t="str">
        <f t="shared" si="173"/>
        <v>P002356</v>
      </c>
      <c r="T1385">
        <f t="shared" ca="1" si="174"/>
        <v>3641</v>
      </c>
      <c r="U1385" s="4">
        <v>2398</v>
      </c>
    </row>
    <row r="1386" spans="1:21" x14ac:dyDescent="0.45">
      <c r="A1386" t="s">
        <v>5660</v>
      </c>
      <c r="B1386" t="s">
        <v>3</v>
      </c>
      <c r="C1386" s="3" t="str">
        <f t="shared" si="169"/>
        <v>4.0 </v>
      </c>
      <c r="D1386" t="s">
        <v>5661</v>
      </c>
      <c r="F1386" t="s">
        <v>6</v>
      </c>
      <c r="G1386" t="str">
        <f t="shared" si="170"/>
        <v>$</v>
      </c>
      <c r="H1386" t="s">
        <v>1418</v>
      </c>
      <c r="I1386" t="s">
        <v>5662</v>
      </c>
      <c r="J1386" t="str">
        <f t="shared" si="168"/>
        <v>SeafoodAsianMalaysian</v>
      </c>
      <c r="K1386" t="str" cm="1">
        <f t="array" ref="K1386">ExtractCapitals(J1386)</f>
        <v>Seafood Asian Malaysian</v>
      </c>
      <c r="L1386" t="str">
        <f t="shared" si="171"/>
        <v>Seafood, Asian, Malaysian</v>
      </c>
      <c r="M1386" t="str">
        <f t="shared" si="175"/>
        <v>Seafood, Asian, Malaysian</v>
      </c>
      <c r="P1386" t="str">
        <f t="shared" si="172"/>
        <v>Seafood, Asian, Malaysian</v>
      </c>
      <c r="Q1386" t="str" cm="1">
        <f t="array" ref="Q1386">_xlfn.TEXTJOIN(", ", TRUE, IFERROR(_xlfn.FILTERXML("&lt;t&gt;&lt;s&gt;" &amp; SUBSTITUTE(P1386, ", ", "&lt;/s&gt;&lt;s&gt;") &amp; "&lt;/s&gt;&lt;/t&gt;", "//s[not(preceding::*=.)]"), ""))</f>
        <v>Seafood, Asian, Malaysian</v>
      </c>
      <c r="R1386" t="s">
        <v>9048</v>
      </c>
      <c r="S1386" t="str">
        <f t="shared" si="173"/>
        <v>P002357</v>
      </c>
      <c r="T1386">
        <f t="shared" ca="1" si="174"/>
        <v>495</v>
      </c>
      <c r="U1386" s="4">
        <v>3833</v>
      </c>
    </row>
    <row r="1387" spans="1:21" x14ac:dyDescent="0.45">
      <c r="A1387" t="s">
        <v>5663</v>
      </c>
      <c r="B1387" t="s">
        <v>41</v>
      </c>
      <c r="C1387" s="3" t="str">
        <f t="shared" si="169"/>
        <v>4.5 </v>
      </c>
      <c r="D1387" t="s">
        <v>5664</v>
      </c>
      <c r="F1387" t="s">
        <v>6</v>
      </c>
      <c r="G1387" t="str">
        <f t="shared" si="170"/>
        <v>$</v>
      </c>
      <c r="H1387" t="s">
        <v>5665</v>
      </c>
      <c r="I1387" t="s">
        <v>5666</v>
      </c>
      <c r="J1387" t="str">
        <f t="shared" si="168"/>
        <v>Thai</v>
      </c>
      <c r="K1387" t="str" cm="1">
        <f t="array" ref="K1387">ExtractCapitals(J1387)</f>
        <v>Thai</v>
      </c>
      <c r="L1387" t="str">
        <f t="shared" si="171"/>
        <v>Thai</v>
      </c>
      <c r="M1387" t="str">
        <f t="shared" si="175"/>
        <v>Thai</v>
      </c>
      <c r="P1387" t="str">
        <f t="shared" si="172"/>
        <v>Thai</v>
      </c>
      <c r="Q1387" t="str" cm="1">
        <f t="array" ref="Q1387">_xlfn.TEXTJOIN(", ", TRUE, IFERROR(_xlfn.FILTERXML("&lt;t&gt;&lt;s&gt;" &amp; SUBSTITUTE(P1387, ", ", "&lt;/s&gt;&lt;s&gt;") &amp; "&lt;/s&gt;&lt;/t&gt;", "//s[not(preceding::*=.)]"), ""))</f>
        <v>Thai</v>
      </c>
      <c r="R1387" t="s">
        <v>9048</v>
      </c>
      <c r="S1387" t="str">
        <f t="shared" si="173"/>
        <v>P002358</v>
      </c>
      <c r="T1387">
        <f t="shared" ca="1" si="174"/>
        <v>427</v>
      </c>
      <c r="U1387" s="4">
        <v>3943</v>
      </c>
    </row>
    <row r="1388" spans="1:21" x14ac:dyDescent="0.45">
      <c r="A1388" t="s">
        <v>5667</v>
      </c>
      <c r="B1388" t="s">
        <v>41</v>
      </c>
      <c r="C1388" s="3" t="str">
        <f t="shared" si="169"/>
        <v>4.5 </v>
      </c>
      <c r="D1388" t="s">
        <v>5405</v>
      </c>
      <c r="F1388" t="s">
        <v>6</v>
      </c>
      <c r="G1388" t="str">
        <f t="shared" si="170"/>
        <v>$</v>
      </c>
      <c r="H1388" t="s">
        <v>246</v>
      </c>
      <c r="I1388" t="s">
        <v>5668</v>
      </c>
      <c r="J1388" t="str">
        <f t="shared" si="168"/>
        <v>AsianMalaysian</v>
      </c>
      <c r="K1388" t="str" cm="1">
        <f t="array" ref="K1388">ExtractCapitals(J1388)</f>
        <v>Asian Malaysian</v>
      </c>
      <c r="L1388" t="str">
        <f t="shared" si="171"/>
        <v>Asian, Malaysian</v>
      </c>
      <c r="M1388" t="str">
        <f t="shared" si="175"/>
        <v>Asian, Malaysian</v>
      </c>
      <c r="P1388" t="str">
        <f t="shared" si="172"/>
        <v>Asian, Malaysian</v>
      </c>
      <c r="Q1388" t="str" cm="1">
        <f t="array" ref="Q1388">_xlfn.TEXTJOIN(", ", TRUE, IFERROR(_xlfn.FILTERXML("&lt;t&gt;&lt;s&gt;" &amp; SUBSTITUTE(P1388, ", ", "&lt;/s&gt;&lt;s&gt;") &amp; "&lt;/s&gt;&lt;/t&gt;", "//s[not(preceding::*=.)]"), ""))</f>
        <v>Asian, Malaysian</v>
      </c>
      <c r="R1388" t="s">
        <v>9048</v>
      </c>
      <c r="S1388" t="str">
        <f t="shared" si="173"/>
        <v>P002359</v>
      </c>
      <c r="T1388">
        <f t="shared" ca="1" si="174"/>
        <v>298</v>
      </c>
      <c r="U1388" s="4">
        <v>4112</v>
      </c>
    </row>
    <row r="1389" spans="1:21" x14ac:dyDescent="0.45">
      <c r="A1389" t="s">
        <v>5669</v>
      </c>
      <c r="B1389" t="s">
        <v>79</v>
      </c>
      <c r="C1389" s="3" t="str">
        <f t="shared" si="169"/>
        <v>5.0 </v>
      </c>
      <c r="D1389" t="s">
        <v>5670</v>
      </c>
      <c r="E1389" t="s">
        <v>5397</v>
      </c>
      <c r="F1389" t="s">
        <v>6</v>
      </c>
      <c r="G1389" t="str">
        <f t="shared" si="170"/>
        <v>$</v>
      </c>
      <c r="H1389" t="s">
        <v>246</v>
      </c>
      <c r="I1389" t="s">
        <v>5671</v>
      </c>
      <c r="J1389" t="str">
        <f t="shared" si="168"/>
        <v>AsianMalaysian</v>
      </c>
      <c r="K1389" t="str" cm="1">
        <f t="array" ref="K1389">ExtractCapitals(J1389)</f>
        <v>Asian Malaysian</v>
      </c>
      <c r="L1389" t="str">
        <f t="shared" si="171"/>
        <v>Asian, Malaysian</v>
      </c>
      <c r="M1389" t="str">
        <f t="shared" si="175"/>
        <v>Asian, Malaysian</v>
      </c>
      <c r="P1389" t="str">
        <f t="shared" si="172"/>
        <v>Asian, Malaysian</v>
      </c>
      <c r="Q1389" t="str" cm="1">
        <f t="array" ref="Q1389">_xlfn.TEXTJOIN(", ", TRUE, IFERROR(_xlfn.FILTERXML("&lt;t&gt;&lt;s&gt;" &amp; SUBSTITUTE(P1389, ", ", "&lt;/s&gt;&lt;s&gt;") &amp; "&lt;/s&gt;&lt;/t&gt;", "//s[not(preceding::*=.)]"), ""))</f>
        <v>Asian, Malaysian</v>
      </c>
      <c r="R1389" t="s">
        <v>9048</v>
      </c>
      <c r="S1389" t="str">
        <f t="shared" si="173"/>
        <v>P002360</v>
      </c>
      <c r="T1389">
        <f t="shared" ca="1" si="174"/>
        <v>403</v>
      </c>
      <c r="U1389" s="4">
        <v>2460</v>
      </c>
    </row>
    <row r="1390" spans="1:21" x14ac:dyDescent="0.45">
      <c r="A1390" t="s">
        <v>5672</v>
      </c>
      <c r="B1390" t="s">
        <v>41</v>
      </c>
      <c r="C1390" s="3" t="str">
        <f t="shared" si="169"/>
        <v>4.5 </v>
      </c>
      <c r="D1390" t="s">
        <v>5673</v>
      </c>
      <c r="F1390" t="s">
        <v>6</v>
      </c>
      <c r="G1390" t="str">
        <f t="shared" si="170"/>
        <v>$</v>
      </c>
      <c r="H1390" t="s">
        <v>1418</v>
      </c>
      <c r="I1390" t="s">
        <v>5674</v>
      </c>
      <c r="J1390" t="str">
        <f t="shared" si="168"/>
        <v>SeafoodAsianMalaysian</v>
      </c>
      <c r="K1390" t="str" cm="1">
        <f t="array" ref="K1390">ExtractCapitals(J1390)</f>
        <v>Seafood Asian Malaysian</v>
      </c>
      <c r="L1390" t="str">
        <f t="shared" si="171"/>
        <v>Seafood, Asian, Malaysian</v>
      </c>
      <c r="M1390" t="str">
        <f t="shared" si="175"/>
        <v>Seafood, Asian, Malaysian</v>
      </c>
      <c r="P1390" t="str">
        <f t="shared" si="172"/>
        <v>Seafood, Asian, Malaysian</v>
      </c>
      <c r="Q1390" t="str" cm="1">
        <f t="array" ref="Q1390">_xlfn.TEXTJOIN(", ", TRUE, IFERROR(_xlfn.FILTERXML("&lt;t&gt;&lt;s&gt;" &amp; SUBSTITUTE(P1390, ", ", "&lt;/s&gt;&lt;s&gt;") &amp; "&lt;/s&gt;&lt;/t&gt;", "//s[not(preceding::*=.)]"), ""))</f>
        <v>Seafood, Asian, Malaysian</v>
      </c>
      <c r="R1390" t="s">
        <v>9048</v>
      </c>
      <c r="S1390" t="str">
        <f t="shared" si="173"/>
        <v>P002361</v>
      </c>
      <c r="T1390">
        <f t="shared" ca="1" si="174"/>
        <v>3044</v>
      </c>
      <c r="U1390" s="4">
        <v>2517</v>
      </c>
    </row>
    <row r="1391" spans="1:21" x14ac:dyDescent="0.45">
      <c r="A1391" t="s">
        <v>5675</v>
      </c>
      <c r="B1391" t="s">
        <v>3</v>
      </c>
      <c r="C1391" s="3" t="str">
        <f t="shared" si="169"/>
        <v>4.0 </v>
      </c>
      <c r="D1391" t="s">
        <v>5676</v>
      </c>
      <c r="E1391" t="s">
        <v>5677</v>
      </c>
      <c r="F1391" t="s">
        <v>13</v>
      </c>
      <c r="G1391" t="str">
        <f t="shared" si="170"/>
        <v>$$ - $$$</v>
      </c>
      <c r="H1391" t="s">
        <v>5678</v>
      </c>
      <c r="I1391" t="s">
        <v>5679</v>
      </c>
      <c r="J1391" t="str">
        <f t="shared" si="168"/>
        <v xml:space="preserve">  IndianMiddle EasternVegetarian Friendly</v>
      </c>
      <c r="K1391" t="str" cm="1">
        <f t="array" ref="K1391">ExtractCapitals(J1391)</f>
        <v>Indian Middle  Eastern Vegetarian  Friendly</v>
      </c>
      <c r="L1391" t="str">
        <f t="shared" si="171"/>
        <v>Indian, Middle, , Eastern, Vegetarian, , Friendly</v>
      </c>
      <c r="M1391" t="str">
        <f t="shared" si="175"/>
        <v>Indian, Middle Eastern, Vegetarian Friendly</v>
      </c>
      <c r="P1391" t="str">
        <f t="shared" si="172"/>
        <v>Indian, Middle Eastern, Vegetarian Friendly</v>
      </c>
      <c r="Q1391" t="str" cm="1">
        <f t="array" ref="Q1391">_xlfn.TEXTJOIN(", ", TRUE, IFERROR(_xlfn.FILTERXML("&lt;t&gt;&lt;s&gt;" &amp; SUBSTITUTE(P1391, ", ", "&lt;/s&gt;&lt;s&gt;") &amp; "&lt;/s&gt;&lt;/t&gt;", "//s[not(preceding::*=.)]"), ""))</f>
        <v>Indian, Middle Eastern, Vegetarian Friendly</v>
      </c>
      <c r="R1391" t="s">
        <v>9048</v>
      </c>
      <c r="S1391" t="str">
        <f t="shared" si="173"/>
        <v>P002362</v>
      </c>
      <c r="T1391">
        <f t="shared" ca="1" si="174"/>
        <v>4294</v>
      </c>
      <c r="U1391" s="4">
        <v>4089</v>
      </c>
    </row>
    <row r="1392" spans="1:21" x14ac:dyDescent="0.45">
      <c r="A1392" t="s">
        <v>5680</v>
      </c>
      <c r="B1392" t="s">
        <v>3</v>
      </c>
      <c r="C1392" s="3" t="str">
        <f t="shared" si="169"/>
        <v>4.0 </v>
      </c>
      <c r="D1392" t="s">
        <v>5445</v>
      </c>
      <c r="E1392" t="s">
        <v>5611</v>
      </c>
      <c r="F1392" t="s">
        <v>13</v>
      </c>
      <c r="G1392" t="str">
        <f t="shared" si="170"/>
        <v>$$ - $$$</v>
      </c>
      <c r="H1392" t="s">
        <v>4863</v>
      </c>
      <c r="I1392" t="s">
        <v>5447</v>
      </c>
      <c r="J1392" t="str">
        <f t="shared" si="168"/>
        <v xml:space="preserve">  BarAsianPub</v>
      </c>
      <c r="K1392" t="str" cm="1">
        <f t="array" ref="K1392">ExtractCapitals(J1392)</f>
        <v>Bar Asian Pub</v>
      </c>
      <c r="L1392" t="str">
        <f t="shared" si="171"/>
        <v>Bar, Asian, Pub</v>
      </c>
      <c r="M1392" t="str">
        <f t="shared" si="175"/>
        <v>Bar, Asian, Pub</v>
      </c>
      <c r="P1392" t="str">
        <f t="shared" si="172"/>
        <v>Bar, Asian, Pub</v>
      </c>
      <c r="Q1392" t="str" cm="1">
        <f t="array" ref="Q1392">_xlfn.TEXTJOIN(", ", TRUE, IFERROR(_xlfn.FILTERXML("&lt;t&gt;&lt;s&gt;" &amp; SUBSTITUTE(P1392, ", ", "&lt;/s&gt;&lt;s&gt;") &amp; "&lt;/s&gt;&lt;/t&gt;", "//s[not(preceding::*=.)]"), ""))</f>
        <v>Bar, Asian, Pub</v>
      </c>
      <c r="R1392" t="s">
        <v>9048</v>
      </c>
      <c r="S1392" t="str">
        <f t="shared" si="173"/>
        <v>P002363</v>
      </c>
      <c r="T1392">
        <f t="shared" ca="1" si="174"/>
        <v>2302</v>
      </c>
      <c r="U1392" s="4">
        <v>3580</v>
      </c>
    </row>
    <row r="1393" spans="1:21" x14ac:dyDescent="0.45">
      <c r="A1393" t="s">
        <v>5681</v>
      </c>
      <c r="B1393" t="s">
        <v>41</v>
      </c>
      <c r="C1393" s="3" t="str">
        <f t="shared" si="169"/>
        <v>4.5 </v>
      </c>
      <c r="D1393" t="s">
        <v>5682</v>
      </c>
      <c r="F1393" t="s">
        <v>6</v>
      </c>
      <c r="G1393" t="str">
        <f t="shared" si="170"/>
        <v>$</v>
      </c>
      <c r="H1393" t="s">
        <v>5683</v>
      </c>
      <c r="I1393" t="s">
        <v>5684</v>
      </c>
      <c r="J1393" t="str">
        <f t="shared" si="168"/>
        <v>Bar</v>
      </c>
      <c r="K1393" t="str" cm="1">
        <f t="array" ref="K1393">ExtractCapitals(J1393)</f>
        <v>Bar</v>
      </c>
      <c r="L1393" t="str">
        <f t="shared" si="171"/>
        <v>Bar</v>
      </c>
      <c r="M1393" t="str">
        <f t="shared" si="175"/>
        <v>Bar</v>
      </c>
      <c r="P1393" t="str">
        <f t="shared" si="172"/>
        <v>Bar</v>
      </c>
      <c r="Q1393" t="str" cm="1">
        <f t="array" ref="Q1393">_xlfn.TEXTJOIN(", ", TRUE, IFERROR(_xlfn.FILTERXML("&lt;t&gt;&lt;s&gt;" &amp; SUBSTITUTE(P1393, ", ", "&lt;/s&gt;&lt;s&gt;") &amp; "&lt;/s&gt;&lt;/t&gt;", "//s[not(preceding::*=.)]"), ""))</f>
        <v>Bar</v>
      </c>
      <c r="R1393" t="s">
        <v>9048</v>
      </c>
      <c r="S1393" t="str">
        <f t="shared" si="173"/>
        <v>P002364</v>
      </c>
      <c r="T1393">
        <f t="shared" ca="1" si="174"/>
        <v>1546</v>
      </c>
      <c r="U1393" s="4">
        <v>872</v>
      </c>
    </row>
    <row r="1394" spans="1:21" x14ac:dyDescent="0.45">
      <c r="A1394" t="s">
        <v>5675</v>
      </c>
      <c r="B1394" t="s">
        <v>41</v>
      </c>
      <c r="C1394" s="3" t="str">
        <f t="shared" si="169"/>
        <v>4.5 </v>
      </c>
      <c r="D1394" t="s">
        <v>5685</v>
      </c>
      <c r="E1394" t="s">
        <v>5686</v>
      </c>
      <c r="F1394" t="s">
        <v>13</v>
      </c>
      <c r="G1394" t="str">
        <f t="shared" si="170"/>
        <v>$$ - $$$</v>
      </c>
      <c r="H1394" t="s">
        <v>4546</v>
      </c>
      <c r="I1394" t="s">
        <v>5687</v>
      </c>
      <c r="J1394" t="str">
        <f t="shared" si="168"/>
        <v xml:space="preserve">  IndianMiddle EasternPakistani</v>
      </c>
      <c r="K1394" t="str" cm="1">
        <f t="array" ref="K1394">ExtractCapitals(J1394)</f>
        <v>Indian Middle  Eastern Pakistani</v>
      </c>
      <c r="L1394" t="str">
        <f t="shared" si="171"/>
        <v>Indian, Middle, , Eastern, Pakistani</v>
      </c>
      <c r="M1394" t="str">
        <f t="shared" si="175"/>
        <v>Indian, Middle Eastern, Pakistani</v>
      </c>
      <c r="P1394" t="str">
        <f t="shared" si="172"/>
        <v>Indian, Middle Eastern, Pakistani</v>
      </c>
      <c r="Q1394" t="str" cm="1">
        <f t="array" ref="Q1394">_xlfn.TEXTJOIN(", ", TRUE, IFERROR(_xlfn.FILTERXML("&lt;t&gt;&lt;s&gt;" &amp; SUBSTITUTE(P1394, ", ", "&lt;/s&gt;&lt;s&gt;") &amp; "&lt;/s&gt;&lt;/t&gt;", "//s[not(preceding::*=.)]"), ""))</f>
        <v>Indian, Middle Eastern, Pakistani</v>
      </c>
      <c r="R1394" t="s">
        <v>9048</v>
      </c>
      <c r="S1394" t="str">
        <f t="shared" si="173"/>
        <v>P002365</v>
      </c>
      <c r="T1394">
        <f t="shared" ca="1" si="174"/>
        <v>306</v>
      </c>
      <c r="U1394" s="4">
        <v>1833</v>
      </c>
    </row>
    <row r="1395" spans="1:21" x14ac:dyDescent="0.45">
      <c r="A1395" t="s">
        <v>5688</v>
      </c>
      <c r="B1395" t="s">
        <v>3</v>
      </c>
      <c r="C1395" s="3" t="str">
        <f t="shared" si="169"/>
        <v>4.0 </v>
      </c>
      <c r="D1395" t="s">
        <v>5689</v>
      </c>
      <c r="E1395" t="s">
        <v>5690</v>
      </c>
      <c r="F1395" t="s">
        <v>13</v>
      </c>
      <c r="G1395" t="str">
        <f t="shared" si="170"/>
        <v>$$ - $$$</v>
      </c>
      <c r="H1395" t="s">
        <v>133</v>
      </c>
      <c r="I1395" t="s">
        <v>5691</v>
      </c>
      <c r="J1395" t="str">
        <f t="shared" si="168"/>
        <v xml:space="preserve">  ChineseSeafoodAsian</v>
      </c>
      <c r="K1395" t="str" cm="1">
        <f t="array" ref="K1395">ExtractCapitals(J1395)</f>
        <v>Chinese Seafood Asian</v>
      </c>
      <c r="L1395" t="str">
        <f t="shared" si="171"/>
        <v>Chinese, Seafood, Asian</v>
      </c>
      <c r="M1395" t="str">
        <f t="shared" si="175"/>
        <v>Chinese, Seafood, Asian</v>
      </c>
      <c r="P1395" t="str">
        <f t="shared" si="172"/>
        <v>Chinese, Seafood, Asian</v>
      </c>
      <c r="Q1395" t="str" cm="1">
        <f t="array" ref="Q1395">_xlfn.TEXTJOIN(", ", TRUE, IFERROR(_xlfn.FILTERXML("&lt;t&gt;&lt;s&gt;" &amp; SUBSTITUTE(P1395, ", ", "&lt;/s&gt;&lt;s&gt;") &amp; "&lt;/s&gt;&lt;/t&gt;", "//s[not(preceding::*=.)]"), ""))</f>
        <v>Chinese, Seafood, Asian</v>
      </c>
      <c r="R1395" t="s">
        <v>9048</v>
      </c>
      <c r="S1395" t="str">
        <f t="shared" si="173"/>
        <v>P002366</v>
      </c>
      <c r="T1395">
        <f t="shared" ca="1" si="174"/>
        <v>1368</v>
      </c>
      <c r="U1395" s="4">
        <v>4240</v>
      </c>
    </row>
    <row r="1396" spans="1:21" x14ac:dyDescent="0.45">
      <c r="A1396" t="s">
        <v>5692</v>
      </c>
      <c r="B1396" t="s">
        <v>79</v>
      </c>
      <c r="C1396" s="3" t="str">
        <f t="shared" si="169"/>
        <v>5.0 </v>
      </c>
      <c r="D1396" t="s">
        <v>5693</v>
      </c>
      <c r="E1396" t="s">
        <v>5694</v>
      </c>
      <c r="F1396" t="s">
        <v>811</v>
      </c>
      <c r="G1396" t="str">
        <f t="shared" si="170"/>
        <v>$$</v>
      </c>
      <c r="H1396" t="s">
        <v>5695</v>
      </c>
      <c r="I1396" t="s">
        <v>5696</v>
      </c>
      <c r="J1396" t="str">
        <f t="shared" si="168"/>
        <v>IndianArabic</v>
      </c>
      <c r="K1396" t="str" cm="1">
        <f t="array" ref="K1396">ExtractCapitals(J1396)</f>
        <v>Indian Arabic</v>
      </c>
      <c r="L1396" t="str">
        <f t="shared" si="171"/>
        <v>Indian, Arabic</v>
      </c>
      <c r="M1396" t="str">
        <f t="shared" si="175"/>
        <v>Indian, Arabic</v>
      </c>
      <c r="P1396" t="str">
        <f t="shared" si="172"/>
        <v>Indian, Arabic</v>
      </c>
      <c r="Q1396" t="str" cm="1">
        <f t="array" ref="Q1396">_xlfn.TEXTJOIN(", ", TRUE, IFERROR(_xlfn.FILTERXML("&lt;t&gt;&lt;s&gt;" &amp; SUBSTITUTE(P1396, ", ", "&lt;/s&gt;&lt;s&gt;") &amp; "&lt;/s&gt;&lt;/t&gt;", "//s[not(preceding::*=.)]"), ""))</f>
        <v>Indian, Arabic</v>
      </c>
      <c r="R1396" t="s">
        <v>9048</v>
      </c>
      <c r="S1396" t="str">
        <f t="shared" si="173"/>
        <v>P002367</v>
      </c>
      <c r="T1396">
        <f t="shared" ca="1" si="174"/>
        <v>1892</v>
      </c>
      <c r="U1396" s="4">
        <v>1373</v>
      </c>
    </row>
    <row r="1397" spans="1:21" x14ac:dyDescent="0.45">
      <c r="A1397" t="s">
        <v>5697</v>
      </c>
      <c r="B1397" t="s">
        <v>3</v>
      </c>
      <c r="C1397" s="3" t="str">
        <f t="shared" si="169"/>
        <v>4.0 </v>
      </c>
      <c r="D1397" t="s">
        <v>5698</v>
      </c>
      <c r="F1397" t="s">
        <v>13</v>
      </c>
      <c r="G1397" t="str">
        <f t="shared" si="170"/>
        <v>$$ - $$$</v>
      </c>
      <c r="H1397" t="s">
        <v>5699</v>
      </c>
      <c r="I1397">
        <v>6049552627</v>
      </c>
      <c r="J1397" t="str">
        <f t="shared" si="168"/>
        <v xml:space="preserve">  IndianInternationalAsian</v>
      </c>
      <c r="K1397" t="str" cm="1">
        <f t="array" ref="K1397">ExtractCapitals(J1397)</f>
        <v>Indian International Asian</v>
      </c>
      <c r="L1397" t="str">
        <f t="shared" si="171"/>
        <v>Indian, International, Asian</v>
      </c>
      <c r="M1397" t="str">
        <f t="shared" si="175"/>
        <v>Indian, International, Asian</v>
      </c>
      <c r="P1397" t="str">
        <f t="shared" si="172"/>
        <v>Indian, International, Asian</v>
      </c>
      <c r="Q1397" t="str" cm="1">
        <f t="array" ref="Q1397">_xlfn.TEXTJOIN(", ", TRUE, IFERROR(_xlfn.FILTERXML("&lt;t&gt;&lt;s&gt;" &amp; SUBSTITUTE(P1397, ", ", "&lt;/s&gt;&lt;s&gt;") &amp; "&lt;/s&gt;&lt;/t&gt;", "//s[not(preceding::*=.)]"), ""))</f>
        <v>Indian, International, Asian</v>
      </c>
      <c r="R1397" t="s">
        <v>9048</v>
      </c>
      <c r="S1397" t="str">
        <f t="shared" si="173"/>
        <v>P002368</v>
      </c>
      <c r="T1397">
        <f t="shared" ca="1" si="174"/>
        <v>339</v>
      </c>
      <c r="U1397" s="4">
        <v>3204</v>
      </c>
    </row>
    <row r="1398" spans="1:21" x14ac:dyDescent="0.45">
      <c r="A1398" t="s">
        <v>5700</v>
      </c>
      <c r="B1398" t="s">
        <v>41</v>
      </c>
      <c r="C1398" s="3" t="str">
        <f t="shared" si="169"/>
        <v>4.5 </v>
      </c>
      <c r="D1398" t="s">
        <v>5701</v>
      </c>
      <c r="E1398" t="s">
        <v>5702</v>
      </c>
      <c r="F1398" t="s">
        <v>13</v>
      </c>
      <c r="G1398" t="str">
        <f t="shared" si="170"/>
        <v>$$ - $$$</v>
      </c>
      <c r="H1398" t="s">
        <v>3053</v>
      </c>
      <c r="I1398" t="s">
        <v>5703</v>
      </c>
      <c r="J1398" t="str">
        <f t="shared" si="168"/>
        <v xml:space="preserve">  InternationalAsianMalaysian</v>
      </c>
      <c r="K1398" t="str" cm="1">
        <f t="array" ref="K1398">ExtractCapitals(J1398)</f>
        <v>International Asian Malaysian</v>
      </c>
      <c r="L1398" t="str">
        <f t="shared" si="171"/>
        <v>International, Asian, Malaysian</v>
      </c>
      <c r="M1398" t="str">
        <f t="shared" si="175"/>
        <v>International, Asian, Malaysian</v>
      </c>
      <c r="P1398" t="str">
        <f t="shared" si="172"/>
        <v>International, Asian, Malaysian</v>
      </c>
      <c r="Q1398" t="str" cm="1">
        <f t="array" ref="Q1398">_xlfn.TEXTJOIN(", ", TRUE, IFERROR(_xlfn.FILTERXML("&lt;t&gt;&lt;s&gt;" &amp; SUBSTITUTE(P1398, ", ", "&lt;/s&gt;&lt;s&gt;") &amp; "&lt;/s&gt;&lt;/t&gt;", "//s[not(preceding::*=.)]"), ""))</f>
        <v>International, Asian, Malaysian</v>
      </c>
      <c r="R1398" t="s">
        <v>9048</v>
      </c>
      <c r="S1398" t="str">
        <f t="shared" si="173"/>
        <v>P002369</v>
      </c>
      <c r="T1398">
        <f t="shared" ca="1" si="174"/>
        <v>3925</v>
      </c>
      <c r="U1398" s="4">
        <v>3503</v>
      </c>
    </row>
    <row r="1399" spans="1:21" x14ac:dyDescent="0.45">
      <c r="A1399" t="s">
        <v>5704</v>
      </c>
      <c r="B1399" t="s">
        <v>3</v>
      </c>
      <c r="C1399" s="3" t="str">
        <f t="shared" si="169"/>
        <v>4.0 </v>
      </c>
      <c r="D1399" t="s">
        <v>5705</v>
      </c>
      <c r="E1399" t="s">
        <v>5706</v>
      </c>
      <c r="F1399" t="s">
        <v>13</v>
      </c>
      <c r="G1399" t="str">
        <f t="shared" si="170"/>
        <v>$$ - $$$</v>
      </c>
      <c r="H1399" t="s">
        <v>5707</v>
      </c>
      <c r="I1399" t="s">
        <v>5708</v>
      </c>
      <c r="J1399" t="str">
        <f t="shared" si="168"/>
        <v xml:space="preserve">  BarInternational</v>
      </c>
      <c r="K1399" t="str" cm="1">
        <f t="array" ref="K1399">ExtractCapitals(J1399)</f>
        <v>Bar International</v>
      </c>
      <c r="L1399" t="str">
        <f t="shared" si="171"/>
        <v>Bar, International</v>
      </c>
      <c r="M1399" t="str">
        <f t="shared" si="175"/>
        <v>Bar, International</v>
      </c>
      <c r="P1399" t="str">
        <f t="shared" si="172"/>
        <v>Bar, International</v>
      </c>
      <c r="Q1399" t="str" cm="1">
        <f t="array" ref="Q1399">_xlfn.TEXTJOIN(", ", TRUE, IFERROR(_xlfn.FILTERXML("&lt;t&gt;&lt;s&gt;" &amp; SUBSTITUTE(P1399, ", ", "&lt;/s&gt;&lt;s&gt;") &amp; "&lt;/s&gt;&lt;/t&gt;", "//s[not(preceding::*=.)]"), ""))</f>
        <v>Bar, International</v>
      </c>
      <c r="R1399" t="s">
        <v>9048</v>
      </c>
      <c r="S1399" t="str">
        <f t="shared" si="173"/>
        <v>P002370</v>
      </c>
      <c r="T1399">
        <f t="shared" ca="1" si="174"/>
        <v>1945</v>
      </c>
      <c r="U1399" s="4">
        <v>2720</v>
      </c>
    </row>
    <row r="1400" spans="1:21" x14ac:dyDescent="0.45">
      <c r="A1400" t="s">
        <v>5709</v>
      </c>
      <c r="B1400" t="s">
        <v>3</v>
      </c>
      <c r="C1400" s="3" t="str">
        <f t="shared" si="169"/>
        <v>4.0 </v>
      </c>
      <c r="D1400" t="s">
        <v>5710</v>
      </c>
      <c r="E1400" t="s">
        <v>5711</v>
      </c>
      <c r="F1400" t="s">
        <v>13</v>
      </c>
      <c r="G1400" t="str">
        <f t="shared" si="170"/>
        <v>$$ - $$$</v>
      </c>
      <c r="H1400" t="s">
        <v>591</v>
      </c>
      <c r="I1400" t="s">
        <v>5712</v>
      </c>
      <c r="J1400" t="str">
        <f t="shared" si="168"/>
        <v xml:space="preserve">  SeafoodAsianMalaysian</v>
      </c>
      <c r="K1400" t="str" cm="1">
        <f t="array" ref="K1400">ExtractCapitals(J1400)</f>
        <v>Seafood Asian Malaysian</v>
      </c>
      <c r="L1400" t="str">
        <f t="shared" si="171"/>
        <v>Seafood, Asian, Malaysian</v>
      </c>
      <c r="M1400" t="str">
        <f t="shared" si="175"/>
        <v>Seafood, Asian, Malaysian</v>
      </c>
      <c r="P1400" t="str">
        <f t="shared" si="172"/>
        <v>Seafood, Asian, Malaysian</v>
      </c>
      <c r="Q1400" t="str" cm="1">
        <f t="array" ref="Q1400">_xlfn.TEXTJOIN(", ", TRUE, IFERROR(_xlfn.FILTERXML("&lt;t&gt;&lt;s&gt;" &amp; SUBSTITUTE(P1400, ", ", "&lt;/s&gt;&lt;s&gt;") &amp; "&lt;/s&gt;&lt;/t&gt;", "//s[not(preceding::*=.)]"), ""))</f>
        <v>Seafood, Asian, Malaysian</v>
      </c>
      <c r="R1400" t="s">
        <v>9048</v>
      </c>
      <c r="S1400" t="str">
        <f t="shared" si="173"/>
        <v>P002371</v>
      </c>
      <c r="T1400">
        <f t="shared" ca="1" si="174"/>
        <v>290</v>
      </c>
      <c r="U1400" s="4">
        <v>2660</v>
      </c>
    </row>
    <row r="1401" spans="1:21" x14ac:dyDescent="0.45">
      <c r="A1401" t="s">
        <v>5713</v>
      </c>
      <c r="B1401" t="s">
        <v>3</v>
      </c>
      <c r="C1401" s="3" t="str">
        <f t="shared" si="169"/>
        <v>4.0 </v>
      </c>
      <c r="D1401" t="s">
        <v>5714</v>
      </c>
      <c r="E1401" t="s">
        <v>5715</v>
      </c>
      <c r="F1401" t="s">
        <v>6</v>
      </c>
      <c r="G1401" t="str">
        <f t="shared" si="170"/>
        <v>$</v>
      </c>
      <c r="H1401" t="s">
        <v>7</v>
      </c>
      <c r="I1401" t="s">
        <v>5716</v>
      </c>
      <c r="J1401" t="str">
        <f t="shared" si="168"/>
        <v>ChineseAsianMalaysian</v>
      </c>
      <c r="K1401" t="str" cm="1">
        <f t="array" ref="K1401">ExtractCapitals(J1401)</f>
        <v>Chinese Asian Malaysian</v>
      </c>
      <c r="L1401" t="str">
        <f t="shared" si="171"/>
        <v>Chinese, Asian, Malaysian</v>
      </c>
      <c r="M1401" t="str">
        <f t="shared" si="175"/>
        <v>Chinese, Asian, Malaysian</v>
      </c>
      <c r="P1401" t="str">
        <f t="shared" si="172"/>
        <v>Chinese, Asian, Malaysian</v>
      </c>
      <c r="Q1401" t="str" cm="1">
        <f t="array" ref="Q1401">_xlfn.TEXTJOIN(", ", TRUE, IFERROR(_xlfn.FILTERXML("&lt;t&gt;&lt;s&gt;" &amp; SUBSTITUTE(P1401, ", ", "&lt;/s&gt;&lt;s&gt;") &amp; "&lt;/s&gt;&lt;/t&gt;", "//s[not(preceding::*=.)]"), ""))</f>
        <v>Chinese, Asian, Malaysian</v>
      </c>
      <c r="R1401" t="s">
        <v>9048</v>
      </c>
      <c r="S1401" t="str">
        <f t="shared" si="173"/>
        <v>P002372</v>
      </c>
      <c r="T1401">
        <f t="shared" ca="1" si="174"/>
        <v>1437</v>
      </c>
      <c r="U1401" s="4">
        <v>3611</v>
      </c>
    </row>
    <row r="1402" spans="1:21" x14ac:dyDescent="0.45">
      <c r="A1402" t="s">
        <v>5717</v>
      </c>
      <c r="B1402" t="s">
        <v>3</v>
      </c>
      <c r="C1402" s="3" t="str">
        <f t="shared" si="169"/>
        <v>4.0 </v>
      </c>
      <c r="D1402" t="s">
        <v>5718</v>
      </c>
      <c r="F1402" t="s">
        <v>6</v>
      </c>
      <c r="G1402" t="str">
        <f t="shared" si="170"/>
        <v>$</v>
      </c>
      <c r="H1402" t="s">
        <v>246</v>
      </c>
      <c r="J1402" t="str">
        <f t="shared" si="168"/>
        <v>AsianMalaysian</v>
      </c>
      <c r="K1402" t="str" cm="1">
        <f t="array" ref="K1402">ExtractCapitals(J1402)</f>
        <v>Asian Malaysian</v>
      </c>
      <c r="L1402" t="str">
        <f t="shared" si="171"/>
        <v>Asian, Malaysian</v>
      </c>
      <c r="M1402" t="str">
        <f t="shared" si="175"/>
        <v>Asian, Malaysian</v>
      </c>
      <c r="P1402" t="str">
        <f t="shared" si="172"/>
        <v>Asian, Malaysian</v>
      </c>
      <c r="Q1402" t="str" cm="1">
        <f t="array" ref="Q1402">_xlfn.TEXTJOIN(", ", TRUE, IFERROR(_xlfn.FILTERXML("&lt;t&gt;&lt;s&gt;" &amp; SUBSTITUTE(P1402, ", ", "&lt;/s&gt;&lt;s&gt;") &amp; "&lt;/s&gt;&lt;/t&gt;", "//s[not(preceding::*=.)]"), ""))</f>
        <v>Asian, Malaysian</v>
      </c>
      <c r="R1402" t="s">
        <v>9048</v>
      </c>
      <c r="S1402" t="str">
        <f t="shared" si="173"/>
        <v>P002373</v>
      </c>
      <c r="T1402">
        <f t="shared" ca="1" si="174"/>
        <v>3704</v>
      </c>
      <c r="U1402" s="4">
        <v>2432</v>
      </c>
    </row>
    <row r="1403" spans="1:21" x14ac:dyDescent="0.45">
      <c r="A1403" t="s">
        <v>5719</v>
      </c>
      <c r="B1403" t="s">
        <v>18</v>
      </c>
      <c r="C1403" s="3" t="str">
        <f t="shared" si="169"/>
        <v>3.5 </v>
      </c>
      <c r="D1403" t="s">
        <v>5720</v>
      </c>
      <c r="E1403" t="s">
        <v>5721</v>
      </c>
      <c r="F1403" t="s">
        <v>13</v>
      </c>
      <c r="G1403" t="str">
        <f t="shared" si="170"/>
        <v>$$ - $$$</v>
      </c>
      <c r="H1403" t="s">
        <v>133</v>
      </c>
      <c r="I1403" t="s">
        <v>5722</v>
      </c>
      <c r="J1403" t="str">
        <f t="shared" si="168"/>
        <v xml:space="preserve">  ChineseSeafoodAsian</v>
      </c>
      <c r="K1403" t="str" cm="1">
        <f t="array" ref="K1403">ExtractCapitals(J1403)</f>
        <v>Chinese Seafood Asian</v>
      </c>
      <c r="L1403" t="str">
        <f t="shared" si="171"/>
        <v>Chinese, Seafood, Asian</v>
      </c>
      <c r="M1403" t="str">
        <f t="shared" si="175"/>
        <v>Chinese, Seafood, Asian</v>
      </c>
      <c r="P1403" t="str">
        <f t="shared" si="172"/>
        <v>Chinese, Seafood, Asian</v>
      </c>
      <c r="Q1403" t="str" cm="1">
        <f t="array" ref="Q1403">_xlfn.TEXTJOIN(", ", TRUE, IFERROR(_xlfn.FILTERXML("&lt;t&gt;&lt;s&gt;" &amp; SUBSTITUTE(P1403, ", ", "&lt;/s&gt;&lt;s&gt;") &amp; "&lt;/s&gt;&lt;/t&gt;", "//s[not(preceding::*=.)]"), ""))</f>
        <v>Chinese, Seafood, Asian</v>
      </c>
      <c r="R1403" t="s">
        <v>9048</v>
      </c>
      <c r="S1403" t="str">
        <f t="shared" si="173"/>
        <v>P002374</v>
      </c>
      <c r="T1403">
        <f t="shared" ca="1" si="174"/>
        <v>4104</v>
      </c>
      <c r="U1403" s="4">
        <v>2517</v>
      </c>
    </row>
    <row r="1404" spans="1:21" x14ac:dyDescent="0.45">
      <c r="A1404" t="s">
        <v>5723</v>
      </c>
      <c r="B1404" t="s">
        <v>3</v>
      </c>
      <c r="C1404" s="3" t="str">
        <f t="shared" si="169"/>
        <v>4.0 </v>
      </c>
      <c r="D1404" t="s">
        <v>5724</v>
      </c>
      <c r="F1404" t="s">
        <v>13</v>
      </c>
      <c r="G1404" t="str">
        <f t="shared" si="170"/>
        <v>$$ - $$$</v>
      </c>
      <c r="H1404" t="s">
        <v>133</v>
      </c>
      <c r="I1404" t="s">
        <v>5725</v>
      </c>
      <c r="J1404" t="str">
        <f t="shared" si="168"/>
        <v xml:space="preserve">  ChineseSeafoodAsian</v>
      </c>
      <c r="K1404" t="str" cm="1">
        <f t="array" ref="K1404">ExtractCapitals(J1404)</f>
        <v>Chinese Seafood Asian</v>
      </c>
      <c r="L1404" t="str">
        <f t="shared" si="171"/>
        <v>Chinese, Seafood, Asian</v>
      </c>
      <c r="M1404" t="str">
        <f t="shared" si="175"/>
        <v>Chinese, Seafood, Asian</v>
      </c>
      <c r="P1404" t="str">
        <f t="shared" si="172"/>
        <v>Chinese, Seafood, Asian</v>
      </c>
      <c r="Q1404" t="str" cm="1">
        <f t="array" ref="Q1404">_xlfn.TEXTJOIN(", ", TRUE, IFERROR(_xlfn.FILTERXML("&lt;t&gt;&lt;s&gt;" &amp; SUBSTITUTE(P1404, ", ", "&lt;/s&gt;&lt;s&gt;") &amp; "&lt;/s&gt;&lt;/t&gt;", "//s[not(preceding::*=.)]"), ""))</f>
        <v>Chinese, Seafood, Asian</v>
      </c>
      <c r="R1404" t="s">
        <v>9048</v>
      </c>
      <c r="S1404" t="str">
        <f t="shared" si="173"/>
        <v>P002375</v>
      </c>
      <c r="T1404">
        <f t="shared" ca="1" si="174"/>
        <v>2261</v>
      </c>
      <c r="U1404" s="4">
        <v>4126</v>
      </c>
    </row>
    <row r="1405" spans="1:21" x14ac:dyDescent="0.45">
      <c r="A1405" t="s">
        <v>5726</v>
      </c>
      <c r="B1405" t="s">
        <v>79</v>
      </c>
      <c r="C1405" s="3" t="str">
        <f t="shared" si="169"/>
        <v>5.0 </v>
      </c>
      <c r="D1405" t="s">
        <v>5727</v>
      </c>
      <c r="F1405" t="s">
        <v>6</v>
      </c>
      <c r="G1405" t="str">
        <f t="shared" si="170"/>
        <v>$</v>
      </c>
      <c r="H1405" t="s">
        <v>5728</v>
      </c>
      <c r="I1405" t="s">
        <v>5729</v>
      </c>
      <c r="J1405" t="str">
        <f t="shared" si="168"/>
        <v>ThaiMalaysian</v>
      </c>
      <c r="K1405" t="str" cm="1">
        <f t="array" ref="K1405">ExtractCapitals(J1405)</f>
        <v>Thai Malaysian</v>
      </c>
      <c r="L1405" t="str">
        <f t="shared" si="171"/>
        <v>Thai, Malaysian</v>
      </c>
      <c r="M1405" t="str">
        <f t="shared" si="175"/>
        <v>Thai, Malaysian</v>
      </c>
      <c r="P1405" t="str">
        <f t="shared" si="172"/>
        <v>Thai, Malaysian</v>
      </c>
      <c r="Q1405" t="str" cm="1">
        <f t="array" ref="Q1405">_xlfn.TEXTJOIN(", ", TRUE, IFERROR(_xlfn.FILTERXML("&lt;t&gt;&lt;s&gt;" &amp; SUBSTITUTE(P1405, ", ", "&lt;/s&gt;&lt;s&gt;") &amp; "&lt;/s&gt;&lt;/t&gt;", "//s[not(preceding::*=.)]"), ""))</f>
        <v>Thai, Malaysian</v>
      </c>
      <c r="R1405" t="s">
        <v>9048</v>
      </c>
      <c r="S1405" t="str">
        <f t="shared" si="173"/>
        <v>P002376</v>
      </c>
      <c r="T1405">
        <f t="shared" ca="1" si="174"/>
        <v>1051</v>
      </c>
      <c r="U1405" s="4">
        <v>718</v>
      </c>
    </row>
    <row r="1406" spans="1:21" x14ac:dyDescent="0.45">
      <c r="A1406" t="s">
        <v>5730</v>
      </c>
      <c r="B1406" t="s">
        <v>3</v>
      </c>
      <c r="C1406" s="3" t="str">
        <f t="shared" si="169"/>
        <v>4.0 </v>
      </c>
      <c r="D1406" t="s">
        <v>5731</v>
      </c>
      <c r="F1406" t="s">
        <v>13</v>
      </c>
      <c r="G1406" t="str">
        <f t="shared" si="170"/>
        <v>$$ - $$$</v>
      </c>
      <c r="H1406" t="s">
        <v>273</v>
      </c>
      <c r="J1406" t="str">
        <f t="shared" si="168"/>
        <v xml:space="preserve">  AsianThaiVegetarian Friendly</v>
      </c>
      <c r="K1406" t="str" cm="1">
        <f t="array" ref="K1406">ExtractCapitals(J1406)</f>
        <v>Asian Thai Vegetarian  Friendly</v>
      </c>
      <c r="L1406" t="str">
        <f t="shared" si="171"/>
        <v>Asian, Thai, Vegetarian, , Friendly</v>
      </c>
      <c r="M1406" t="str">
        <f t="shared" si="175"/>
        <v>Asian, Thai, Vegetarian Friendly</v>
      </c>
      <c r="P1406" t="str">
        <f t="shared" si="172"/>
        <v>Asian, Thai, Vegetarian Friendly</v>
      </c>
      <c r="Q1406" t="str" cm="1">
        <f t="array" ref="Q1406">_xlfn.TEXTJOIN(", ", TRUE, IFERROR(_xlfn.FILTERXML("&lt;t&gt;&lt;s&gt;" &amp; SUBSTITUTE(P1406, ", ", "&lt;/s&gt;&lt;s&gt;") &amp; "&lt;/s&gt;&lt;/t&gt;", "//s[not(preceding::*=.)]"), ""))</f>
        <v>Asian, Thai, Vegetarian Friendly</v>
      </c>
      <c r="R1406" t="s">
        <v>9048</v>
      </c>
      <c r="S1406" t="str">
        <f t="shared" si="173"/>
        <v>P002377</v>
      </c>
      <c r="T1406">
        <f t="shared" ca="1" si="174"/>
        <v>94</v>
      </c>
      <c r="U1406" s="4">
        <v>1241</v>
      </c>
    </row>
    <row r="1407" spans="1:21" x14ac:dyDescent="0.45">
      <c r="A1407" t="s">
        <v>5732</v>
      </c>
      <c r="B1407" t="s">
        <v>41</v>
      </c>
      <c r="C1407" s="3" t="str">
        <f t="shared" si="169"/>
        <v>4.5 </v>
      </c>
      <c r="D1407" t="s">
        <v>5733</v>
      </c>
      <c r="E1407" t="s">
        <v>5734</v>
      </c>
      <c r="F1407" t="s">
        <v>6</v>
      </c>
      <c r="G1407" t="str">
        <f t="shared" si="170"/>
        <v>$</v>
      </c>
      <c r="H1407" t="s">
        <v>5735</v>
      </c>
      <c r="I1407" t="s">
        <v>5736</v>
      </c>
      <c r="J1407" t="str">
        <f t="shared" si="168"/>
        <v>IndianVegetarian FriendlyVegan Options</v>
      </c>
      <c r="K1407" t="str" cm="1">
        <f t="array" ref="K1407">ExtractCapitals(J1407)</f>
        <v>Indian Vegetarian  Friendly Vegan  Options</v>
      </c>
      <c r="L1407" t="str">
        <f t="shared" si="171"/>
        <v>Indian, Vegetarian, , Friendly, Vegan, , Options</v>
      </c>
      <c r="M1407" t="str">
        <f t="shared" si="175"/>
        <v>Indian, Vegetarian Friendly, Vegan Options</v>
      </c>
      <c r="P1407" t="str">
        <f t="shared" si="172"/>
        <v>Indian, Vegetarian Friendly, Vegan Options</v>
      </c>
      <c r="Q1407" t="str" cm="1">
        <f t="array" ref="Q1407">_xlfn.TEXTJOIN(", ", TRUE, IFERROR(_xlfn.FILTERXML("&lt;t&gt;&lt;s&gt;" &amp; SUBSTITUTE(P1407, ", ", "&lt;/s&gt;&lt;s&gt;") &amp; "&lt;/s&gt;&lt;/t&gt;", "//s[not(preceding::*=.)]"), ""))</f>
        <v>Indian, Vegetarian Friendly, Vegan Options</v>
      </c>
      <c r="R1407" t="s">
        <v>9048</v>
      </c>
      <c r="S1407" t="str">
        <f t="shared" si="173"/>
        <v>P002378</v>
      </c>
      <c r="T1407">
        <f t="shared" ca="1" si="174"/>
        <v>4039</v>
      </c>
      <c r="U1407" s="4">
        <v>2877</v>
      </c>
    </row>
    <row r="1408" spans="1:21" x14ac:dyDescent="0.45">
      <c r="A1408" t="s">
        <v>5737</v>
      </c>
      <c r="B1408" t="s">
        <v>18</v>
      </c>
      <c r="C1408" s="3" t="str">
        <f t="shared" si="169"/>
        <v>3.5 </v>
      </c>
      <c r="D1408" t="s">
        <v>5738</v>
      </c>
      <c r="E1408" t="s">
        <v>5739</v>
      </c>
      <c r="F1408" t="s">
        <v>6</v>
      </c>
      <c r="G1408" t="str">
        <f t="shared" si="170"/>
        <v>$</v>
      </c>
      <c r="H1408" t="s">
        <v>449</v>
      </c>
      <c r="I1408" t="s">
        <v>5740</v>
      </c>
      <c r="J1408" t="str">
        <f t="shared" si="168"/>
        <v>ChineseIndianAsian</v>
      </c>
      <c r="K1408" t="str" cm="1">
        <f t="array" ref="K1408">ExtractCapitals(J1408)</f>
        <v>Chinese Indian Asian</v>
      </c>
      <c r="L1408" t="str">
        <f t="shared" si="171"/>
        <v>Chinese, Indian, Asian</v>
      </c>
      <c r="M1408" t="str">
        <f t="shared" si="175"/>
        <v>Chinese, Indian, Asian</v>
      </c>
      <c r="P1408" t="str">
        <f t="shared" si="172"/>
        <v>Chinese, Indian, Asian</v>
      </c>
      <c r="Q1408" t="str" cm="1">
        <f t="array" ref="Q1408">_xlfn.TEXTJOIN(", ", TRUE, IFERROR(_xlfn.FILTERXML("&lt;t&gt;&lt;s&gt;" &amp; SUBSTITUTE(P1408, ", ", "&lt;/s&gt;&lt;s&gt;") &amp; "&lt;/s&gt;&lt;/t&gt;", "//s[not(preceding::*=.)]"), ""))</f>
        <v>Chinese, Indian, Asian</v>
      </c>
      <c r="R1408" t="s">
        <v>9048</v>
      </c>
      <c r="S1408" t="str">
        <f t="shared" si="173"/>
        <v>P002379</v>
      </c>
      <c r="T1408">
        <f t="shared" ca="1" si="174"/>
        <v>3564</v>
      </c>
      <c r="U1408" s="4">
        <v>2215</v>
      </c>
    </row>
    <row r="1409" spans="1:21" x14ac:dyDescent="0.45">
      <c r="A1409" t="s">
        <v>5741</v>
      </c>
      <c r="B1409" t="s">
        <v>41</v>
      </c>
      <c r="C1409" s="3" t="str">
        <f t="shared" si="169"/>
        <v>4.5 </v>
      </c>
      <c r="D1409" t="s">
        <v>5742</v>
      </c>
      <c r="E1409" t="s">
        <v>5743</v>
      </c>
      <c r="F1409" t="s">
        <v>6</v>
      </c>
      <c r="G1409" t="str">
        <f t="shared" si="170"/>
        <v>$</v>
      </c>
      <c r="H1409" t="s">
        <v>901</v>
      </c>
      <c r="I1409" t="s">
        <v>5744</v>
      </c>
      <c r="J1409" t="str">
        <f t="shared" si="168"/>
        <v>CafeAsianMalaysian</v>
      </c>
      <c r="K1409" t="str" cm="1">
        <f t="array" ref="K1409">ExtractCapitals(J1409)</f>
        <v>Cafe Asian Malaysian</v>
      </c>
      <c r="L1409" t="str">
        <f t="shared" si="171"/>
        <v>Cafe, Asian, Malaysian</v>
      </c>
      <c r="M1409" t="str">
        <f t="shared" si="175"/>
        <v>Cafe, Asian, Malaysian</v>
      </c>
      <c r="P1409" t="str">
        <f t="shared" si="172"/>
        <v>Cafe, Asian, Malaysian</v>
      </c>
      <c r="Q1409" t="str" cm="1">
        <f t="array" ref="Q1409">_xlfn.TEXTJOIN(", ", TRUE, IFERROR(_xlfn.FILTERXML("&lt;t&gt;&lt;s&gt;" &amp; SUBSTITUTE(P1409, ", ", "&lt;/s&gt;&lt;s&gt;") &amp; "&lt;/s&gt;&lt;/t&gt;", "//s[not(preceding::*=.)]"), ""))</f>
        <v>Cafe, Asian, Malaysian</v>
      </c>
      <c r="R1409" t="s">
        <v>9048</v>
      </c>
      <c r="S1409" t="str">
        <f t="shared" si="173"/>
        <v>P002380</v>
      </c>
      <c r="T1409">
        <f t="shared" ca="1" si="174"/>
        <v>774</v>
      </c>
      <c r="U1409" s="4">
        <v>3193</v>
      </c>
    </row>
    <row r="1410" spans="1:21" x14ac:dyDescent="0.45">
      <c r="A1410" t="s">
        <v>5745</v>
      </c>
      <c r="B1410" t="s">
        <v>79</v>
      </c>
      <c r="C1410" s="3" t="str">
        <f t="shared" si="169"/>
        <v>5.0 </v>
      </c>
      <c r="D1410" t="s">
        <v>5746</v>
      </c>
      <c r="E1410" t="s">
        <v>5747</v>
      </c>
      <c r="F1410" t="s">
        <v>835</v>
      </c>
      <c r="G1410" t="str">
        <f t="shared" si="170"/>
        <v>$$</v>
      </c>
      <c r="H1410" t="s">
        <v>5748</v>
      </c>
      <c r="J1410" t="str">
        <f t="shared" ref="J1410:J1473" si="176">SUBSTITUTE(SUBSTITUTE(H1410, "$", ""), "-", "")</f>
        <v>AmericanGermanBarPizza</v>
      </c>
      <c r="K1410" t="str" cm="1">
        <f t="array" ref="K1410">ExtractCapitals(J1410)</f>
        <v>American German Bar Pizza</v>
      </c>
      <c r="L1410" t="str">
        <f t="shared" si="171"/>
        <v>American, German, Bar, Pizza</v>
      </c>
      <c r="M1410" t="str">
        <f t="shared" si="175"/>
        <v>American, German, Bar, Pizza</v>
      </c>
      <c r="P1410" t="str">
        <f t="shared" si="172"/>
        <v>American, German, Bar, Pizza</v>
      </c>
      <c r="Q1410" t="str" cm="1">
        <f t="array" ref="Q1410">_xlfn.TEXTJOIN(", ", TRUE, IFERROR(_xlfn.FILTERXML("&lt;t&gt;&lt;s&gt;" &amp; SUBSTITUTE(P1410, ", ", "&lt;/s&gt;&lt;s&gt;") &amp; "&lt;/s&gt;&lt;/t&gt;", "//s[not(preceding::*=.)]"), ""))</f>
        <v>American, German, Bar, Pizza</v>
      </c>
      <c r="R1410" t="s">
        <v>9048</v>
      </c>
      <c r="S1410" t="str">
        <f t="shared" si="173"/>
        <v>P002381</v>
      </c>
      <c r="T1410">
        <f t="shared" ca="1" si="174"/>
        <v>3628</v>
      </c>
      <c r="U1410" s="4">
        <v>3286</v>
      </c>
    </row>
    <row r="1411" spans="1:21" x14ac:dyDescent="0.45">
      <c r="A1411" t="s">
        <v>5749</v>
      </c>
      <c r="B1411" t="s">
        <v>41</v>
      </c>
      <c r="C1411" s="3" t="str">
        <f t="shared" ref="C1411:C1474" si="177">SUBSTITUTE(B1411, "Â", "")</f>
        <v>4.5 </v>
      </c>
      <c r="D1411" t="s">
        <v>5750</v>
      </c>
      <c r="F1411" t="s">
        <v>13</v>
      </c>
      <c r="G1411" t="str">
        <f t="shared" ref="G1411:G1474" si="178">IF(OR(ISBLANK(F1411), ISERROR(SEARCH("$", F1411))), "$$", F1411)</f>
        <v>$$ - $$$</v>
      </c>
      <c r="H1411" t="s">
        <v>5751</v>
      </c>
      <c r="I1411" t="s">
        <v>5752</v>
      </c>
      <c r="J1411" t="str">
        <f t="shared" si="176"/>
        <v xml:space="preserve">  CafeMediterraneanEuropean</v>
      </c>
      <c r="K1411" t="str" cm="1">
        <f t="array" ref="K1411">ExtractCapitals(J1411)</f>
        <v>Cafe Mediterranean European</v>
      </c>
      <c r="L1411" t="str">
        <f t="shared" ref="L1411:L1474" si="179">SUBSTITUTE(K1411, " ", ", ")</f>
        <v>Cafe, Mediterranean, European</v>
      </c>
      <c r="M1411" t="str">
        <f t="shared" si="175"/>
        <v>Cafe, Mediterranean, European</v>
      </c>
      <c r="P1411" t="str">
        <f t="shared" ref="P1411:P1474" si="180">M1411 &amp; IF(ISNUMBER(SEARCH(N1411, M1411)), "", ", " &amp; N1411) &amp; IF(AND(ISNUMBER(SEARCH(N1411, M1411 &amp; N1411)), ISNUMBER(SEARCH(O1411, M1411 &amp; N1411))), "", ", " &amp; O1411)</f>
        <v>Cafe, Mediterranean, European</v>
      </c>
      <c r="Q1411" t="str" cm="1">
        <f t="array" ref="Q1411">_xlfn.TEXTJOIN(", ", TRUE, IFERROR(_xlfn.FILTERXML("&lt;t&gt;&lt;s&gt;" &amp; SUBSTITUTE(P1411, ", ", "&lt;/s&gt;&lt;s&gt;") &amp; "&lt;/s&gt;&lt;/t&gt;", "//s[not(preceding::*=.)]"), ""))</f>
        <v>Cafe, Mediterranean, European</v>
      </c>
      <c r="R1411" t="s">
        <v>9048</v>
      </c>
      <c r="S1411" t="str">
        <f t="shared" ref="S1411:S1474" si="181">"P" &amp; TEXT(ROW(S1411)-1+972,"000000")</f>
        <v>P002382</v>
      </c>
      <c r="T1411">
        <f t="shared" ref="T1411:T1474" ca="1" si="182">RANDBETWEEN(1, 4500)</f>
        <v>3912</v>
      </c>
      <c r="U1411" s="4">
        <v>420</v>
      </c>
    </row>
    <row r="1412" spans="1:21" x14ac:dyDescent="0.45">
      <c r="A1412" t="s">
        <v>5753</v>
      </c>
      <c r="B1412" t="s">
        <v>3</v>
      </c>
      <c r="C1412" s="3" t="str">
        <f t="shared" si="177"/>
        <v>4.0 </v>
      </c>
      <c r="D1412" t="s">
        <v>5754</v>
      </c>
      <c r="F1412" t="s">
        <v>13</v>
      </c>
      <c r="G1412" t="str">
        <f t="shared" si="178"/>
        <v>$$ - $$$</v>
      </c>
      <c r="H1412" t="s">
        <v>2370</v>
      </c>
      <c r="I1412">
        <v>6049608000</v>
      </c>
      <c r="J1412" t="str">
        <f t="shared" si="176"/>
        <v xml:space="preserve">  Malaysian</v>
      </c>
      <c r="K1412" t="str" cm="1">
        <f t="array" ref="K1412">ExtractCapitals(J1412)</f>
        <v>Malaysian</v>
      </c>
      <c r="L1412" t="str">
        <f t="shared" si="179"/>
        <v>Malaysian</v>
      </c>
      <c r="M1412" t="str">
        <f t="shared" ref="M1412:M1475" si="183">SUBSTITUTE(SUBSTITUTE(L1412, ", ,", ""), ",,", ",")</f>
        <v>Malaysian</v>
      </c>
      <c r="P1412" t="str">
        <f t="shared" si="180"/>
        <v>Malaysian</v>
      </c>
      <c r="Q1412" t="str" cm="1">
        <f t="array" ref="Q1412">_xlfn.TEXTJOIN(", ", TRUE, IFERROR(_xlfn.FILTERXML("&lt;t&gt;&lt;s&gt;" &amp; SUBSTITUTE(P1412, ", ", "&lt;/s&gt;&lt;s&gt;") &amp; "&lt;/s&gt;&lt;/t&gt;", "//s[not(preceding::*=.)]"), ""))</f>
        <v>Malaysian</v>
      </c>
      <c r="R1412" t="s">
        <v>9048</v>
      </c>
      <c r="S1412" t="str">
        <f t="shared" si="181"/>
        <v>P002383</v>
      </c>
      <c r="T1412">
        <f t="shared" ca="1" si="182"/>
        <v>523</v>
      </c>
      <c r="U1412" s="4">
        <v>3826</v>
      </c>
    </row>
    <row r="1413" spans="1:21" x14ac:dyDescent="0.45">
      <c r="A1413" t="s">
        <v>5755</v>
      </c>
      <c r="B1413" t="s">
        <v>18</v>
      </c>
      <c r="C1413" s="3" t="str">
        <f t="shared" si="177"/>
        <v>3.5 </v>
      </c>
      <c r="D1413" t="s">
        <v>5756</v>
      </c>
      <c r="F1413" t="s">
        <v>6</v>
      </c>
      <c r="G1413" t="str">
        <f t="shared" si="178"/>
        <v>$</v>
      </c>
      <c r="H1413" t="s">
        <v>212</v>
      </c>
      <c r="I1413" t="s">
        <v>5757</v>
      </c>
      <c r="J1413" t="str">
        <f t="shared" si="176"/>
        <v>IndianAsianVegetarian Friendly</v>
      </c>
      <c r="K1413" t="str" cm="1">
        <f t="array" ref="K1413">ExtractCapitals(J1413)</f>
        <v>Indian Asian Vegetarian  Friendly</v>
      </c>
      <c r="L1413" t="str">
        <f t="shared" si="179"/>
        <v>Indian, Asian, Vegetarian, , Friendly</v>
      </c>
      <c r="M1413" t="str">
        <f t="shared" si="183"/>
        <v>Indian, Asian, Vegetarian Friendly</v>
      </c>
      <c r="P1413" t="str">
        <f t="shared" si="180"/>
        <v>Indian, Asian, Vegetarian Friendly</v>
      </c>
      <c r="Q1413" t="str" cm="1">
        <f t="array" ref="Q1413">_xlfn.TEXTJOIN(", ", TRUE, IFERROR(_xlfn.FILTERXML("&lt;t&gt;&lt;s&gt;" &amp; SUBSTITUTE(P1413, ", ", "&lt;/s&gt;&lt;s&gt;") &amp; "&lt;/s&gt;&lt;/t&gt;", "//s[not(preceding::*=.)]"), ""))</f>
        <v>Indian, Asian, Vegetarian Friendly</v>
      </c>
      <c r="R1413" t="s">
        <v>9048</v>
      </c>
      <c r="S1413" t="str">
        <f t="shared" si="181"/>
        <v>P002384</v>
      </c>
      <c r="T1413">
        <f t="shared" ca="1" si="182"/>
        <v>3386</v>
      </c>
      <c r="U1413" s="4">
        <v>2051</v>
      </c>
    </row>
    <row r="1414" spans="1:21" x14ac:dyDescent="0.45">
      <c r="A1414" t="s">
        <v>5758</v>
      </c>
      <c r="B1414" t="s">
        <v>3</v>
      </c>
      <c r="C1414" s="3" t="str">
        <f t="shared" si="177"/>
        <v>4.0 </v>
      </c>
      <c r="D1414" t="s">
        <v>5759</v>
      </c>
      <c r="F1414" t="s">
        <v>6</v>
      </c>
      <c r="G1414" t="str">
        <f t="shared" si="178"/>
        <v>$</v>
      </c>
      <c r="H1414" t="s">
        <v>5760</v>
      </c>
      <c r="J1414" t="str">
        <f t="shared" si="176"/>
        <v>CafeFast foodAsian</v>
      </c>
      <c r="K1414" t="str" cm="1">
        <f t="array" ref="K1414">ExtractCapitals(J1414)</f>
        <v>Cafe Fast food Asian</v>
      </c>
      <c r="L1414" t="str">
        <f t="shared" si="179"/>
        <v>Cafe, Fast, food, Asian</v>
      </c>
      <c r="M1414" t="str">
        <f t="shared" si="183"/>
        <v>Cafe, Fast, food, Asian</v>
      </c>
      <c r="P1414" t="str">
        <f t="shared" si="180"/>
        <v>Cafe, Fast, food, Asian</v>
      </c>
      <c r="Q1414" t="str" cm="1">
        <f t="array" ref="Q1414">_xlfn.TEXTJOIN(", ", TRUE, IFERROR(_xlfn.FILTERXML("&lt;t&gt;&lt;s&gt;" &amp; SUBSTITUTE(P1414, ", ", "&lt;/s&gt;&lt;s&gt;") &amp; "&lt;/s&gt;&lt;/t&gt;", "//s[not(preceding::*=.)]"), ""))</f>
        <v>Cafe, Fast, food, Asian</v>
      </c>
      <c r="R1414" t="s">
        <v>9048</v>
      </c>
      <c r="S1414" t="str">
        <f t="shared" si="181"/>
        <v>P002385</v>
      </c>
      <c r="T1414">
        <f t="shared" ca="1" si="182"/>
        <v>3194</v>
      </c>
      <c r="U1414" s="4">
        <v>1295</v>
      </c>
    </row>
    <row r="1415" spans="1:21" x14ac:dyDescent="0.45">
      <c r="A1415" t="s">
        <v>5761</v>
      </c>
      <c r="B1415" t="s">
        <v>3</v>
      </c>
      <c r="C1415" s="3" t="str">
        <f t="shared" si="177"/>
        <v>4.0 </v>
      </c>
      <c r="D1415" t="s">
        <v>5762</v>
      </c>
      <c r="F1415" t="s">
        <v>13</v>
      </c>
      <c r="G1415" t="str">
        <f t="shared" si="178"/>
        <v>$$ - $$$</v>
      </c>
      <c r="H1415" t="s">
        <v>1649</v>
      </c>
      <c r="I1415" t="s">
        <v>5763</v>
      </c>
      <c r="J1415" t="str">
        <f t="shared" si="176"/>
        <v xml:space="preserve">  ItalianPizzaEuropean</v>
      </c>
      <c r="K1415" t="str" cm="1">
        <f t="array" ref="K1415">ExtractCapitals(J1415)</f>
        <v>Italian Pizza European</v>
      </c>
      <c r="L1415" t="str">
        <f t="shared" si="179"/>
        <v>Italian, Pizza, European</v>
      </c>
      <c r="M1415" t="str">
        <f t="shared" si="183"/>
        <v>Italian, Pizza, European</v>
      </c>
      <c r="P1415" t="str">
        <f t="shared" si="180"/>
        <v>Italian, Pizza, European</v>
      </c>
      <c r="Q1415" t="str" cm="1">
        <f t="array" ref="Q1415">_xlfn.TEXTJOIN(", ", TRUE, IFERROR(_xlfn.FILTERXML("&lt;t&gt;&lt;s&gt;" &amp; SUBSTITUTE(P1415, ", ", "&lt;/s&gt;&lt;s&gt;") &amp; "&lt;/s&gt;&lt;/t&gt;", "//s[not(preceding::*=.)]"), ""))</f>
        <v>Italian, Pizza, European</v>
      </c>
      <c r="R1415" t="s">
        <v>9048</v>
      </c>
      <c r="S1415" t="str">
        <f t="shared" si="181"/>
        <v>P002386</v>
      </c>
      <c r="T1415">
        <f t="shared" ca="1" si="182"/>
        <v>4080</v>
      </c>
      <c r="U1415" s="4">
        <v>50</v>
      </c>
    </row>
    <row r="1416" spans="1:21" x14ac:dyDescent="0.45">
      <c r="A1416" t="s">
        <v>5764</v>
      </c>
      <c r="B1416" t="s">
        <v>79</v>
      </c>
      <c r="C1416" s="3" t="str">
        <f t="shared" si="177"/>
        <v>5.0 </v>
      </c>
      <c r="D1416" t="s">
        <v>5765</v>
      </c>
      <c r="F1416" t="s">
        <v>794</v>
      </c>
      <c r="G1416" t="str">
        <f t="shared" si="178"/>
        <v>$$</v>
      </c>
      <c r="H1416" t="s">
        <v>795</v>
      </c>
      <c r="I1416" t="s">
        <v>5766</v>
      </c>
      <c r="J1416" t="str">
        <f t="shared" si="176"/>
        <v>AsianMalaysian</v>
      </c>
      <c r="K1416" t="str" cm="1">
        <f t="array" ref="K1416">ExtractCapitals(J1416)</f>
        <v>Asian Malaysian</v>
      </c>
      <c r="L1416" t="str">
        <f t="shared" si="179"/>
        <v>Asian, Malaysian</v>
      </c>
      <c r="M1416" t="str">
        <f t="shared" si="183"/>
        <v>Asian, Malaysian</v>
      </c>
      <c r="P1416" t="str">
        <f t="shared" si="180"/>
        <v>Asian, Malaysian</v>
      </c>
      <c r="Q1416" t="str" cm="1">
        <f t="array" ref="Q1416">_xlfn.TEXTJOIN(", ", TRUE, IFERROR(_xlfn.FILTERXML("&lt;t&gt;&lt;s&gt;" &amp; SUBSTITUTE(P1416, ", ", "&lt;/s&gt;&lt;s&gt;") &amp; "&lt;/s&gt;&lt;/t&gt;", "//s[not(preceding::*=.)]"), ""))</f>
        <v>Asian, Malaysian</v>
      </c>
      <c r="R1416" t="s">
        <v>9048</v>
      </c>
      <c r="S1416" t="str">
        <f t="shared" si="181"/>
        <v>P002387</v>
      </c>
      <c r="T1416">
        <f t="shared" ca="1" si="182"/>
        <v>2828</v>
      </c>
      <c r="U1416" s="4">
        <v>4273</v>
      </c>
    </row>
    <row r="1417" spans="1:21" x14ac:dyDescent="0.45">
      <c r="A1417" t="s">
        <v>5767</v>
      </c>
      <c r="B1417" t="s">
        <v>79</v>
      </c>
      <c r="C1417" s="3" t="str">
        <f t="shared" si="177"/>
        <v>5.0 </v>
      </c>
      <c r="D1417" t="s">
        <v>5768</v>
      </c>
      <c r="E1417" t="s">
        <v>5769</v>
      </c>
      <c r="F1417" t="s">
        <v>13</v>
      </c>
      <c r="G1417" t="str">
        <f t="shared" si="178"/>
        <v>$$ - $$$</v>
      </c>
      <c r="H1417" t="s">
        <v>5770</v>
      </c>
      <c r="I1417" t="s">
        <v>5771</v>
      </c>
      <c r="J1417" t="str">
        <f t="shared" si="176"/>
        <v xml:space="preserve">  ItalianIndianCaribbean</v>
      </c>
      <c r="K1417" t="str" cm="1">
        <f t="array" ref="K1417">ExtractCapitals(J1417)</f>
        <v>Italian Indian Caribbean</v>
      </c>
      <c r="L1417" t="str">
        <f t="shared" si="179"/>
        <v>Italian, Indian, Caribbean</v>
      </c>
      <c r="M1417" t="str">
        <f t="shared" si="183"/>
        <v>Italian, Indian, Caribbean</v>
      </c>
      <c r="P1417" t="str">
        <f t="shared" si="180"/>
        <v>Italian, Indian, Caribbean</v>
      </c>
      <c r="Q1417" t="str" cm="1">
        <f t="array" ref="Q1417">_xlfn.TEXTJOIN(", ", TRUE, IFERROR(_xlfn.FILTERXML("&lt;t&gt;&lt;s&gt;" &amp; SUBSTITUTE(P1417, ", ", "&lt;/s&gt;&lt;s&gt;") &amp; "&lt;/s&gt;&lt;/t&gt;", "//s[not(preceding::*=.)]"), ""))</f>
        <v>Italian, Indian, Caribbean</v>
      </c>
      <c r="R1417" t="s">
        <v>9048</v>
      </c>
      <c r="S1417" t="str">
        <f t="shared" si="181"/>
        <v>P002388</v>
      </c>
      <c r="T1417">
        <f t="shared" ca="1" si="182"/>
        <v>1718</v>
      </c>
      <c r="U1417" s="4">
        <v>607</v>
      </c>
    </row>
    <row r="1418" spans="1:21" x14ac:dyDescent="0.45">
      <c r="A1418" t="s">
        <v>5772</v>
      </c>
      <c r="B1418" t="s">
        <v>41</v>
      </c>
      <c r="C1418" s="3" t="str">
        <f t="shared" si="177"/>
        <v>4.5 </v>
      </c>
      <c r="D1418" t="s">
        <v>5773</v>
      </c>
      <c r="E1418" t="s">
        <v>5774</v>
      </c>
      <c r="F1418" t="s">
        <v>6</v>
      </c>
      <c r="G1418" t="str">
        <f t="shared" si="178"/>
        <v>$</v>
      </c>
      <c r="H1418" t="s">
        <v>5775</v>
      </c>
      <c r="I1418" t="s">
        <v>5776</v>
      </c>
      <c r="J1418" t="str">
        <f t="shared" si="176"/>
        <v>AsianThaiMalaysian</v>
      </c>
      <c r="K1418" t="str" cm="1">
        <f t="array" ref="K1418">ExtractCapitals(J1418)</f>
        <v>Asian Thai Malaysian</v>
      </c>
      <c r="L1418" t="str">
        <f t="shared" si="179"/>
        <v>Asian, Thai, Malaysian</v>
      </c>
      <c r="M1418" t="str">
        <f t="shared" si="183"/>
        <v>Asian, Thai, Malaysian</v>
      </c>
      <c r="P1418" t="str">
        <f t="shared" si="180"/>
        <v>Asian, Thai, Malaysian</v>
      </c>
      <c r="Q1418" t="str" cm="1">
        <f t="array" ref="Q1418">_xlfn.TEXTJOIN(", ", TRUE, IFERROR(_xlfn.FILTERXML("&lt;t&gt;&lt;s&gt;" &amp; SUBSTITUTE(P1418, ", ", "&lt;/s&gt;&lt;s&gt;") &amp; "&lt;/s&gt;&lt;/t&gt;", "//s[not(preceding::*=.)]"), ""))</f>
        <v>Asian, Thai, Malaysian</v>
      </c>
      <c r="R1418" t="s">
        <v>9048</v>
      </c>
      <c r="S1418" t="str">
        <f t="shared" si="181"/>
        <v>P002389</v>
      </c>
      <c r="T1418">
        <f t="shared" ca="1" si="182"/>
        <v>1858</v>
      </c>
      <c r="U1418" s="4">
        <v>33</v>
      </c>
    </row>
    <row r="1419" spans="1:21" x14ac:dyDescent="0.45">
      <c r="A1419" t="s">
        <v>5777</v>
      </c>
      <c r="B1419" t="s">
        <v>18</v>
      </c>
      <c r="C1419" s="3" t="str">
        <f t="shared" si="177"/>
        <v>3.5 </v>
      </c>
      <c r="D1419" t="s">
        <v>5778</v>
      </c>
      <c r="F1419" t="s">
        <v>13</v>
      </c>
      <c r="G1419" t="str">
        <f t="shared" si="178"/>
        <v>$$ - $$$</v>
      </c>
      <c r="H1419" t="s">
        <v>489</v>
      </c>
      <c r="J1419" t="str">
        <f t="shared" si="176"/>
        <v xml:space="preserve">  IndianAsianVegetarian Friendly</v>
      </c>
      <c r="K1419" t="str" cm="1">
        <f t="array" ref="K1419">ExtractCapitals(J1419)</f>
        <v>Indian Asian Vegetarian  Friendly</v>
      </c>
      <c r="L1419" t="str">
        <f t="shared" si="179"/>
        <v>Indian, Asian, Vegetarian, , Friendly</v>
      </c>
      <c r="M1419" t="str">
        <f t="shared" si="183"/>
        <v>Indian, Asian, Vegetarian Friendly</v>
      </c>
      <c r="P1419" t="str">
        <f t="shared" si="180"/>
        <v>Indian, Asian, Vegetarian Friendly</v>
      </c>
      <c r="Q1419" t="str" cm="1">
        <f t="array" ref="Q1419">_xlfn.TEXTJOIN(", ", TRUE, IFERROR(_xlfn.FILTERXML("&lt;t&gt;&lt;s&gt;" &amp; SUBSTITUTE(P1419, ", ", "&lt;/s&gt;&lt;s&gt;") &amp; "&lt;/s&gt;&lt;/t&gt;", "//s[not(preceding::*=.)]"), ""))</f>
        <v>Indian, Asian, Vegetarian Friendly</v>
      </c>
      <c r="R1419" t="s">
        <v>9048</v>
      </c>
      <c r="S1419" t="str">
        <f t="shared" si="181"/>
        <v>P002390</v>
      </c>
      <c r="T1419">
        <f t="shared" ca="1" si="182"/>
        <v>3747</v>
      </c>
      <c r="U1419" s="4">
        <v>1093</v>
      </c>
    </row>
    <row r="1420" spans="1:21" x14ac:dyDescent="0.45">
      <c r="A1420" t="s">
        <v>5779</v>
      </c>
      <c r="B1420" t="s">
        <v>3</v>
      </c>
      <c r="C1420" s="3" t="str">
        <f t="shared" si="177"/>
        <v>4.0 </v>
      </c>
      <c r="D1420" t="s">
        <v>5780</v>
      </c>
      <c r="E1420" t="s">
        <v>5781</v>
      </c>
      <c r="F1420" t="s">
        <v>13</v>
      </c>
      <c r="G1420" t="str">
        <f t="shared" si="178"/>
        <v>$$ - $$$</v>
      </c>
      <c r="H1420" t="s">
        <v>591</v>
      </c>
      <c r="I1420" t="s">
        <v>5782</v>
      </c>
      <c r="J1420" t="str">
        <f t="shared" si="176"/>
        <v xml:space="preserve">  SeafoodAsianMalaysian</v>
      </c>
      <c r="K1420" t="str" cm="1">
        <f t="array" ref="K1420">ExtractCapitals(J1420)</f>
        <v>Seafood Asian Malaysian</v>
      </c>
      <c r="L1420" t="str">
        <f t="shared" si="179"/>
        <v>Seafood, Asian, Malaysian</v>
      </c>
      <c r="M1420" t="str">
        <f t="shared" si="183"/>
        <v>Seafood, Asian, Malaysian</v>
      </c>
      <c r="P1420" t="str">
        <f t="shared" si="180"/>
        <v>Seafood, Asian, Malaysian</v>
      </c>
      <c r="Q1420" t="str" cm="1">
        <f t="array" ref="Q1420">_xlfn.TEXTJOIN(", ", TRUE, IFERROR(_xlfn.FILTERXML("&lt;t&gt;&lt;s&gt;" &amp; SUBSTITUTE(P1420, ", ", "&lt;/s&gt;&lt;s&gt;") &amp; "&lt;/s&gt;&lt;/t&gt;", "//s[not(preceding::*=.)]"), ""))</f>
        <v>Seafood, Asian, Malaysian</v>
      </c>
      <c r="R1420" t="s">
        <v>9048</v>
      </c>
      <c r="S1420" t="str">
        <f t="shared" si="181"/>
        <v>P002391</v>
      </c>
      <c r="T1420">
        <f t="shared" ca="1" si="182"/>
        <v>1427</v>
      </c>
      <c r="U1420" s="4">
        <v>1192</v>
      </c>
    </row>
    <row r="1421" spans="1:21" x14ac:dyDescent="0.45">
      <c r="A1421" t="s">
        <v>5783</v>
      </c>
      <c r="B1421" t="s">
        <v>41</v>
      </c>
      <c r="C1421" s="3" t="str">
        <f t="shared" si="177"/>
        <v>4.5 </v>
      </c>
      <c r="D1421" t="s">
        <v>5784</v>
      </c>
      <c r="F1421" t="s">
        <v>13</v>
      </c>
      <c r="G1421" t="str">
        <f t="shared" si="178"/>
        <v>$$ - $$$</v>
      </c>
      <c r="H1421" t="s">
        <v>13</v>
      </c>
      <c r="I1421">
        <v>6049666786</v>
      </c>
      <c r="J1421" t="str">
        <f t="shared" si="176"/>
        <v xml:space="preserve">  </v>
      </c>
      <c r="K1421" t="str" cm="1">
        <f t="array" ref="K1421">ExtractCapitals(J1421)</f>
        <v/>
      </c>
      <c r="L1421" t="str">
        <f t="shared" si="179"/>
        <v/>
      </c>
      <c r="M1421" t="str">
        <f t="shared" si="183"/>
        <v/>
      </c>
      <c r="P1421" t="str">
        <f t="shared" si="180"/>
        <v xml:space="preserve">, , </v>
      </c>
      <c r="Q1421" t="str" cm="1">
        <f t="array" ref="Q1421">_xlfn.TEXTJOIN(", ", TRUE, IFERROR(_xlfn.FILTERXML("&lt;t&gt;&lt;s&gt;" &amp; SUBSTITUTE(P1421, ", ", "&lt;/s&gt;&lt;s&gt;") &amp; "&lt;/s&gt;&lt;/t&gt;", "//s[not(preceding::*=.)]"), ""))</f>
        <v/>
      </c>
      <c r="R1421" t="s">
        <v>9048</v>
      </c>
      <c r="S1421" t="str">
        <f t="shared" si="181"/>
        <v>P002392</v>
      </c>
      <c r="T1421">
        <f t="shared" ca="1" si="182"/>
        <v>1859</v>
      </c>
      <c r="U1421" s="4">
        <v>1444</v>
      </c>
    </row>
    <row r="1422" spans="1:21" x14ac:dyDescent="0.45">
      <c r="A1422" t="s">
        <v>5785</v>
      </c>
      <c r="B1422" t="s">
        <v>3</v>
      </c>
      <c r="C1422" s="3" t="str">
        <f t="shared" si="177"/>
        <v>4.0 </v>
      </c>
      <c r="D1422" t="s">
        <v>5786</v>
      </c>
      <c r="F1422" t="s">
        <v>1257</v>
      </c>
      <c r="G1422" t="str">
        <f t="shared" si="178"/>
        <v>$$</v>
      </c>
      <c r="H1422" t="s">
        <v>5787</v>
      </c>
      <c r="I1422" t="s">
        <v>5788</v>
      </c>
      <c r="J1422" t="str">
        <f t="shared" si="176"/>
        <v>Fast foodAsianThaiStreet Food</v>
      </c>
      <c r="K1422" t="str" cm="1">
        <f t="array" ref="K1422">ExtractCapitals(J1422)</f>
        <v>Fast food Asian Thai Street  Food</v>
      </c>
      <c r="L1422" t="str">
        <f t="shared" si="179"/>
        <v>Fast, food, Asian, Thai, Street, , Food</v>
      </c>
      <c r="M1422" t="str">
        <f t="shared" si="183"/>
        <v>Fast, food, Asian, Thai, Street Food</v>
      </c>
      <c r="P1422" t="str">
        <f t="shared" si="180"/>
        <v>Fast, food, Asian, Thai, Street Food</v>
      </c>
      <c r="Q1422" t="str" cm="1">
        <f t="array" ref="Q1422">_xlfn.TEXTJOIN(", ", TRUE, IFERROR(_xlfn.FILTERXML("&lt;t&gt;&lt;s&gt;" &amp; SUBSTITUTE(P1422, ", ", "&lt;/s&gt;&lt;s&gt;") &amp; "&lt;/s&gt;&lt;/t&gt;", "//s[not(preceding::*=.)]"), ""))</f>
        <v>Fast, food, Asian, Thai, Street Food</v>
      </c>
      <c r="R1422" t="s">
        <v>9048</v>
      </c>
      <c r="S1422" t="str">
        <f t="shared" si="181"/>
        <v>P002393</v>
      </c>
      <c r="T1422">
        <f t="shared" ca="1" si="182"/>
        <v>2402</v>
      </c>
      <c r="U1422" s="4">
        <v>4066</v>
      </c>
    </row>
    <row r="1423" spans="1:21" x14ac:dyDescent="0.45">
      <c r="A1423" t="s">
        <v>5789</v>
      </c>
      <c r="B1423" t="s">
        <v>79</v>
      </c>
      <c r="C1423" s="3" t="str">
        <f t="shared" si="177"/>
        <v>5.0 </v>
      </c>
      <c r="D1423" t="s">
        <v>5790</v>
      </c>
      <c r="F1423" t="s">
        <v>811</v>
      </c>
      <c r="G1423" t="str">
        <f t="shared" si="178"/>
        <v>$$</v>
      </c>
      <c r="H1423" t="s">
        <v>811</v>
      </c>
      <c r="I1423" t="s">
        <v>5791</v>
      </c>
      <c r="J1423" t="str">
        <f t="shared" si="176"/>
        <v>Indian</v>
      </c>
      <c r="K1423" t="str" cm="1">
        <f t="array" ref="K1423">ExtractCapitals(J1423)</f>
        <v>Indian</v>
      </c>
      <c r="L1423" t="str">
        <f t="shared" si="179"/>
        <v>Indian</v>
      </c>
      <c r="M1423" t="str">
        <f t="shared" si="183"/>
        <v>Indian</v>
      </c>
      <c r="P1423" t="str">
        <f t="shared" si="180"/>
        <v>Indian</v>
      </c>
      <c r="Q1423" t="str" cm="1">
        <f t="array" ref="Q1423">_xlfn.TEXTJOIN(", ", TRUE, IFERROR(_xlfn.FILTERXML("&lt;t&gt;&lt;s&gt;" &amp; SUBSTITUTE(P1423, ", ", "&lt;/s&gt;&lt;s&gt;") &amp; "&lt;/s&gt;&lt;/t&gt;", "//s[not(preceding::*=.)]"), ""))</f>
        <v>Indian</v>
      </c>
      <c r="R1423" t="s">
        <v>9048</v>
      </c>
      <c r="S1423" t="str">
        <f t="shared" si="181"/>
        <v>P002394</v>
      </c>
      <c r="T1423">
        <f t="shared" ca="1" si="182"/>
        <v>4161</v>
      </c>
      <c r="U1423" s="4">
        <v>4125</v>
      </c>
    </row>
    <row r="1424" spans="1:21" x14ac:dyDescent="0.45">
      <c r="A1424" t="s">
        <v>5792</v>
      </c>
      <c r="B1424" t="s">
        <v>18</v>
      </c>
      <c r="C1424" s="3" t="str">
        <f t="shared" si="177"/>
        <v>3.5 </v>
      </c>
      <c r="D1424" t="s">
        <v>5793</v>
      </c>
      <c r="F1424" t="s">
        <v>13</v>
      </c>
      <c r="G1424" t="str">
        <f t="shared" si="178"/>
        <v>$$ - $$$</v>
      </c>
      <c r="H1424" t="s">
        <v>591</v>
      </c>
      <c r="J1424" t="str">
        <f t="shared" si="176"/>
        <v xml:space="preserve">  SeafoodAsianMalaysian</v>
      </c>
      <c r="K1424" t="str" cm="1">
        <f t="array" ref="K1424">ExtractCapitals(J1424)</f>
        <v>Seafood Asian Malaysian</v>
      </c>
      <c r="L1424" t="str">
        <f t="shared" si="179"/>
        <v>Seafood, Asian, Malaysian</v>
      </c>
      <c r="M1424" t="str">
        <f t="shared" si="183"/>
        <v>Seafood, Asian, Malaysian</v>
      </c>
      <c r="P1424" t="str">
        <f t="shared" si="180"/>
        <v>Seafood, Asian, Malaysian</v>
      </c>
      <c r="Q1424" t="str" cm="1">
        <f t="array" ref="Q1424">_xlfn.TEXTJOIN(", ", TRUE, IFERROR(_xlfn.FILTERXML("&lt;t&gt;&lt;s&gt;" &amp; SUBSTITUTE(P1424, ", ", "&lt;/s&gt;&lt;s&gt;") &amp; "&lt;/s&gt;&lt;/t&gt;", "//s[not(preceding::*=.)]"), ""))</f>
        <v>Seafood, Asian, Malaysian</v>
      </c>
      <c r="R1424" t="s">
        <v>9048</v>
      </c>
      <c r="S1424" t="str">
        <f t="shared" si="181"/>
        <v>P002395</v>
      </c>
      <c r="T1424">
        <f t="shared" ca="1" si="182"/>
        <v>80</v>
      </c>
      <c r="U1424" s="4">
        <v>1453</v>
      </c>
    </row>
    <row r="1425" spans="1:21" x14ac:dyDescent="0.45">
      <c r="A1425" t="s">
        <v>5794</v>
      </c>
      <c r="B1425" t="s">
        <v>41</v>
      </c>
      <c r="C1425" s="3" t="str">
        <f t="shared" si="177"/>
        <v>4.5 </v>
      </c>
      <c r="D1425" t="s">
        <v>5795</v>
      </c>
      <c r="F1425" t="s">
        <v>6</v>
      </c>
      <c r="G1425" t="str">
        <f t="shared" si="178"/>
        <v>$</v>
      </c>
      <c r="H1425" t="s">
        <v>246</v>
      </c>
      <c r="J1425" t="str">
        <f t="shared" si="176"/>
        <v>AsianMalaysian</v>
      </c>
      <c r="K1425" t="str" cm="1">
        <f t="array" ref="K1425">ExtractCapitals(J1425)</f>
        <v>Asian Malaysian</v>
      </c>
      <c r="L1425" t="str">
        <f t="shared" si="179"/>
        <v>Asian, Malaysian</v>
      </c>
      <c r="M1425" t="str">
        <f t="shared" si="183"/>
        <v>Asian, Malaysian</v>
      </c>
      <c r="P1425" t="str">
        <f t="shared" si="180"/>
        <v>Asian, Malaysian</v>
      </c>
      <c r="Q1425" t="str" cm="1">
        <f t="array" ref="Q1425">_xlfn.TEXTJOIN(", ", TRUE, IFERROR(_xlfn.FILTERXML("&lt;t&gt;&lt;s&gt;" &amp; SUBSTITUTE(P1425, ", ", "&lt;/s&gt;&lt;s&gt;") &amp; "&lt;/s&gt;&lt;/t&gt;", "//s[not(preceding::*=.)]"), ""))</f>
        <v>Asian, Malaysian</v>
      </c>
      <c r="R1425" t="s">
        <v>9048</v>
      </c>
      <c r="S1425" t="str">
        <f t="shared" si="181"/>
        <v>P002396</v>
      </c>
      <c r="T1425">
        <f t="shared" ca="1" si="182"/>
        <v>997</v>
      </c>
      <c r="U1425" s="4">
        <v>4358</v>
      </c>
    </row>
    <row r="1426" spans="1:21" x14ac:dyDescent="0.45">
      <c r="A1426" t="s">
        <v>5796</v>
      </c>
      <c r="B1426" t="s">
        <v>41</v>
      </c>
      <c r="C1426" s="3" t="str">
        <f t="shared" si="177"/>
        <v>4.5 </v>
      </c>
      <c r="D1426" t="s">
        <v>5797</v>
      </c>
      <c r="E1426" t="s">
        <v>5798</v>
      </c>
      <c r="F1426" t="s">
        <v>6</v>
      </c>
      <c r="G1426" t="str">
        <f t="shared" si="178"/>
        <v>$</v>
      </c>
      <c r="H1426" t="s">
        <v>5799</v>
      </c>
      <c r="I1426" t="s">
        <v>5800</v>
      </c>
      <c r="J1426" t="str">
        <f t="shared" si="176"/>
        <v>SeafoodAsianGrill</v>
      </c>
      <c r="K1426" t="str" cm="1">
        <f t="array" ref="K1426">ExtractCapitals(J1426)</f>
        <v>Seafood Asian Grill</v>
      </c>
      <c r="L1426" t="str">
        <f t="shared" si="179"/>
        <v>Seafood, Asian, Grill</v>
      </c>
      <c r="M1426" t="str">
        <f t="shared" si="183"/>
        <v>Seafood, Asian, Grill</v>
      </c>
      <c r="P1426" t="str">
        <f t="shared" si="180"/>
        <v>Seafood, Asian, Grill</v>
      </c>
      <c r="Q1426" t="str" cm="1">
        <f t="array" ref="Q1426">_xlfn.TEXTJOIN(", ", TRUE, IFERROR(_xlfn.FILTERXML("&lt;t&gt;&lt;s&gt;" &amp; SUBSTITUTE(P1426, ", ", "&lt;/s&gt;&lt;s&gt;") &amp; "&lt;/s&gt;&lt;/t&gt;", "//s[not(preceding::*=.)]"), ""))</f>
        <v>Seafood, Asian, Grill</v>
      </c>
      <c r="R1426" t="s">
        <v>9048</v>
      </c>
      <c r="S1426" t="str">
        <f t="shared" si="181"/>
        <v>P002397</v>
      </c>
      <c r="T1426">
        <f t="shared" ca="1" si="182"/>
        <v>3616</v>
      </c>
      <c r="U1426" s="4">
        <v>3878</v>
      </c>
    </row>
    <row r="1427" spans="1:21" x14ac:dyDescent="0.45">
      <c r="A1427" t="s">
        <v>5801</v>
      </c>
      <c r="B1427" t="s">
        <v>79</v>
      </c>
      <c r="C1427" s="3" t="str">
        <f t="shared" si="177"/>
        <v>5.0 </v>
      </c>
      <c r="D1427" t="s">
        <v>5802</v>
      </c>
      <c r="E1427" t="s">
        <v>5803</v>
      </c>
      <c r="F1427" t="s">
        <v>13</v>
      </c>
      <c r="G1427" t="str">
        <f t="shared" si="178"/>
        <v>$$ - $$$</v>
      </c>
      <c r="H1427" t="s">
        <v>5804</v>
      </c>
      <c r="I1427" t="s">
        <v>5805</v>
      </c>
      <c r="J1427" t="str">
        <f t="shared" si="176"/>
        <v xml:space="preserve">  DessertPhilippineCafe</v>
      </c>
      <c r="K1427" t="str" cm="1">
        <f t="array" ref="K1427">ExtractCapitals(J1427)</f>
        <v>Dessert Philippine Cafe</v>
      </c>
      <c r="L1427" t="str">
        <f t="shared" si="179"/>
        <v>Dessert, Philippine, Cafe</v>
      </c>
      <c r="M1427" t="str">
        <f t="shared" si="183"/>
        <v>Dessert, Philippine, Cafe</v>
      </c>
      <c r="P1427" t="str">
        <f t="shared" si="180"/>
        <v>Dessert, Philippine, Cafe</v>
      </c>
      <c r="Q1427" t="str" cm="1">
        <f t="array" ref="Q1427">_xlfn.TEXTJOIN(", ", TRUE, IFERROR(_xlfn.FILTERXML("&lt;t&gt;&lt;s&gt;" &amp; SUBSTITUTE(P1427, ", ", "&lt;/s&gt;&lt;s&gt;") &amp; "&lt;/s&gt;&lt;/t&gt;", "//s[not(preceding::*=.)]"), ""))</f>
        <v>Dessert, Philippine, Cafe</v>
      </c>
      <c r="R1427" t="s">
        <v>9048</v>
      </c>
      <c r="S1427" t="str">
        <f t="shared" si="181"/>
        <v>P002398</v>
      </c>
      <c r="T1427">
        <f t="shared" ca="1" si="182"/>
        <v>4201</v>
      </c>
      <c r="U1427" s="4">
        <v>4177</v>
      </c>
    </row>
    <row r="1428" spans="1:21" x14ac:dyDescent="0.45">
      <c r="A1428" t="s">
        <v>5806</v>
      </c>
      <c r="B1428" t="s">
        <v>3</v>
      </c>
      <c r="C1428" s="3" t="str">
        <f t="shared" si="177"/>
        <v>4.0 </v>
      </c>
      <c r="D1428" t="s">
        <v>5807</v>
      </c>
      <c r="F1428" t="s">
        <v>13</v>
      </c>
      <c r="G1428" t="str">
        <f t="shared" si="178"/>
        <v>$$ - $$$</v>
      </c>
      <c r="H1428" t="s">
        <v>5808</v>
      </c>
      <c r="I1428" t="s">
        <v>5809</v>
      </c>
      <c r="J1428" t="str">
        <f t="shared" si="176"/>
        <v xml:space="preserve">  SteakhousePizzaGrill</v>
      </c>
      <c r="K1428" t="str" cm="1">
        <f t="array" ref="K1428">ExtractCapitals(J1428)</f>
        <v>Steakhouse Pizza Grill</v>
      </c>
      <c r="L1428" t="str">
        <f t="shared" si="179"/>
        <v>Steakhouse, Pizza, Grill</v>
      </c>
      <c r="M1428" t="str">
        <f t="shared" si="183"/>
        <v>Steakhouse, Pizza, Grill</v>
      </c>
      <c r="P1428" t="str">
        <f t="shared" si="180"/>
        <v>Steakhouse, Pizza, Grill</v>
      </c>
      <c r="Q1428" t="str" cm="1">
        <f t="array" ref="Q1428">_xlfn.TEXTJOIN(", ", TRUE, IFERROR(_xlfn.FILTERXML("&lt;t&gt;&lt;s&gt;" &amp; SUBSTITUTE(P1428, ", ", "&lt;/s&gt;&lt;s&gt;") &amp; "&lt;/s&gt;&lt;/t&gt;", "//s[not(preceding::*=.)]"), ""))</f>
        <v>Steakhouse, Pizza, Grill</v>
      </c>
      <c r="R1428" t="s">
        <v>9048</v>
      </c>
      <c r="S1428" t="str">
        <f t="shared" si="181"/>
        <v>P002399</v>
      </c>
      <c r="T1428">
        <f t="shared" ca="1" si="182"/>
        <v>2848</v>
      </c>
      <c r="U1428" s="4">
        <v>1294</v>
      </c>
    </row>
    <row r="1429" spans="1:21" x14ac:dyDescent="0.45">
      <c r="A1429" t="s">
        <v>5810</v>
      </c>
      <c r="B1429" t="s">
        <v>41</v>
      </c>
      <c r="C1429" s="3" t="str">
        <f t="shared" si="177"/>
        <v>4.5 </v>
      </c>
      <c r="D1429" t="s">
        <v>5811</v>
      </c>
      <c r="F1429" t="s">
        <v>811</v>
      </c>
      <c r="G1429" t="str">
        <f t="shared" si="178"/>
        <v>$$</v>
      </c>
      <c r="H1429" t="s">
        <v>5812</v>
      </c>
      <c r="I1429" t="s">
        <v>5813</v>
      </c>
      <c r="J1429" t="str">
        <f t="shared" si="176"/>
        <v>IndianAsianMalaysian</v>
      </c>
      <c r="K1429" t="str" cm="1">
        <f t="array" ref="K1429">ExtractCapitals(J1429)</f>
        <v>Indian Asian Malaysian</v>
      </c>
      <c r="L1429" t="str">
        <f t="shared" si="179"/>
        <v>Indian, Asian, Malaysian</v>
      </c>
      <c r="M1429" t="str">
        <f t="shared" si="183"/>
        <v>Indian, Asian, Malaysian</v>
      </c>
      <c r="P1429" t="str">
        <f t="shared" si="180"/>
        <v>Indian, Asian, Malaysian</v>
      </c>
      <c r="Q1429" t="str" cm="1">
        <f t="array" ref="Q1429">_xlfn.TEXTJOIN(", ", TRUE, IFERROR(_xlfn.FILTERXML("&lt;t&gt;&lt;s&gt;" &amp; SUBSTITUTE(P1429, ", ", "&lt;/s&gt;&lt;s&gt;") &amp; "&lt;/s&gt;&lt;/t&gt;", "//s[not(preceding::*=.)]"), ""))</f>
        <v>Indian, Asian, Malaysian</v>
      </c>
      <c r="R1429" t="s">
        <v>9048</v>
      </c>
      <c r="S1429" t="str">
        <f t="shared" si="181"/>
        <v>P002400</v>
      </c>
      <c r="T1429">
        <f t="shared" ca="1" si="182"/>
        <v>4192</v>
      </c>
      <c r="U1429" s="4">
        <v>4264</v>
      </c>
    </row>
    <row r="1430" spans="1:21" x14ac:dyDescent="0.45">
      <c r="A1430" t="s">
        <v>5814</v>
      </c>
      <c r="B1430" t="s">
        <v>79</v>
      </c>
      <c r="C1430" s="3" t="str">
        <f t="shared" si="177"/>
        <v>5.0 </v>
      </c>
      <c r="D1430" t="s">
        <v>5815</v>
      </c>
      <c r="F1430" t="s">
        <v>794</v>
      </c>
      <c r="G1430" t="str">
        <f t="shared" si="178"/>
        <v>$$</v>
      </c>
      <c r="H1430" t="s">
        <v>795</v>
      </c>
      <c r="I1430" t="s">
        <v>5816</v>
      </c>
      <c r="J1430" t="str">
        <f t="shared" si="176"/>
        <v>AsianMalaysian</v>
      </c>
      <c r="K1430" t="str" cm="1">
        <f t="array" ref="K1430">ExtractCapitals(J1430)</f>
        <v>Asian Malaysian</v>
      </c>
      <c r="L1430" t="str">
        <f t="shared" si="179"/>
        <v>Asian, Malaysian</v>
      </c>
      <c r="M1430" t="str">
        <f t="shared" si="183"/>
        <v>Asian, Malaysian</v>
      </c>
      <c r="P1430" t="str">
        <f t="shared" si="180"/>
        <v>Asian, Malaysian</v>
      </c>
      <c r="Q1430" t="str" cm="1">
        <f t="array" ref="Q1430">_xlfn.TEXTJOIN(", ", TRUE, IFERROR(_xlfn.FILTERXML("&lt;t&gt;&lt;s&gt;" &amp; SUBSTITUTE(P1430, ", ", "&lt;/s&gt;&lt;s&gt;") &amp; "&lt;/s&gt;&lt;/t&gt;", "//s[not(preceding::*=.)]"), ""))</f>
        <v>Asian, Malaysian</v>
      </c>
      <c r="R1430" t="s">
        <v>9048</v>
      </c>
      <c r="S1430" t="str">
        <f t="shared" si="181"/>
        <v>P002401</v>
      </c>
      <c r="T1430">
        <f t="shared" ca="1" si="182"/>
        <v>1408</v>
      </c>
      <c r="U1430" s="4">
        <v>3437</v>
      </c>
    </row>
    <row r="1431" spans="1:21" x14ac:dyDescent="0.45">
      <c r="A1431" t="s">
        <v>5817</v>
      </c>
      <c r="B1431" t="s">
        <v>79</v>
      </c>
      <c r="C1431" s="3" t="str">
        <f t="shared" si="177"/>
        <v>5.0 </v>
      </c>
      <c r="D1431" t="s">
        <v>5818</v>
      </c>
      <c r="F1431" t="s">
        <v>1179</v>
      </c>
      <c r="G1431" t="str">
        <f t="shared" si="178"/>
        <v>$$</v>
      </c>
      <c r="H1431" t="s">
        <v>5819</v>
      </c>
      <c r="I1431" t="s">
        <v>5820</v>
      </c>
      <c r="J1431" t="str">
        <f t="shared" si="176"/>
        <v>BarbecueAsianGrillMalaysian</v>
      </c>
      <c r="K1431" t="str" cm="1">
        <f t="array" ref="K1431">ExtractCapitals(J1431)</f>
        <v>Barbecue Asian Grill Malaysian</v>
      </c>
      <c r="L1431" t="str">
        <f t="shared" si="179"/>
        <v>Barbecue, Asian, Grill, Malaysian</v>
      </c>
      <c r="M1431" t="str">
        <f t="shared" si="183"/>
        <v>Barbecue, Asian, Grill, Malaysian</v>
      </c>
      <c r="P1431" t="str">
        <f t="shared" si="180"/>
        <v>Barbecue, Asian, Grill, Malaysian</v>
      </c>
      <c r="Q1431" t="str" cm="1">
        <f t="array" ref="Q1431">_xlfn.TEXTJOIN(", ", TRUE, IFERROR(_xlfn.FILTERXML("&lt;t&gt;&lt;s&gt;" &amp; SUBSTITUTE(P1431, ", ", "&lt;/s&gt;&lt;s&gt;") &amp; "&lt;/s&gt;&lt;/t&gt;", "//s[not(preceding::*=.)]"), ""))</f>
        <v>Barbecue, Asian, Grill, Malaysian</v>
      </c>
      <c r="R1431" t="s">
        <v>9048</v>
      </c>
      <c r="S1431" t="str">
        <f t="shared" si="181"/>
        <v>P002402</v>
      </c>
      <c r="T1431">
        <f t="shared" ca="1" si="182"/>
        <v>3136</v>
      </c>
      <c r="U1431" s="4">
        <v>3115</v>
      </c>
    </row>
    <row r="1432" spans="1:21" x14ac:dyDescent="0.45">
      <c r="A1432" t="s">
        <v>5821</v>
      </c>
      <c r="B1432" t="s">
        <v>41</v>
      </c>
      <c r="C1432" s="3" t="str">
        <f t="shared" si="177"/>
        <v>4.5 </v>
      </c>
      <c r="D1432" t="s">
        <v>5822</v>
      </c>
      <c r="E1432" t="s">
        <v>5823</v>
      </c>
      <c r="F1432" t="s">
        <v>6</v>
      </c>
      <c r="G1432" t="str">
        <f t="shared" si="178"/>
        <v>$</v>
      </c>
      <c r="H1432" t="s">
        <v>246</v>
      </c>
      <c r="I1432" t="s">
        <v>5824</v>
      </c>
      <c r="J1432" t="str">
        <f t="shared" si="176"/>
        <v>AsianMalaysian</v>
      </c>
      <c r="K1432" t="str" cm="1">
        <f t="array" ref="K1432">ExtractCapitals(J1432)</f>
        <v>Asian Malaysian</v>
      </c>
      <c r="L1432" t="str">
        <f t="shared" si="179"/>
        <v>Asian, Malaysian</v>
      </c>
      <c r="M1432" t="str">
        <f t="shared" si="183"/>
        <v>Asian, Malaysian</v>
      </c>
      <c r="P1432" t="str">
        <f t="shared" si="180"/>
        <v>Asian, Malaysian</v>
      </c>
      <c r="Q1432" t="str" cm="1">
        <f t="array" ref="Q1432">_xlfn.TEXTJOIN(", ", TRUE, IFERROR(_xlfn.FILTERXML("&lt;t&gt;&lt;s&gt;" &amp; SUBSTITUTE(P1432, ", ", "&lt;/s&gt;&lt;s&gt;") &amp; "&lt;/s&gt;&lt;/t&gt;", "//s[not(preceding::*=.)]"), ""))</f>
        <v>Asian, Malaysian</v>
      </c>
      <c r="R1432" t="s">
        <v>9048</v>
      </c>
      <c r="S1432" t="str">
        <f t="shared" si="181"/>
        <v>P002403</v>
      </c>
      <c r="T1432">
        <f t="shared" ca="1" si="182"/>
        <v>2665</v>
      </c>
      <c r="U1432" s="4">
        <v>1305</v>
      </c>
    </row>
    <row r="1433" spans="1:21" x14ac:dyDescent="0.45">
      <c r="A1433" t="s">
        <v>5825</v>
      </c>
      <c r="B1433" t="s">
        <v>79</v>
      </c>
      <c r="C1433" s="3" t="str">
        <f t="shared" si="177"/>
        <v>5.0 </v>
      </c>
      <c r="D1433" t="s">
        <v>5826</v>
      </c>
      <c r="E1433" t="s">
        <v>5827</v>
      </c>
      <c r="F1433" t="s">
        <v>860</v>
      </c>
      <c r="G1433" t="str">
        <f t="shared" si="178"/>
        <v>$$</v>
      </c>
      <c r="H1433" t="s">
        <v>5828</v>
      </c>
      <c r="I1433" t="s">
        <v>5168</v>
      </c>
      <c r="J1433" t="str">
        <f t="shared" si="176"/>
        <v>BarPubFusion</v>
      </c>
      <c r="K1433" t="str" cm="1">
        <f t="array" ref="K1433">ExtractCapitals(J1433)</f>
        <v>Bar Pub Fusion</v>
      </c>
      <c r="L1433" t="str">
        <f t="shared" si="179"/>
        <v>Bar, Pub, Fusion</v>
      </c>
      <c r="M1433" t="str">
        <f t="shared" si="183"/>
        <v>Bar, Pub, Fusion</v>
      </c>
      <c r="P1433" t="str">
        <f t="shared" si="180"/>
        <v>Bar, Pub, Fusion</v>
      </c>
      <c r="Q1433" t="str" cm="1">
        <f t="array" ref="Q1433">_xlfn.TEXTJOIN(", ", TRUE, IFERROR(_xlfn.FILTERXML("&lt;t&gt;&lt;s&gt;" &amp; SUBSTITUTE(P1433, ", ", "&lt;/s&gt;&lt;s&gt;") &amp; "&lt;/s&gt;&lt;/t&gt;", "//s[not(preceding::*=.)]"), ""))</f>
        <v>Bar, Pub, Fusion</v>
      </c>
      <c r="R1433" t="s">
        <v>9048</v>
      </c>
      <c r="S1433" t="str">
        <f t="shared" si="181"/>
        <v>P002404</v>
      </c>
      <c r="T1433">
        <f t="shared" ca="1" si="182"/>
        <v>2923</v>
      </c>
      <c r="U1433" s="4">
        <v>505</v>
      </c>
    </row>
    <row r="1434" spans="1:21" x14ac:dyDescent="0.45">
      <c r="A1434" t="s">
        <v>5829</v>
      </c>
      <c r="B1434" t="s">
        <v>79</v>
      </c>
      <c r="C1434" s="3" t="str">
        <f t="shared" si="177"/>
        <v>5.0 </v>
      </c>
      <c r="D1434" t="s">
        <v>5830</v>
      </c>
      <c r="E1434" t="s">
        <v>5831</v>
      </c>
      <c r="F1434" t="s">
        <v>13</v>
      </c>
      <c r="G1434" t="str">
        <f t="shared" si="178"/>
        <v>$$ - $$$</v>
      </c>
      <c r="H1434" t="s">
        <v>5832</v>
      </c>
      <c r="I1434" t="s">
        <v>5833</v>
      </c>
      <c r="J1434" t="str">
        <f t="shared" si="176"/>
        <v xml:space="preserve">  DessertCafeInternational</v>
      </c>
      <c r="K1434" t="str" cm="1">
        <f t="array" ref="K1434">ExtractCapitals(J1434)</f>
        <v>Dessert Cafe International</v>
      </c>
      <c r="L1434" t="str">
        <f t="shared" si="179"/>
        <v>Dessert, Cafe, International</v>
      </c>
      <c r="M1434" t="str">
        <f t="shared" si="183"/>
        <v>Dessert, Cafe, International</v>
      </c>
      <c r="P1434" t="str">
        <f t="shared" si="180"/>
        <v>Dessert, Cafe, International</v>
      </c>
      <c r="Q1434" t="str" cm="1">
        <f t="array" ref="Q1434">_xlfn.TEXTJOIN(", ", TRUE, IFERROR(_xlfn.FILTERXML("&lt;t&gt;&lt;s&gt;" &amp; SUBSTITUTE(P1434, ", ", "&lt;/s&gt;&lt;s&gt;") &amp; "&lt;/s&gt;&lt;/t&gt;", "//s[not(preceding::*=.)]"), ""))</f>
        <v>Dessert, Cafe, International</v>
      </c>
      <c r="R1434" t="s">
        <v>9048</v>
      </c>
      <c r="S1434" t="str">
        <f t="shared" si="181"/>
        <v>P002405</v>
      </c>
      <c r="T1434">
        <f t="shared" ca="1" si="182"/>
        <v>3415</v>
      </c>
      <c r="U1434" s="4">
        <v>2093</v>
      </c>
    </row>
    <row r="1435" spans="1:21" x14ac:dyDescent="0.45">
      <c r="A1435" t="s">
        <v>5834</v>
      </c>
      <c r="B1435" t="s">
        <v>79</v>
      </c>
      <c r="C1435" s="3" t="str">
        <f t="shared" si="177"/>
        <v>5.0 </v>
      </c>
      <c r="D1435" t="s">
        <v>5835</v>
      </c>
      <c r="F1435" t="s">
        <v>6</v>
      </c>
      <c r="G1435" t="str">
        <f t="shared" si="178"/>
        <v>$</v>
      </c>
      <c r="H1435" t="s">
        <v>5836</v>
      </c>
      <c r="I1435" t="s">
        <v>5837</v>
      </c>
      <c r="J1435" t="str">
        <f t="shared" si="176"/>
        <v>ChineseSeafood</v>
      </c>
      <c r="K1435" t="str" cm="1">
        <f t="array" ref="K1435">ExtractCapitals(J1435)</f>
        <v>Chinese Seafood</v>
      </c>
      <c r="L1435" t="str">
        <f t="shared" si="179"/>
        <v>Chinese, Seafood</v>
      </c>
      <c r="M1435" t="str">
        <f t="shared" si="183"/>
        <v>Chinese, Seafood</v>
      </c>
      <c r="P1435" t="str">
        <f t="shared" si="180"/>
        <v>Chinese, Seafood</v>
      </c>
      <c r="Q1435" t="str" cm="1">
        <f t="array" ref="Q1435">_xlfn.TEXTJOIN(", ", TRUE, IFERROR(_xlfn.FILTERXML("&lt;t&gt;&lt;s&gt;" &amp; SUBSTITUTE(P1435, ", ", "&lt;/s&gt;&lt;s&gt;") &amp; "&lt;/s&gt;&lt;/t&gt;", "//s[not(preceding::*=.)]"), ""))</f>
        <v>Chinese, Seafood</v>
      </c>
      <c r="R1435" t="s">
        <v>9048</v>
      </c>
      <c r="S1435" t="str">
        <f t="shared" si="181"/>
        <v>P002406</v>
      </c>
      <c r="T1435">
        <f t="shared" ca="1" si="182"/>
        <v>3066</v>
      </c>
      <c r="U1435" s="4">
        <v>454</v>
      </c>
    </row>
    <row r="1436" spans="1:21" x14ac:dyDescent="0.45">
      <c r="A1436" t="s">
        <v>5838</v>
      </c>
      <c r="B1436" t="s">
        <v>41</v>
      </c>
      <c r="C1436" s="3" t="str">
        <f t="shared" si="177"/>
        <v>4.5 </v>
      </c>
      <c r="D1436" t="s">
        <v>5839</v>
      </c>
      <c r="F1436" t="s">
        <v>811</v>
      </c>
      <c r="G1436" t="str">
        <f t="shared" si="178"/>
        <v>$$</v>
      </c>
      <c r="H1436" t="s">
        <v>5840</v>
      </c>
      <c r="I1436" t="s">
        <v>5841</v>
      </c>
      <c r="J1436" t="str">
        <f t="shared" si="176"/>
        <v>IndianPizzaAsianTurkish</v>
      </c>
      <c r="K1436" t="str" cm="1">
        <f t="array" ref="K1436">ExtractCapitals(J1436)</f>
        <v>Indian Pizza Asian Turkish</v>
      </c>
      <c r="L1436" t="str">
        <f t="shared" si="179"/>
        <v>Indian, Pizza, Asian, Turkish</v>
      </c>
      <c r="M1436" t="str">
        <f t="shared" si="183"/>
        <v>Indian, Pizza, Asian, Turkish</v>
      </c>
      <c r="P1436" t="str">
        <f t="shared" si="180"/>
        <v>Indian, Pizza, Asian, Turkish</v>
      </c>
      <c r="Q1436" t="str" cm="1">
        <f t="array" ref="Q1436">_xlfn.TEXTJOIN(", ", TRUE, IFERROR(_xlfn.FILTERXML("&lt;t&gt;&lt;s&gt;" &amp; SUBSTITUTE(P1436, ", ", "&lt;/s&gt;&lt;s&gt;") &amp; "&lt;/s&gt;&lt;/t&gt;", "//s[not(preceding::*=.)]"), ""))</f>
        <v>Indian, Pizza, Asian, Turkish</v>
      </c>
      <c r="R1436" t="s">
        <v>9048</v>
      </c>
      <c r="S1436" t="str">
        <f t="shared" si="181"/>
        <v>P002407</v>
      </c>
      <c r="T1436">
        <f t="shared" ca="1" si="182"/>
        <v>2788</v>
      </c>
      <c r="U1436" s="4">
        <v>3309</v>
      </c>
    </row>
    <row r="1437" spans="1:21" x14ac:dyDescent="0.45">
      <c r="A1437" t="s">
        <v>5842</v>
      </c>
      <c r="B1437" t="s">
        <v>3</v>
      </c>
      <c r="C1437" s="3" t="str">
        <f t="shared" si="177"/>
        <v>4.0 </v>
      </c>
      <c r="D1437" t="s">
        <v>5622</v>
      </c>
      <c r="F1437" t="s">
        <v>6</v>
      </c>
      <c r="G1437" t="str">
        <f t="shared" si="178"/>
        <v>$</v>
      </c>
      <c r="H1437" t="s">
        <v>5843</v>
      </c>
      <c r="J1437" t="str">
        <f t="shared" si="176"/>
        <v>MalaysianHalal</v>
      </c>
      <c r="K1437" t="str" cm="1">
        <f t="array" ref="K1437">ExtractCapitals(J1437)</f>
        <v>Malaysian Halal</v>
      </c>
      <c r="L1437" t="str">
        <f t="shared" si="179"/>
        <v>Malaysian, Halal</v>
      </c>
      <c r="M1437" t="str">
        <f t="shared" si="183"/>
        <v>Malaysian, Halal</v>
      </c>
      <c r="P1437" t="str">
        <f t="shared" si="180"/>
        <v>Malaysian, Halal</v>
      </c>
      <c r="Q1437" t="str" cm="1">
        <f t="array" ref="Q1437">_xlfn.TEXTJOIN(", ", TRUE, IFERROR(_xlfn.FILTERXML("&lt;t&gt;&lt;s&gt;" &amp; SUBSTITUTE(P1437, ", ", "&lt;/s&gt;&lt;s&gt;") &amp; "&lt;/s&gt;&lt;/t&gt;", "//s[not(preceding::*=.)]"), ""))</f>
        <v>Malaysian, Halal</v>
      </c>
      <c r="R1437" t="s">
        <v>9048</v>
      </c>
      <c r="S1437" t="str">
        <f t="shared" si="181"/>
        <v>P002408</v>
      </c>
      <c r="T1437">
        <f t="shared" ca="1" si="182"/>
        <v>2686</v>
      </c>
      <c r="U1437" s="4">
        <v>2727</v>
      </c>
    </row>
    <row r="1438" spans="1:21" x14ac:dyDescent="0.45">
      <c r="A1438" t="s">
        <v>5844</v>
      </c>
      <c r="B1438" t="s">
        <v>18</v>
      </c>
      <c r="C1438" s="3" t="str">
        <f t="shared" si="177"/>
        <v>3.5 </v>
      </c>
      <c r="D1438" t="s">
        <v>5845</v>
      </c>
      <c r="F1438" t="s">
        <v>13</v>
      </c>
      <c r="G1438" t="str">
        <f t="shared" si="178"/>
        <v>$$ - $$$</v>
      </c>
      <c r="H1438" t="s">
        <v>1510</v>
      </c>
      <c r="I1438" t="s">
        <v>5203</v>
      </c>
      <c r="J1438" t="str">
        <f t="shared" si="176"/>
        <v xml:space="preserve">  ChineseAsianVegetarian Friendly</v>
      </c>
      <c r="K1438" t="str" cm="1">
        <f t="array" ref="K1438">ExtractCapitals(J1438)</f>
        <v>Chinese Asian Vegetarian  Friendly</v>
      </c>
      <c r="L1438" t="str">
        <f t="shared" si="179"/>
        <v>Chinese, Asian, Vegetarian, , Friendly</v>
      </c>
      <c r="M1438" t="str">
        <f t="shared" si="183"/>
        <v>Chinese, Asian, Vegetarian Friendly</v>
      </c>
      <c r="P1438" t="str">
        <f t="shared" si="180"/>
        <v>Chinese, Asian, Vegetarian Friendly</v>
      </c>
      <c r="Q1438" t="str" cm="1">
        <f t="array" ref="Q1438">_xlfn.TEXTJOIN(", ", TRUE, IFERROR(_xlfn.FILTERXML("&lt;t&gt;&lt;s&gt;" &amp; SUBSTITUTE(P1438, ", ", "&lt;/s&gt;&lt;s&gt;") &amp; "&lt;/s&gt;&lt;/t&gt;", "//s[not(preceding::*=.)]"), ""))</f>
        <v>Chinese, Asian, Vegetarian Friendly</v>
      </c>
      <c r="R1438" t="s">
        <v>9048</v>
      </c>
      <c r="S1438" t="str">
        <f t="shared" si="181"/>
        <v>P002409</v>
      </c>
      <c r="T1438">
        <f t="shared" ca="1" si="182"/>
        <v>717</v>
      </c>
      <c r="U1438" s="4">
        <v>3466</v>
      </c>
    </row>
    <row r="1439" spans="1:21" x14ac:dyDescent="0.45">
      <c r="A1439" t="s">
        <v>5846</v>
      </c>
      <c r="B1439" t="s">
        <v>1272</v>
      </c>
      <c r="C1439" s="3" t="str">
        <f t="shared" si="177"/>
        <v>3.0 </v>
      </c>
      <c r="D1439" t="s">
        <v>5847</v>
      </c>
      <c r="E1439" t="s">
        <v>5848</v>
      </c>
      <c r="F1439" t="s">
        <v>13</v>
      </c>
      <c r="G1439" t="str">
        <f t="shared" si="178"/>
        <v>$$ - $$$</v>
      </c>
      <c r="H1439" t="s">
        <v>5849</v>
      </c>
      <c r="I1439">
        <v>601155037988</v>
      </c>
      <c r="J1439" t="str">
        <f t="shared" si="176"/>
        <v xml:space="preserve">  ThaiHalal</v>
      </c>
      <c r="K1439" t="str" cm="1">
        <f t="array" ref="K1439">ExtractCapitals(J1439)</f>
        <v>Thai Halal</v>
      </c>
      <c r="L1439" t="str">
        <f t="shared" si="179"/>
        <v>Thai, Halal</v>
      </c>
      <c r="M1439" t="str">
        <f t="shared" si="183"/>
        <v>Thai, Halal</v>
      </c>
      <c r="P1439" t="str">
        <f t="shared" si="180"/>
        <v>Thai, Halal</v>
      </c>
      <c r="Q1439" t="str" cm="1">
        <f t="array" ref="Q1439">_xlfn.TEXTJOIN(", ", TRUE, IFERROR(_xlfn.FILTERXML("&lt;t&gt;&lt;s&gt;" &amp; SUBSTITUTE(P1439, ", ", "&lt;/s&gt;&lt;s&gt;") &amp; "&lt;/s&gt;&lt;/t&gt;", "//s[not(preceding::*=.)]"), ""))</f>
        <v>Thai, Halal</v>
      </c>
      <c r="R1439" t="s">
        <v>9048</v>
      </c>
      <c r="S1439" t="str">
        <f t="shared" si="181"/>
        <v>P002410</v>
      </c>
      <c r="T1439">
        <f t="shared" ca="1" si="182"/>
        <v>804</v>
      </c>
      <c r="U1439" s="4">
        <v>3096</v>
      </c>
    </row>
    <row r="1440" spans="1:21" x14ac:dyDescent="0.45">
      <c r="A1440" t="s">
        <v>5850</v>
      </c>
      <c r="B1440" t="s">
        <v>18</v>
      </c>
      <c r="C1440" s="3" t="str">
        <f t="shared" si="177"/>
        <v>3.5 </v>
      </c>
      <c r="D1440" t="s">
        <v>5851</v>
      </c>
      <c r="E1440" t="s">
        <v>5852</v>
      </c>
      <c r="F1440" t="s">
        <v>13</v>
      </c>
      <c r="G1440" t="str">
        <f t="shared" si="178"/>
        <v>$$ - $$$</v>
      </c>
      <c r="H1440" t="s">
        <v>5853</v>
      </c>
      <c r="I1440">
        <v>6049670786</v>
      </c>
      <c r="J1440" t="str">
        <f t="shared" si="176"/>
        <v xml:space="preserve">  IndianPizzaMiddle Eastern</v>
      </c>
      <c r="K1440" t="str" cm="1">
        <f t="array" ref="K1440">ExtractCapitals(J1440)</f>
        <v>Indian Pizza Middle  Eastern</v>
      </c>
      <c r="L1440" t="str">
        <f t="shared" si="179"/>
        <v>Indian, Pizza, Middle, , Eastern</v>
      </c>
      <c r="M1440" t="str">
        <f t="shared" si="183"/>
        <v>Indian, Pizza, Middle Eastern</v>
      </c>
      <c r="P1440" t="str">
        <f t="shared" si="180"/>
        <v>Indian, Pizza, Middle Eastern</v>
      </c>
      <c r="Q1440" t="str" cm="1">
        <f t="array" ref="Q1440">_xlfn.TEXTJOIN(", ", TRUE, IFERROR(_xlfn.FILTERXML("&lt;t&gt;&lt;s&gt;" &amp; SUBSTITUTE(P1440, ", ", "&lt;/s&gt;&lt;s&gt;") &amp; "&lt;/s&gt;&lt;/t&gt;", "//s[not(preceding::*=.)]"), ""))</f>
        <v>Indian, Pizza, Middle Eastern</v>
      </c>
      <c r="R1440" t="s">
        <v>9048</v>
      </c>
      <c r="S1440" t="str">
        <f t="shared" si="181"/>
        <v>P002411</v>
      </c>
      <c r="T1440">
        <f t="shared" ca="1" si="182"/>
        <v>3586</v>
      </c>
      <c r="U1440" s="4">
        <v>795</v>
      </c>
    </row>
    <row r="1441" spans="1:21" x14ac:dyDescent="0.45">
      <c r="A1441" t="s">
        <v>5854</v>
      </c>
      <c r="B1441" t="s">
        <v>3</v>
      </c>
      <c r="C1441" s="3" t="str">
        <f t="shared" si="177"/>
        <v>4.0 </v>
      </c>
      <c r="D1441" t="s">
        <v>5855</v>
      </c>
      <c r="F1441" t="s">
        <v>6</v>
      </c>
      <c r="G1441" t="str">
        <f t="shared" si="178"/>
        <v>$</v>
      </c>
      <c r="H1441" t="s">
        <v>1418</v>
      </c>
      <c r="I1441" t="s">
        <v>5856</v>
      </c>
      <c r="J1441" t="str">
        <f t="shared" si="176"/>
        <v>SeafoodAsianMalaysian</v>
      </c>
      <c r="K1441" t="str" cm="1">
        <f t="array" ref="K1441">ExtractCapitals(J1441)</f>
        <v>Seafood Asian Malaysian</v>
      </c>
      <c r="L1441" t="str">
        <f t="shared" si="179"/>
        <v>Seafood, Asian, Malaysian</v>
      </c>
      <c r="M1441" t="str">
        <f t="shared" si="183"/>
        <v>Seafood, Asian, Malaysian</v>
      </c>
      <c r="P1441" t="str">
        <f t="shared" si="180"/>
        <v>Seafood, Asian, Malaysian</v>
      </c>
      <c r="Q1441" t="str" cm="1">
        <f t="array" ref="Q1441">_xlfn.TEXTJOIN(", ", TRUE, IFERROR(_xlfn.FILTERXML("&lt;t&gt;&lt;s&gt;" &amp; SUBSTITUTE(P1441, ", ", "&lt;/s&gt;&lt;s&gt;") &amp; "&lt;/s&gt;&lt;/t&gt;", "//s[not(preceding::*=.)]"), ""))</f>
        <v>Seafood, Asian, Malaysian</v>
      </c>
      <c r="R1441" t="s">
        <v>9048</v>
      </c>
      <c r="S1441" t="str">
        <f t="shared" si="181"/>
        <v>P002412</v>
      </c>
      <c r="T1441">
        <f t="shared" ca="1" si="182"/>
        <v>886</v>
      </c>
      <c r="U1441" s="4">
        <v>208</v>
      </c>
    </row>
    <row r="1442" spans="1:21" x14ac:dyDescent="0.45">
      <c r="A1442" t="s">
        <v>5857</v>
      </c>
      <c r="B1442" t="s">
        <v>18</v>
      </c>
      <c r="C1442" s="3" t="str">
        <f t="shared" si="177"/>
        <v>3.5 </v>
      </c>
      <c r="D1442" t="s">
        <v>5858</v>
      </c>
      <c r="F1442" t="s">
        <v>6</v>
      </c>
      <c r="G1442" t="str">
        <f t="shared" si="178"/>
        <v>$</v>
      </c>
      <c r="H1442" t="s">
        <v>246</v>
      </c>
      <c r="J1442" t="str">
        <f t="shared" si="176"/>
        <v>AsianMalaysian</v>
      </c>
      <c r="K1442" t="str" cm="1">
        <f t="array" ref="K1442">ExtractCapitals(J1442)</f>
        <v>Asian Malaysian</v>
      </c>
      <c r="L1442" t="str">
        <f t="shared" si="179"/>
        <v>Asian, Malaysian</v>
      </c>
      <c r="M1442" t="str">
        <f t="shared" si="183"/>
        <v>Asian, Malaysian</v>
      </c>
      <c r="P1442" t="str">
        <f t="shared" si="180"/>
        <v>Asian, Malaysian</v>
      </c>
      <c r="Q1442" t="str" cm="1">
        <f t="array" ref="Q1442">_xlfn.TEXTJOIN(", ", TRUE, IFERROR(_xlfn.FILTERXML("&lt;t&gt;&lt;s&gt;" &amp; SUBSTITUTE(P1442, ", ", "&lt;/s&gt;&lt;s&gt;") &amp; "&lt;/s&gt;&lt;/t&gt;", "//s[not(preceding::*=.)]"), ""))</f>
        <v>Asian, Malaysian</v>
      </c>
      <c r="R1442" t="s">
        <v>9048</v>
      </c>
      <c r="S1442" t="str">
        <f t="shared" si="181"/>
        <v>P002413</v>
      </c>
      <c r="T1442">
        <f t="shared" ca="1" si="182"/>
        <v>2683</v>
      </c>
      <c r="U1442" s="4">
        <v>24</v>
      </c>
    </row>
    <row r="1443" spans="1:21" x14ac:dyDescent="0.45">
      <c r="A1443" t="s">
        <v>5859</v>
      </c>
      <c r="B1443" t="s">
        <v>79</v>
      </c>
      <c r="C1443" s="3" t="str">
        <f t="shared" si="177"/>
        <v>5.0 </v>
      </c>
      <c r="D1443" t="s">
        <v>5860</v>
      </c>
      <c r="F1443" t="s">
        <v>6</v>
      </c>
      <c r="G1443" t="str">
        <f t="shared" si="178"/>
        <v>$</v>
      </c>
      <c r="H1443" t="s">
        <v>2490</v>
      </c>
      <c r="I1443" t="s">
        <v>5861</v>
      </c>
      <c r="J1443" t="str">
        <f t="shared" si="176"/>
        <v>Cafe</v>
      </c>
      <c r="K1443" t="str" cm="1">
        <f t="array" ref="K1443">ExtractCapitals(J1443)</f>
        <v>Cafe</v>
      </c>
      <c r="L1443" t="str">
        <f t="shared" si="179"/>
        <v>Cafe</v>
      </c>
      <c r="M1443" t="str">
        <f t="shared" si="183"/>
        <v>Cafe</v>
      </c>
      <c r="P1443" t="str">
        <f t="shared" si="180"/>
        <v>Cafe</v>
      </c>
      <c r="Q1443" t="str" cm="1">
        <f t="array" ref="Q1443">_xlfn.TEXTJOIN(", ", TRUE, IFERROR(_xlfn.FILTERXML("&lt;t&gt;&lt;s&gt;" &amp; SUBSTITUTE(P1443, ", ", "&lt;/s&gt;&lt;s&gt;") &amp; "&lt;/s&gt;&lt;/t&gt;", "//s[not(preceding::*=.)]"), ""))</f>
        <v>Cafe</v>
      </c>
      <c r="R1443" t="s">
        <v>9048</v>
      </c>
      <c r="S1443" t="str">
        <f t="shared" si="181"/>
        <v>P002414</v>
      </c>
      <c r="T1443">
        <f t="shared" ca="1" si="182"/>
        <v>1872</v>
      </c>
      <c r="U1443" s="4">
        <v>2125</v>
      </c>
    </row>
    <row r="1444" spans="1:21" x14ac:dyDescent="0.45">
      <c r="A1444" t="s">
        <v>5862</v>
      </c>
      <c r="B1444" t="s">
        <v>41</v>
      </c>
      <c r="C1444" s="3" t="str">
        <f t="shared" si="177"/>
        <v>4.5 </v>
      </c>
      <c r="D1444" t="s">
        <v>5863</v>
      </c>
      <c r="F1444" t="s">
        <v>6</v>
      </c>
      <c r="G1444" t="str">
        <f t="shared" si="178"/>
        <v>$</v>
      </c>
      <c r="H1444" t="s">
        <v>5864</v>
      </c>
      <c r="I1444" t="s">
        <v>5865</v>
      </c>
      <c r="J1444" t="str">
        <f t="shared" si="176"/>
        <v>CafeEuropeanAsian</v>
      </c>
      <c r="K1444" t="str" cm="1">
        <f t="array" ref="K1444">ExtractCapitals(J1444)</f>
        <v>Cafe European Asian</v>
      </c>
      <c r="L1444" t="str">
        <f t="shared" si="179"/>
        <v>Cafe, European, Asian</v>
      </c>
      <c r="M1444" t="str">
        <f t="shared" si="183"/>
        <v>Cafe, European, Asian</v>
      </c>
      <c r="P1444" t="str">
        <f t="shared" si="180"/>
        <v>Cafe, European, Asian</v>
      </c>
      <c r="Q1444" t="str" cm="1">
        <f t="array" ref="Q1444">_xlfn.TEXTJOIN(", ", TRUE, IFERROR(_xlfn.FILTERXML("&lt;t&gt;&lt;s&gt;" &amp; SUBSTITUTE(P1444, ", ", "&lt;/s&gt;&lt;s&gt;") &amp; "&lt;/s&gt;&lt;/t&gt;", "//s[not(preceding::*=.)]"), ""))</f>
        <v>Cafe, European, Asian</v>
      </c>
      <c r="R1444" t="s">
        <v>9048</v>
      </c>
      <c r="S1444" t="str">
        <f t="shared" si="181"/>
        <v>P002415</v>
      </c>
      <c r="T1444">
        <f t="shared" ca="1" si="182"/>
        <v>1853</v>
      </c>
      <c r="U1444" s="4">
        <v>80</v>
      </c>
    </row>
    <row r="1445" spans="1:21" x14ac:dyDescent="0.45">
      <c r="A1445" t="s">
        <v>5866</v>
      </c>
      <c r="B1445" t="s">
        <v>3</v>
      </c>
      <c r="C1445" s="3" t="str">
        <f t="shared" si="177"/>
        <v>4.0 </v>
      </c>
      <c r="D1445" t="s">
        <v>5867</v>
      </c>
      <c r="E1445" t="s">
        <v>5868</v>
      </c>
      <c r="F1445" t="s">
        <v>6</v>
      </c>
      <c r="G1445" t="str">
        <f t="shared" si="178"/>
        <v>$</v>
      </c>
      <c r="H1445" t="s">
        <v>5864</v>
      </c>
      <c r="I1445">
        <v>6049591657</v>
      </c>
      <c r="J1445" t="str">
        <f t="shared" si="176"/>
        <v>CafeEuropeanAsian</v>
      </c>
      <c r="K1445" t="str" cm="1">
        <f t="array" ref="K1445">ExtractCapitals(J1445)</f>
        <v>Cafe European Asian</v>
      </c>
      <c r="L1445" t="str">
        <f t="shared" si="179"/>
        <v>Cafe, European, Asian</v>
      </c>
      <c r="M1445" t="str">
        <f t="shared" si="183"/>
        <v>Cafe, European, Asian</v>
      </c>
      <c r="P1445" t="str">
        <f t="shared" si="180"/>
        <v>Cafe, European, Asian</v>
      </c>
      <c r="Q1445" t="str" cm="1">
        <f t="array" ref="Q1445">_xlfn.TEXTJOIN(", ", TRUE, IFERROR(_xlfn.FILTERXML("&lt;t&gt;&lt;s&gt;" &amp; SUBSTITUTE(P1445, ", ", "&lt;/s&gt;&lt;s&gt;") &amp; "&lt;/s&gt;&lt;/t&gt;", "//s[not(preceding::*=.)]"), ""))</f>
        <v>Cafe, European, Asian</v>
      </c>
      <c r="R1445" t="s">
        <v>9048</v>
      </c>
      <c r="S1445" t="str">
        <f t="shared" si="181"/>
        <v>P002416</v>
      </c>
      <c r="T1445">
        <f t="shared" ca="1" si="182"/>
        <v>1660</v>
      </c>
      <c r="U1445" s="4">
        <v>1707</v>
      </c>
    </row>
    <row r="1446" spans="1:21" x14ac:dyDescent="0.45">
      <c r="A1446" t="s">
        <v>5869</v>
      </c>
      <c r="B1446" t="s">
        <v>3</v>
      </c>
      <c r="C1446" s="3" t="str">
        <f t="shared" si="177"/>
        <v>4.0 </v>
      </c>
      <c r="D1446" t="s">
        <v>5870</v>
      </c>
      <c r="E1446" t="s">
        <v>5871</v>
      </c>
      <c r="F1446" t="s">
        <v>13</v>
      </c>
      <c r="G1446" t="str">
        <f t="shared" si="178"/>
        <v>$$ - $$$</v>
      </c>
      <c r="H1446" t="s">
        <v>5872</v>
      </c>
      <c r="I1446" t="s">
        <v>5873</v>
      </c>
      <c r="J1446" t="str">
        <f t="shared" si="176"/>
        <v xml:space="preserve">  CafeSeafoodThai</v>
      </c>
      <c r="K1446" t="str" cm="1">
        <f t="array" ref="K1446">ExtractCapitals(J1446)</f>
        <v>Cafe Seafood Thai</v>
      </c>
      <c r="L1446" t="str">
        <f t="shared" si="179"/>
        <v>Cafe, Seafood, Thai</v>
      </c>
      <c r="M1446" t="str">
        <f t="shared" si="183"/>
        <v>Cafe, Seafood, Thai</v>
      </c>
      <c r="P1446" t="str">
        <f t="shared" si="180"/>
        <v>Cafe, Seafood, Thai</v>
      </c>
      <c r="Q1446" t="str" cm="1">
        <f t="array" ref="Q1446">_xlfn.TEXTJOIN(", ", TRUE, IFERROR(_xlfn.FILTERXML("&lt;t&gt;&lt;s&gt;" &amp; SUBSTITUTE(P1446, ", ", "&lt;/s&gt;&lt;s&gt;") &amp; "&lt;/s&gt;&lt;/t&gt;", "//s[not(preceding::*=.)]"), ""))</f>
        <v>Cafe, Seafood, Thai</v>
      </c>
      <c r="R1446" t="s">
        <v>9048</v>
      </c>
      <c r="S1446" t="str">
        <f t="shared" si="181"/>
        <v>P002417</v>
      </c>
      <c r="T1446">
        <f t="shared" ca="1" si="182"/>
        <v>3845</v>
      </c>
      <c r="U1446" s="4">
        <v>3329</v>
      </c>
    </row>
    <row r="1447" spans="1:21" x14ac:dyDescent="0.45">
      <c r="A1447" t="s">
        <v>5874</v>
      </c>
      <c r="B1447" t="s">
        <v>3</v>
      </c>
      <c r="C1447" s="3" t="str">
        <f t="shared" si="177"/>
        <v>4.0 </v>
      </c>
      <c r="D1447" t="s">
        <v>5221</v>
      </c>
      <c r="F1447" t="s">
        <v>13</v>
      </c>
      <c r="G1447" t="str">
        <f t="shared" si="178"/>
        <v>$$ - $$$</v>
      </c>
      <c r="H1447" t="s">
        <v>5875</v>
      </c>
      <c r="I1447" t="s">
        <v>5494</v>
      </c>
      <c r="J1447" t="str">
        <f t="shared" si="176"/>
        <v xml:space="preserve">  ItalianMexican</v>
      </c>
      <c r="K1447" t="str" cm="1">
        <f t="array" ref="K1447">ExtractCapitals(J1447)</f>
        <v>Italian Mexican</v>
      </c>
      <c r="L1447" t="str">
        <f t="shared" si="179"/>
        <v>Italian, Mexican</v>
      </c>
      <c r="M1447" t="str">
        <f t="shared" si="183"/>
        <v>Italian, Mexican</v>
      </c>
      <c r="P1447" t="str">
        <f t="shared" si="180"/>
        <v>Italian, Mexican</v>
      </c>
      <c r="Q1447" t="str" cm="1">
        <f t="array" ref="Q1447">_xlfn.TEXTJOIN(", ", TRUE, IFERROR(_xlfn.FILTERXML("&lt;t&gt;&lt;s&gt;" &amp; SUBSTITUTE(P1447, ", ", "&lt;/s&gt;&lt;s&gt;") &amp; "&lt;/s&gt;&lt;/t&gt;", "//s[not(preceding::*=.)]"), ""))</f>
        <v>Italian, Mexican</v>
      </c>
      <c r="R1447" t="s">
        <v>9048</v>
      </c>
      <c r="S1447" t="str">
        <f t="shared" si="181"/>
        <v>P002418</v>
      </c>
      <c r="T1447">
        <f t="shared" ca="1" si="182"/>
        <v>685</v>
      </c>
      <c r="U1447" s="4">
        <v>2661</v>
      </c>
    </row>
    <row r="1448" spans="1:21" x14ac:dyDescent="0.45">
      <c r="A1448" t="s">
        <v>5876</v>
      </c>
      <c r="B1448" t="s">
        <v>3</v>
      </c>
      <c r="C1448" s="3" t="str">
        <f t="shared" si="177"/>
        <v>4.0 </v>
      </c>
      <c r="D1448" t="s">
        <v>5877</v>
      </c>
      <c r="F1448" t="s">
        <v>13</v>
      </c>
      <c r="G1448" t="str">
        <f t="shared" si="178"/>
        <v>$$ - $$$</v>
      </c>
      <c r="H1448" t="s">
        <v>5878</v>
      </c>
      <c r="I1448" t="s">
        <v>5879</v>
      </c>
      <c r="J1448" t="str">
        <f t="shared" si="176"/>
        <v xml:space="preserve">  ItalianAmericanSteakhouse</v>
      </c>
      <c r="K1448" t="str" cm="1">
        <f t="array" ref="K1448">ExtractCapitals(J1448)</f>
        <v>Italian American Steakhouse</v>
      </c>
      <c r="L1448" t="str">
        <f t="shared" si="179"/>
        <v>Italian, American, Steakhouse</v>
      </c>
      <c r="M1448" t="str">
        <f t="shared" si="183"/>
        <v>Italian, American, Steakhouse</v>
      </c>
      <c r="P1448" t="str">
        <f t="shared" si="180"/>
        <v>Italian, American, Steakhouse</v>
      </c>
      <c r="Q1448" t="str" cm="1">
        <f t="array" ref="Q1448">_xlfn.TEXTJOIN(", ", TRUE, IFERROR(_xlfn.FILTERXML("&lt;t&gt;&lt;s&gt;" &amp; SUBSTITUTE(P1448, ", ", "&lt;/s&gt;&lt;s&gt;") &amp; "&lt;/s&gt;&lt;/t&gt;", "//s[not(preceding::*=.)]"), ""))</f>
        <v>Italian, American, Steakhouse</v>
      </c>
      <c r="R1448" t="s">
        <v>9048</v>
      </c>
      <c r="S1448" t="str">
        <f t="shared" si="181"/>
        <v>P002419</v>
      </c>
      <c r="T1448">
        <f t="shared" ca="1" si="182"/>
        <v>2816</v>
      </c>
      <c r="U1448" s="4">
        <v>4449</v>
      </c>
    </row>
    <row r="1449" spans="1:21" x14ac:dyDescent="0.45">
      <c r="A1449" t="s">
        <v>5880</v>
      </c>
      <c r="B1449" t="s">
        <v>79</v>
      </c>
      <c r="C1449" s="3" t="str">
        <f t="shared" si="177"/>
        <v>5.0 </v>
      </c>
      <c r="D1449" t="s">
        <v>5881</v>
      </c>
      <c r="F1449" t="s">
        <v>835</v>
      </c>
      <c r="G1449" t="str">
        <f t="shared" si="178"/>
        <v>$$</v>
      </c>
      <c r="H1449" t="s">
        <v>5882</v>
      </c>
      <c r="I1449" t="s">
        <v>5371</v>
      </c>
      <c r="J1449" t="str">
        <f t="shared" si="176"/>
        <v>AmericanBrew PubBarBarbecue</v>
      </c>
      <c r="K1449" t="str" cm="1">
        <f t="array" ref="K1449">ExtractCapitals(J1449)</f>
        <v>American Brew  Pub Bar Barbecue</v>
      </c>
      <c r="L1449" t="str">
        <f t="shared" si="179"/>
        <v>American, Brew, , Pub, Bar, Barbecue</v>
      </c>
      <c r="M1449" t="str">
        <f t="shared" si="183"/>
        <v>American, Brew Pub, Bar, Barbecue</v>
      </c>
      <c r="P1449" t="str">
        <f t="shared" si="180"/>
        <v>American, Brew Pub, Bar, Barbecue</v>
      </c>
      <c r="Q1449" t="str" cm="1">
        <f t="array" ref="Q1449">_xlfn.TEXTJOIN(", ", TRUE, IFERROR(_xlfn.FILTERXML("&lt;t&gt;&lt;s&gt;" &amp; SUBSTITUTE(P1449, ", ", "&lt;/s&gt;&lt;s&gt;") &amp; "&lt;/s&gt;&lt;/t&gt;", "//s[not(preceding::*=.)]"), ""))</f>
        <v>American, Brew Pub, Bar, Barbecue</v>
      </c>
      <c r="R1449" t="s">
        <v>9048</v>
      </c>
      <c r="S1449" t="str">
        <f t="shared" si="181"/>
        <v>P002420</v>
      </c>
      <c r="T1449">
        <f t="shared" ca="1" si="182"/>
        <v>3548</v>
      </c>
      <c r="U1449" s="4">
        <v>835</v>
      </c>
    </row>
    <row r="1450" spans="1:21" x14ac:dyDescent="0.45">
      <c r="A1450" t="s">
        <v>5883</v>
      </c>
      <c r="B1450" t="s">
        <v>3</v>
      </c>
      <c r="C1450" s="3" t="str">
        <f t="shared" si="177"/>
        <v>4.0 </v>
      </c>
      <c r="D1450" t="s">
        <v>5884</v>
      </c>
      <c r="F1450" t="s">
        <v>13</v>
      </c>
      <c r="G1450" t="str">
        <f t="shared" si="178"/>
        <v>$$ - $$$</v>
      </c>
      <c r="H1450" t="s">
        <v>133</v>
      </c>
      <c r="I1450" t="s">
        <v>5885</v>
      </c>
      <c r="J1450" t="str">
        <f t="shared" si="176"/>
        <v xml:space="preserve">  ChineseSeafoodAsian</v>
      </c>
      <c r="K1450" t="str" cm="1">
        <f t="array" ref="K1450">ExtractCapitals(J1450)</f>
        <v>Chinese Seafood Asian</v>
      </c>
      <c r="L1450" t="str">
        <f t="shared" si="179"/>
        <v>Chinese, Seafood, Asian</v>
      </c>
      <c r="M1450" t="str">
        <f t="shared" si="183"/>
        <v>Chinese, Seafood, Asian</v>
      </c>
      <c r="P1450" t="str">
        <f t="shared" si="180"/>
        <v>Chinese, Seafood, Asian</v>
      </c>
      <c r="Q1450" t="str" cm="1">
        <f t="array" ref="Q1450">_xlfn.TEXTJOIN(", ", TRUE, IFERROR(_xlfn.FILTERXML("&lt;t&gt;&lt;s&gt;" &amp; SUBSTITUTE(P1450, ", ", "&lt;/s&gt;&lt;s&gt;") &amp; "&lt;/s&gt;&lt;/t&gt;", "//s[not(preceding::*=.)]"), ""))</f>
        <v>Chinese, Seafood, Asian</v>
      </c>
      <c r="R1450" t="s">
        <v>9048</v>
      </c>
      <c r="S1450" t="str">
        <f t="shared" si="181"/>
        <v>P002421</v>
      </c>
      <c r="T1450">
        <f t="shared" ca="1" si="182"/>
        <v>3084</v>
      </c>
      <c r="U1450" s="4">
        <v>3860</v>
      </c>
    </row>
    <row r="1451" spans="1:21" x14ac:dyDescent="0.45">
      <c r="A1451" t="s">
        <v>5886</v>
      </c>
      <c r="B1451" t="s">
        <v>18</v>
      </c>
      <c r="C1451" s="3" t="str">
        <f t="shared" si="177"/>
        <v>3.5 </v>
      </c>
      <c r="D1451" t="s">
        <v>5887</v>
      </c>
      <c r="F1451" t="s">
        <v>13</v>
      </c>
      <c r="G1451" t="str">
        <f t="shared" si="178"/>
        <v>$$ - $$$</v>
      </c>
      <c r="H1451" t="s">
        <v>37</v>
      </c>
      <c r="I1451" t="s">
        <v>5888</v>
      </c>
      <c r="J1451" t="str">
        <f t="shared" si="176"/>
        <v xml:space="preserve">  ChineseAsian</v>
      </c>
      <c r="K1451" t="str" cm="1">
        <f t="array" ref="K1451">ExtractCapitals(J1451)</f>
        <v>Chinese Asian</v>
      </c>
      <c r="L1451" t="str">
        <f t="shared" si="179"/>
        <v>Chinese, Asian</v>
      </c>
      <c r="M1451" t="str">
        <f t="shared" si="183"/>
        <v>Chinese, Asian</v>
      </c>
      <c r="P1451" t="str">
        <f t="shared" si="180"/>
        <v>Chinese, Asian</v>
      </c>
      <c r="Q1451" t="str" cm="1">
        <f t="array" ref="Q1451">_xlfn.TEXTJOIN(", ", TRUE, IFERROR(_xlfn.FILTERXML("&lt;t&gt;&lt;s&gt;" &amp; SUBSTITUTE(P1451, ", ", "&lt;/s&gt;&lt;s&gt;") &amp; "&lt;/s&gt;&lt;/t&gt;", "//s[not(preceding::*=.)]"), ""))</f>
        <v>Chinese, Asian</v>
      </c>
      <c r="R1451" t="s">
        <v>9048</v>
      </c>
      <c r="S1451" t="str">
        <f t="shared" si="181"/>
        <v>P002422</v>
      </c>
      <c r="T1451">
        <f t="shared" ca="1" si="182"/>
        <v>2916</v>
      </c>
      <c r="U1451" s="4">
        <v>4097</v>
      </c>
    </row>
    <row r="1452" spans="1:21" x14ac:dyDescent="0.45">
      <c r="A1452" t="s">
        <v>5889</v>
      </c>
      <c r="B1452" t="s">
        <v>79</v>
      </c>
      <c r="C1452" s="3" t="str">
        <f t="shared" si="177"/>
        <v>5.0 </v>
      </c>
      <c r="D1452" t="s">
        <v>5890</v>
      </c>
      <c r="E1452" t="s">
        <v>5891</v>
      </c>
      <c r="F1452" t="s">
        <v>6</v>
      </c>
      <c r="G1452" t="str">
        <f t="shared" si="178"/>
        <v>$</v>
      </c>
      <c r="H1452" t="s">
        <v>5892</v>
      </c>
      <c r="I1452" t="s">
        <v>5893</v>
      </c>
      <c r="J1452" t="str">
        <f t="shared" si="176"/>
        <v>FrenchAsianMalaysian</v>
      </c>
      <c r="K1452" t="str" cm="1">
        <f t="array" ref="K1452">ExtractCapitals(J1452)</f>
        <v>French Asian Malaysian</v>
      </c>
      <c r="L1452" t="str">
        <f t="shared" si="179"/>
        <v>French, Asian, Malaysian</v>
      </c>
      <c r="M1452" t="str">
        <f t="shared" si="183"/>
        <v>French, Asian, Malaysian</v>
      </c>
      <c r="P1452" t="str">
        <f t="shared" si="180"/>
        <v>French, Asian, Malaysian</v>
      </c>
      <c r="Q1452" t="str" cm="1">
        <f t="array" ref="Q1452">_xlfn.TEXTJOIN(", ", TRUE, IFERROR(_xlfn.FILTERXML("&lt;t&gt;&lt;s&gt;" &amp; SUBSTITUTE(P1452, ", ", "&lt;/s&gt;&lt;s&gt;") &amp; "&lt;/s&gt;&lt;/t&gt;", "//s[not(preceding::*=.)]"), ""))</f>
        <v>French, Asian, Malaysian</v>
      </c>
      <c r="R1452" t="s">
        <v>9048</v>
      </c>
      <c r="S1452" t="str">
        <f t="shared" si="181"/>
        <v>P002423</v>
      </c>
      <c r="T1452">
        <f t="shared" ca="1" si="182"/>
        <v>221</v>
      </c>
      <c r="U1452" s="4">
        <v>3493</v>
      </c>
    </row>
    <row r="1453" spans="1:21" x14ac:dyDescent="0.45">
      <c r="A1453" t="s">
        <v>5894</v>
      </c>
      <c r="B1453" t="s">
        <v>79</v>
      </c>
      <c r="C1453" s="3" t="str">
        <f t="shared" si="177"/>
        <v>5.0 </v>
      </c>
      <c r="D1453" t="s">
        <v>5895</v>
      </c>
      <c r="F1453" t="s">
        <v>6</v>
      </c>
      <c r="G1453" t="str">
        <f t="shared" si="178"/>
        <v>$</v>
      </c>
      <c r="H1453" t="s">
        <v>5896</v>
      </c>
      <c r="I1453" t="s">
        <v>5897</v>
      </c>
      <c r="J1453" t="str">
        <f t="shared" si="176"/>
        <v>DessertInternationalAsian</v>
      </c>
      <c r="K1453" t="str" cm="1">
        <f t="array" ref="K1453">ExtractCapitals(J1453)</f>
        <v>Dessert International Asian</v>
      </c>
      <c r="L1453" t="str">
        <f t="shared" si="179"/>
        <v>Dessert, International, Asian</v>
      </c>
      <c r="M1453" t="str">
        <f t="shared" si="183"/>
        <v>Dessert, International, Asian</v>
      </c>
      <c r="P1453" t="str">
        <f t="shared" si="180"/>
        <v>Dessert, International, Asian</v>
      </c>
      <c r="Q1453" t="str" cm="1">
        <f t="array" ref="Q1453">_xlfn.TEXTJOIN(", ", TRUE, IFERROR(_xlfn.FILTERXML("&lt;t&gt;&lt;s&gt;" &amp; SUBSTITUTE(P1453, ", ", "&lt;/s&gt;&lt;s&gt;") &amp; "&lt;/s&gt;&lt;/t&gt;", "//s[not(preceding::*=.)]"), ""))</f>
        <v>Dessert, International, Asian</v>
      </c>
      <c r="R1453" t="s">
        <v>9048</v>
      </c>
      <c r="S1453" t="str">
        <f t="shared" si="181"/>
        <v>P002424</v>
      </c>
      <c r="T1453">
        <f t="shared" ca="1" si="182"/>
        <v>3214</v>
      </c>
      <c r="U1453" s="4">
        <v>752</v>
      </c>
    </row>
    <row r="1454" spans="1:21" x14ac:dyDescent="0.45">
      <c r="A1454" t="s">
        <v>5898</v>
      </c>
      <c r="B1454" t="s">
        <v>79</v>
      </c>
      <c r="C1454" s="3" t="str">
        <f t="shared" si="177"/>
        <v>5.0 </v>
      </c>
      <c r="D1454" t="s">
        <v>5899</v>
      </c>
      <c r="E1454" t="s">
        <v>5900</v>
      </c>
      <c r="F1454" t="s">
        <v>794</v>
      </c>
      <c r="G1454" t="str">
        <f t="shared" si="178"/>
        <v>$$</v>
      </c>
      <c r="H1454" t="s">
        <v>5901</v>
      </c>
      <c r="I1454" t="s">
        <v>5902</v>
      </c>
      <c r="J1454" t="str">
        <f t="shared" si="176"/>
        <v>AsianThai</v>
      </c>
      <c r="K1454" t="str" cm="1">
        <f t="array" ref="K1454">ExtractCapitals(J1454)</f>
        <v>Asian Thai</v>
      </c>
      <c r="L1454" t="str">
        <f t="shared" si="179"/>
        <v>Asian, Thai</v>
      </c>
      <c r="M1454" t="str">
        <f t="shared" si="183"/>
        <v>Asian, Thai</v>
      </c>
      <c r="P1454" t="str">
        <f t="shared" si="180"/>
        <v>Asian, Thai</v>
      </c>
      <c r="Q1454" t="str" cm="1">
        <f t="array" ref="Q1454">_xlfn.TEXTJOIN(", ", TRUE, IFERROR(_xlfn.FILTERXML("&lt;t&gt;&lt;s&gt;" &amp; SUBSTITUTE(P1454, ", ", "&lt;/s&gt;&lt;s&gt;") &amp; "&lt;/s&gt;&lt;/t&gt;", "//s[not(preceding::*=.)]"), ""))</f>
        <v>Asian, Thai</v>
      </c>
      <c r="R1454" t="s">
        <v>9048</v>
      </c>
      <c r="S1454" t="str">
        <f t="shared" si="181"/>
        <v>P002425</v>
      </c>
      <c r="T1454">
        <f t="shared" ca="1" si="182"/>
        <v>2366</v>
      </c>
      <c r="U1454" s="4">
        <v>1885</v>
      </c>
    </row>
    <row r="1455" spans="1:21" x14ac:dyDescent="0.45">
      <c r="A1455" t="s">
        <v>5903</v>
      </c>
      <c r="B1455" t="s">
        <v>3</v>
      </c>
      <c r="C1455" s="3" t="str">
        <f t="shared" si="177"/>
        <v>4.0 </v>
      </c>
      <c r="D1455" t="s">
        <v>5904</v>
      </c>
      <c r="E1455" t="s">
        <v>5905</v>
      </c>
      <c r="F1455" t="s">
        <v>322</v>
      </c>
      <c r="G1455" t="str">
        <f t="shared" si="178"/>
        <v>$$</v>
      </c>
      <c r="H1455" t="s">
        <v>5906</v>
      </c>
      <c r="I1455" t="s">
        <v>5907</v>
      </c>
      <c r="J1455" t="str">
        <f t="shared" si="176"/>
        <v>DessertCafeDeli</v>
      </c>
      <c r="K1455" t="str" cm="1">
        <f t="array" ref="K1455">ExtractCapitals(J1455)</f>
        <v>Dessert Cafe Deli</v>
      </c>
      <c r="L1455" t="str">
        <f t="shared" si="179"/>
        <v>Dessert, Cafe, Deli</v>
      </c>
      <c r="M1455" t="str">
        <f t="shared" si="183"/>
        <v>Dessert, Cafe, Deli</v>
      </c>
      <c r="P1455" t="str">
        <f t="shared" si="180"/>
        <v>Dessert, Cafe, Deli</v>
      </c>
      <c r="Q1455" t="str" cm="1">
        <f t="array" ref="Q1455">_xlfn.TEXTJOIN(", ", TRUE, IFERROR(_xlfn.FILTERXML("&lt;t&gt;&lt;s&gt;" &amp; SUBSTITUTE(P1455, ", ", "&lt;/s&gt;&lt;s&gt;") &amp; "&lt;/s&gt;&lt;/t&gt;", "//s[not(preceding::*=.)]"), ""))</f>
        <v>Dessert, Cafe, Deli</v>
      </c>
      <c r="R1455" t="s">
        <v>9048</v>
      </c>
      <c r="S1455" t="str">
        <f t="shared" si="181"/>
        <v>P002426</v>
      </c>
      <c r="T1455">
        <f t="shared" ca="1" si="182"/>
        <v>3451</v>
      </c>
      <c r="U1455" s="4">
        <v>1628</v>
      </c>
    </row>
    <row r="1456" spans="1:21" x14ac:dyDescent="0.45">
      <c r="A1456" t="s">
        <v>5472</v>
      </c>
      <c r="B1456" t="s">
        <v>79</v>
      </c>
      <c r="C1456" s="3" t="str">
        <f t="shared" si="177"/>
        <v>5.0 </v>
      </c>
      <c r="D1456" t="s">
        <v>5908</v>
      </c>
      <c r="F1456" t="s">
        <v>794</v>
      </c>
      <c r="G1456" t="str">
        <f t="shared" si="178"/>
        <v>$$</v>
      </c>
      <c r="H1456" t="s">
        <v>795</v>
      </c>
      <c r="I1456" t="s">
        <v>5909</v>
      </c>
      <c r="J1456" t="str">
        <f t="shared" si="176"/>
        <v>AsianMalaysian</v>
      </c>
      <c r="K1456" t="str" cm="1">
        <f t="array" ref="K1456">ExtractCapitals(J1456)</f>
        <v>Asian Malaysian</v>
      </c>
      <c r="L1456" t="str">
        <f t="shared" si="179"/>
        <v>Asian, Malaysian</v>
      </c>
      <c r="M1456" t="str">
        <f t="shared" si="183"/>
        <v>Asian, Malaysian</v>
      </c>
      <c r="P1456" t="str">
        <f t="shared" si="180"/>
        <v>Asian, Malaysian</v>
      </c>
      <c r="Q1456" t="str" cm="1">
        <f t="array" ref="Q1456">_xlfn.TEXTJOIN(", ", TRUE, IFERROR(_xlfn.FILTERXML("&lt;t&gt;&lt;s&gt;" &amp; SUBSTITUTE(P1456, ", ", "&lt;/s&gt;&lt;s&gt;") &amp; "&lt;/s&gt;&lt;/t&gt;", "//s[not(preceding::*=.)]"), ""))</f>
        <v>Asian, Malaysian</v>
      </c>
      <c r="R1456" t="s">
        <v>9048</v>
      </c>
      <c r="S1456" t="str">
        <f t="shared" si="181"/>
        <v>P002427</v>
      </c>
      <c r="T1456">
        <f t="shared" ca="1" si="182"/>
        <v>3814</v>
      </c>
      <c r="U1456" s="4">
        <v>2605</v>
      </c>
    </row>
    <row r="1457" spans="1:21" x14ac:dyDescent="0.45">
      <c r="A1457" t="s">
        <v>5910</v>
      </c>
      <c r="B1457" t="s">
        <v>41</v>
      </c>
      <c r="C1457" s="3" t="str">
        <f t="shared" si="177"/>
        <v>4.5 </v>
      </c>
      <c r="D1457" t="s">
        <v>5911</v>
      </c>
      <c r="F1457" t="s">
        <v>6</v>
      </c>
      <c r="G1457" t="str">
        <f t="shared" si="178"/>
        <v>$</v>
      </c>
      <c r="H1457" t="s">
        <v>5912</v>
      </c>
      <c r="I1457" t="s">
        <v>5913</v>
      </c>
      <c r="J1457" t="str">
        <f t="shared" si="176"/>
        <v>ItalianChineseSouthwestern</v>
      </c>
      <c r="K1457" t="str" cm="1">
        <f t="array" ref="K1457">ExtractCapitals(J1457)</f>
        <v>Italian Chinese Southwestern</v>
      </c>
      <c r="L1457" t="str">
        <f t="shared" si="179"/>
        <v>Italian, Chinese, Southwestern</v>
      </c>
      <c r="M1457" t="str">
        <f t="shared" si="183"/>
        <v>Italian, Chinese, Southwestern</v>
      </c>
      <c r="P1457" t="str">
        <f t="shared" si="180"/>
        <v>Italian, Chinese, Southwestern</v>
      </c>
      <c r="Q1457" t="str" cm="1">
        <f t="array" ref="Q1457">_xlfn.TEXTJOIN(", ", TRUE, IFERROR(_xlfn.FILTERXML("&lt;t&gt;&lt;s&gt;" &amp; SUBSTITUTE(P1457, ", ", "&lt;/s&gt;&lt;s&gt;") &amp; "&lt;/s&gt;&lt;/t&gt;", "//s[not(preceding::*=.)]"), ""))</f>
        <v>Italian, Chinese, Southwestern</v>
      </c>
      <c r="R1457" t="s">
        <v>9048</v>
      </c>
      <c r="S1457" t="str">
        <f t="shared" si="181"/>
        <v>P002428</v>
      </c>
      <c r="T1457">
        <f t="shared" ca="1" si="182"/>
        <v>2961</v>
      </c>
      <c r="U1457" s="4">
        <v>791</v>
      </c>
    </row>
    <row r="1458" spans="1:21" x14ac:dyDescent="0.45">
      <c r="A1458" t="s">
        <v>5914</v>
      </c>
      <c r="B1458" t="s">
        <v>79</v>
      </c>
      <c r="C1458" s="3" t="str">
        <f t="shared" si="177"/>
        <v>5.0 </v>
      </c>
      <c r="D1458" t="s">
        <v>5915</v>
      </c>
      <c r="G1458" t="str">
        <f t="shared" si="178"/>
        <v>$$</v>
      </c>
      <c r="I1458" t="s">
        <v>5916</v>
      </c>
      <c r="J1458" t="str">
        <f t="shared" si="176"/>
        <v/>
      </c>
      <c r="K1458" t="str" cm="1">
        <f t="array" ref="K1458">ExtractCapitals(J1458)</f>
        <v/>
      </c>
      <c r="L1458" t="str">
        <f t="shared" si="179"/>
        <v/>
      </c>
      <c r="M1458" t="str">
        <f t="shared" si="183"/>
        <v/>
      </c>
      <c r="P1458" t="str">
        <f t="shared" si="180"/>
        <v xml:space="preserve">, , </v>
      </c>
      <c r="Q1458" t="str" cm="1">
        <f t="array" ref="Q1458">_xlfn.TEXTJOIN(", ", TRUE, IFERROR(_xlfn.FILTERXML("&lt;t&gt;&lt;s&gt;" &amp; SUBSTITUTE(P1458, ", ", "&lt;/s&gt;&lt;s&gt;") &amp; "&lt;/s&gt;&lt;/t&gt;", "//s[not(preceding::*=.)]"), ""))</f>
        <v/>
      </c>
      <c r="R1458" t="s">
        <v>9048</v>
      </c>
      <c r="S1458" t="str">
        <f t="shared" si="181"/>
        <v>P002429</v>
      </c>
      <c r="T1458">
        <f t="shared" ca="1" si="182"/>
        <v>4490</v>
      </c>
      <c r="U1458" s="4">
        <v>1504</v>
      </c>
    </row>
    <row r="1459" spans="1:21" x14ac:dyDescent="0.45">
      <c r="A1459" t="s">
        <v>5917</v>
      </c>
      <c r="B1459" t="s">
        <v>41</v>
      </c>
      <c r="C1459" s="3" t="str">
        <f t="shared" si="177"/>
        <v>4.5 </v>
      </c>
      <c r="D1459" t="s">
        <v>5918</v>
      </c>
      <c r="E1459" t="s">
        <v>5919</v>
      </c>
      <c r="F1459" t="s">
        <v>13</v>
      </c>
      <c r="G1459" t="str">
        <f t="shared" si="178"/>
        <v>$$ - $$$</v>
      </c>
      <c r="H1459" t="s">
        <v>5920</v>
      </c>
      <c r="I1459" t="s">
        <v>5921</v>
      </c>
      <c r="J1459" t="str">
        <f t="shared" si="176"/>
        <v xml:space="preserve">  AsianMalaysianArabic</v>
      </c>
      <c r="K1459" t="str" cm="1">
        <f t="array" ref="K1459">ExtractCapitals(J1459)</f>
        <v>Asian Malaysian Arabic</v>
      </c>
      <c r="L1459" t="str">
        <f t="shared" si="179"/>
        <v>Asian, Malaysian, Arabic</v>
      </c>
      <c r="M1459" t="str">
        <f t="shared" si="183"/>
        <v>Asian, Malaysian, Arabic</v>
      </c>
      <c r="P1459" t="str">
        <f t="shared" si="180"/>
        <v>Asian, Malaysian, Arabic</v>
      </c>
      <c r="Q1459" t="str" cm="1">
        <f t="array" ref="Q1459">_xlfn.TEXTJOIN(", ", TRUE, IFERROR(_xlfn.FILTERXML("&lt;t&gt;&lt;s&gt;" &amp; SUBSTITUTE(P1459, ", ", "&lt;/s&gt;&lt;s&gt;") &amp; "&lt;/s&gt;&lt;/t&gt;", "//s[not(preceding::*=.)]"), ""))</f>
        <v>Asian, Malaysian, Arabic</v>
      </c>
      <c r="R1459" t="s">
        <v>9048</v>
      </c>
      <c r="S1459" t="str">
        <f t="shared" si="181"/>
        <v>P002430</v>
      </c>
      <c r="T1459">
        <f t="shared" ca="1" si="182"/>
        <v>696</v>
      </c>
      <c r="U1459" s="4">
        <v>303</v>
      </c>
    </row>
    <row r="1460" spans="1:21" x14ac:dyDescent="0.45">
      <c r="A1460" t="s">
        <v>5922</v>
      </c>
      <c r="B1460" t="s">
        <v>18</v>
      </c>
      <c r="C1460" s="3" t="str">
        <f t="shared" si="177"/>
        <v>3.5 </v>
      </c>
      <c r="D1460" t="s">
        <v>5923</v>
      </c>
      <c r="F1460" t="s">
        <v>13</v>
      </c>
      <c r="G1460" t="str">
        <f t="shared" si="178"/>
        <v>$$ - $$$</v>
      </c>
      <c r="H1460" t="s">
        <v>5924</v>
      </c>
      <c r="I1460" t="s">
        <v>5925</v>
      </c>
      <c r="J1460" t="str">
        <f t="shared" si="176"/>
        <v xml:space="preserve">  TurkishMiddle EasternHalal</v>
      </c>
      <c r="K1460" t="str" cm="1">
        <f t="array" ref="K1460">ExtractCapitals(J1460)</f>
        <v>Turkish Middle  Eastern Halal</v>
      </c>
      <c r="L1460" t="str">
        <f t="shared" si="179"/>
        <v>Turkish, Middle, , Eastern, Halal</v>
      </c>
      <c r="M1460" t="str">
        <f t="shared" si="183"/>
        <v>Turkish, Middle Eastern, Halal</v>
      </c>
      <c r="P1460" t="str">
        <f t="shared" si="180"/>
        <v>Turkish, Middle Eastern, Halal</v>
      </c>
      <c r="Q1460" t="str" cm="1">
        <f t="array" ref="Q1460">_xlfn.TEXTJOIN(", ", TRUE, IFERROR(_xlfn.FILTERXML("&lt;t&gt;&lt;s&gt;" &amp; SUBSTITUTE(P1460, ", ", "&lt;/s&gt;&lt;s&gt;") &amp; "&lt;/s&gt;&lt;/t&gt;", "//s[not(preceding::*=.)]"), ""))</f>
        <v>Turkish, Middle Eastern, Halal</v>
      </c>
      <c r="R1460" t="s">
        <v>9048</v>
      </c>
      <c r="S1460" t="str">
        <f t="shared" si="181"/>
        <v>P002431</v>
      </c>
      <c r="T1460">
        <f t="shared" ca="1" si="182"/>
        <v>2563</v>
      </c>
      <c r="U1460" s="4">
        <v>1641</v>
      </c>
    </row>
    <row r="1461" spans="1:21" x14ac:dyDescent="0.45">
      <c r="A1461" t="s">
        <v>5926</v>
      </c>
      <c r="B1461" t="s">
        <v>3</v>
      </c>
      <c r="C1461" s="3" t="str">
        <f t="shared" si="177"/>
        <v>4.0 </v>
      </c>
      <c r="D1461" t="s">
        <v>5927</v>
      </c>
      <c r="F1461" t="s">
        <v>13</v>
      </c>
      <c r="G1461" t="str">
        <f t="shared" si="178"/>
        <v>$$ - $$$</v>
      </c>
      <c r="H1461" t="s">
        <v>4201</v>
      </c>
      <c r="I1461" t="s">
        <v>5928</v>
      </c>
      <c r="J1461" t="str">
        <f t="shared" si="176"/>
        <v xml:space="preserve">  BarEuropeanAsian</v>
      </c>
      <c r="K1461" t="str" cm="1">
        <f t="array" ref="K1461">ExtractCapitals(J1461)</f>
        <v>Bar European Asian</v>
      </c>
      <c r="L1461" t="str">
        <f t="shared" si="179"/>
        <v>Bar, European, Asian</v>
      </c>
      <c r="M1461" t="str">
        <f t="shared" si="183"/>
        <v>Bar, European, Asian</v>
      </c>
      <c r="P1461" t="str">
        <f t="shared" si="180"/>
        <v>Bar, European, Asian</v>
      </c>
      <c r="Q1461" t="str" cm="1">
        <f t="array" ref="Q1461">_xlfn.TEXTJOIN(", ", TRUE, IFERROR(_xlfn.FILTERXML("&lt;t&gt;&lt;s&gt;" &amp; SUBSTITUTE(P1461, ", ", "&lt;/s&gt;&lt;s&gt;") &amp; "&lt;/s&gt;&lt;/t&gt;", "//s[not(preceding::*=.)]"), ""))</f>
        <v>Bar, European, Asian</v>
      </c>
      <c r="R1461" t="s">
        <v>9048</v>
      </c>
      <c r="S1461" t="str">
        <f t="shared" si="181"/>
        <v>P002432</v>
      </c>
      <c r="T1461">
        <f t="shared" ca="1" si="182"/>
        <v>263</v>
      </c>
      <c r="U1461" s="4">
        <v>250</v>
      </c>
    </row>
    <row r="1462" spans="1:21" x14ac:dyDescent="0.45">
      <c r="A1462" t="s">
        <v>5929</v>
      </c>
      <c r="B1462" t="s">
        <v>3</v>
      </c>
      <c r="C1462" s="3" t="str">
        <f t="shared" si="177"/>
        <v>4.0 </v>
      </c>
      <c r="D1462" t="s">
        <v>5440</v>
      </c>
      <c r="F1462" t="s">
        <v>715</v>
      </c>
      <c r="G1462" t="str">
        <f t="shared" si="178"/>
        <v>$$</v>
      </c>
      <c r="H1462" t="s">
        <v>5930</v>
      </c>
      <c r="I1462" t="s">
        <v>5925</v>
      </c>
      <c r="J1462" t="str">
        <f t="shared" si="176"/>
        <v>SeafoodBarbecueTurkishArabic</v>
      </c>
      <c r="K1462" t="str" cm="1">
        <f t="array" ref="K1462">ExtractCapitals(J1462)</f>
        <v>Seafood Barbecue Turkish Arabic</v>
      </c>
      <c r="L1462" t="str">
        <f t="shared" si="179"/>
        <v>Seafood, Barbecue, Turkish, Arabic</v>
      </c>
      <c r="M1462" t="str">
        <f t="shared" si="183"/>
        <v>Seafood, Barbecue, Turkish, Arabic</v>
      </c>
      <c r="P1462" t="str">
        <f t="shared" si="180"/>
        <v>Seafood, Barbecue, Turkish, Arabic</v>
      </c>
      <c r="Q1462" t="str" cm="1">
        <f t="array" ref="Q1462">_xlfn.TEXTJOIN(", ", TRUE, IFERROR(_xlfn.FILTERXML("&lt;t&gt;&lt;s&gt;" &amp; SUBSTITUTE(P1462, ", ", "&lt;/s&gt;&lt;s&gt;") &amp; "&lt;/s&gt;&lt;/t&gt;", "//s[not(preceding::*=.)]"), ""))</f>
        <v>Seafood, Barbecue, Turkish, Arabic</v>
      </c>
      <c r="R1462" t="s">
        <v>9048</v>
      </c>
      <c r="S1462" t="str">
        <f t="shared" si="181"/>
        <v>P002433</v>
      </c>
      <c r="T1462">
        <f t="shared" ca="1" si="182"/>
        <v>3810</v>
      </c>
      <c r="U1462" s="4">
        <v>3441</v>
      </c>
    </row>
    <row r="1463" spans="1:21" x14ac:dyDescent="0.45">
      <c r="A1463" t="s">
        <v>5931</v>
      </c>
      <c r="B1463" t="s">
        <v>41</v>
      </c>
      <c r="C1463" s="3" t="str">
        <f t="shared" si="177"/>
        <v>4.5 </v>
      </c>
      <c r="D1463" t="s">
        <v>5932</v>
      </c>
      <c r="E1463" t="s">
        <v>5933</v>
      </c>
      <c r="F1463" t="s">
        <v>546</v>
      </c>
      <c r="G1463" t="str">
        <f t="shared" si="178"/>
        <v>$$</v>
      </c>
      <c r="H1463" t="s">
        <v>5934</v>
      </c>
      <c r="I1463" t="s">
        <v>5935</v>
      </c>
      <c r="J1463" t="str">
        <f t="shared" si="176"/>
        <v>ChineseSeafoodInternationalAsian</v>
      </c>
      <c r="K1463" t="str" cm="1">
        <f t="array" ref="K1463">ExtractCapitals(J1463)</f>
        <v>Chinese Seafood International Asian</v>
      </c>
      <c r="L1463" t="str">
        <f t="shared" si="179"/>
        <v>Chinese, Seafood, International, Asian</v>
      </c>
      <c r="M1463" t="str">
        <f t="shared" si="183"/>
        <v>Chinese, Seafood, International, Asian</v>
      </c>
      <c r="P1463" t="str">
        <f t="shared" si="180"/>
        <v>Chinese, Seafood, International, Asian</v>
      </c>
      <c r="Q1463" t="str" cm="1">
        <f t="array" ref="Q1463">_xlfn.TEXTJOIN(", ", TRUE, IFERROR(_xlfn.FILTERXML("&lt;t&gt;&lt;s&gt;" &amp; SUBSTITUTE(P1463, ", ", "&lt;/s&gt;&lt;s&gt;") &amp; "&lt;/s&gt;&lt;/t&gt;", "//s[not(preceding::*=.)]"), ""))</f>
        <v>Chinese, Seafood, International, Asian</v>
      </c>
      <c r="R1463" t="s">
        <v>9048</v>
      </c>
      <c r="S1463" t="str">
        <f t="shared" si="181"/>
        <v>P002434</v>
      </c>
      <c r="T1463">
        <f t="shared" ca="1" si="182"/>
        <v>2065</v>
      </c>
      <c r="U1463" s="4">
        <v>512</v>
      </c>
    </row>
    <row r="1464" spans="1:21" x14ac:dyDescent="0.45">
      <c r="A1464" t="s">
        <v>5936</v>
      </c>
      <c r="B1464" t="s">
        <v>79</v>
      </c>
      <c r="C1464" s="3" t="str">
        <f t="shared" si="177"/>
        <v>5.0 </v>
      </c>
      <c r="D1464" t="s">
        <v>5937</v>
      </c>
      <c r="E1464" t="s">
        <v>5938</v>
      </c>
      <c r="F1464" t="s">
        <v>835</v>
      </c>
      <c r="G1464" t="str">
        <f t="shared" si="178"/>
        <v>$$</v>
      </c>
      <c r="H1464" t="s">
        <v>5939</v>
      </c>
      <c r="I1464">
        <v>6013708901</v>
      </c>
      <c r="J1464" t="str">
        <f t="shared" si="176"/>
        <v>AmericanCafeHealthy</v>
      </c>
      <c r="K1464" t="str" cm="1">
        <f t="array" ref="K1464">ExtractCapitals(J1464)</f>
        <v>American Cafe Healthy</v>
      </c>
      <c r="L1464" t="str">
        <f t="shared" si="179"/>
        <v>American, Cafe, Healthy</v>
      </c>
      <c r="M1464" t="str">
        <f t="shared" si="183"/>
        <v>American, Cafe, Healthy</v>
      </c>
      <c r="P1464" t="str">
        <f t="shared" si="180"/>
        <v>American, Cafe, Healthy</v>
      </c>
      <c r="Q1464" t="str" cm="1">
        <f t="array" ref="Q1464">_xlfn.TEXTJOIN(", ", TRUE, IFERROR(_xlfn.FILTERXML("&lt;t&gt;&lt;s&gt;" &amp; SUBSTITUTE(P1464, ", ", "&lt;/s&gt;&lt;s&gt;") &amp; "&lt;/s&gt;&lt;/t&gt;", "//s[not(preceding::*=.)]"), ""))</f>
        <v>American, Cafe, Healthy</v>
      </c>
      <c r="R1464" t="s">
        <v>9048</v>
      </c>
      <c r="S1464" t="str">
        <f t="shared" si="181"/>
        <v>P002435</v>
      </c>
      <c r="T1464">
        <f t="shared" ca="1" si="182"/>
        <v>3414</v>
      </c>
      <c r="U1464" s="4">
        <v>918</v>
      </c>
    </row>
    <row r="1465" spans="1:21" x14ac:dyDescent="0.45">
      <c r="A1465" t="s">
        <v>2148</v>
      </c>
      <c r="B1465" t="s">
        <v>18</v>
      </c>
      <c r="C1465" s="3" t="str">
        <f t="shared" si="177"/>
        <v>3.5 </v>
      </c>
      <c r="D1465" t="s">
        <v>5940</v>
      </c>
      <c r="E1465" t="s">
        <v>5941</v>
      </c>
      <c r="F1465" t="s">
        <v>13</v>
      </c>
      <c r="G1465" t="str">
        <f t="shared" si="178"/>
        <v>$$ - $$$</v>
      </c>
      <c r="H1465" t="s">
        <v>5176</v>
      </c>
      <c r="I1465" t="s">
        <v>5942</v>
      </c>
      <c r="J1465" t="str">
        <f t="shared" si="176"/>
        <v xml:space="preserve">  IndianAsianMiddle Eastern</v>
      </c>
      <c r="K1465" t="str" cm="1">
        <f t="array" ref="K1465">ExtractCapitals(J1465)</f>
        <v>Indian Asian Middle  Eastern</v>
      </c>
      <c r="L1465" t="str">
        <f t="shared" si="179"/>
        <v>Indian, Asian, Middle, , Eastern</v>
      </c>
      <c r="M1465" t="str">
        <f t="shared" si="183"/>
        <v>Indian, Asian, Middle Eastern</v>
      </c>
      <c r="P1465" t="str">
        <f t="shared" si="180"/>
        <v>Indian, Asian, Middle Eastern</v>
      </c>
      <c r="Q1465" t="str" cm="1">
        <f t="array" ref="Q1465">_xlfn.TEXTJOIN(", ", TRUE, IFERROR(_xlfn.FILTERXML("&lt;t&gt;&lt;s&gt;" &amp; SUBSTITUTE(P1465, ", ", "&lt;/s&gt;&lt;s&gt;") &amp; "&lt;/s&gt;&lt;/t&gt;", "//s[not(preceding::*=.)]"), ""))</f>
        <v>Indian, Asian, Middle Eastern</v>
      </c>
      <c r="R1465" t="s">
        <v>9048</v>
      </c>
      <c r="S1465" t="str">
        <f t="shared" si="181"/>
        <v>P002436</v>
      </c>
      <c r="T1465">
        <f t="shared" ca="1" si="182"/>
        <v>1417</v>
      </c>
      <c r="U1465" s="4">
        <v>1011</v>
      </c>
    </row>
    <row r="1466" spans="1:21" x14ac:dyDescent="0.45">
      <c r="A1466" t="s">
        <v>5943</v>
      </c>
      <c r="B1466" t="s">
        <v>79</v>
      </c>
      <c r="C1466" s="3" t="str">
        <f t="shared" si="177"/>
        <v>5.0 </v>
      </c>
      <c r="D1466" t="s">
        <v>5944</v>
      </c>
      <c r="F1466" t="s">
        <v>1347</v>
      </c>
      <c r="G1466" t="str">
        <f t="shared" si="178"/>
        <v>$$</v>
      </c>
      <c r="H1466" t="s">
        <v>5945</v>
      </c>
      <c r="I1466" t="s">
        <v>5946</v>
      </c>
      <c r="J1466" t="str">
        <f t="shared" si="176"/>
        <v>Quick BitesItalianAsianMalaysian</v>
      </c>
      <c r="K1466" t="str" cm="1">
        <f t="array" ref="K1466">ExtractCapitals(J1466)</f>
        <v>Quick  Bites Italian Asian Malaysian</v>
      </c>
      <c r="L1466" t="str">
        <f t="shared" si="179"/>
        <v>Quick, , Bites, Italian, Asian, Malaysian</v>
      </c>
      <c r="M1466" t="str">
        <f t="shared" si="183"/>
        <v>Quick Bites, Italian, Asian, Malaysian</v>
      </c>
      <c r="P1466" t="str">
        <f t="shared" si="180"/>
        <v>Quick Bites, Italian, Asian, Malaysian</v>
      </c>
      <c r="Q1466" t="str" cm="1">
        <f t="array" ref="Q1466">_xlfn.TEXTJOIN(", ", TRUE, IFERROR(_xlfn.FILTERXML("&lt;t&gt;&lt;s&gt;" &amp; SUBSTITUTE(P1466, ", ", "&lt;/s&gt;&lt;s&gt;") &amp; "&lt;/s&gt;&lt;/t&gt;", "//s[not(preceding::*=.)]"), ""))</f>
        <v>Quick Bites, Italian, Asian, Malaysian</v>
      </c>
      <c r="R1466" t="s">
        <v>9048</v>
      </c>
      <c r="S1466" t="str">
        <f t="shared" si="181"/>
        <v>P002437</v>
      </c>
      <c r="T1466">
        <f t="shared" ca="1" si="182"/>
        <v>603</v>
      </c>
      <c r="U1466" s="4">
        <v>91</v>
      </c>
    </row>
    <row r="1467" spans="1:21" x14ac:dyDescent="0.45">
      <c r="A1467" t="s">
        <v>5947</v>
      </c>
      <c r="B1467" t="s">
        <v>41</v>
      </c>
      <c r="C1467" s="3" t="str">
        <f t="shared" si="177"/>
        <v>4.5 </v>
      </c>
      <c r="D1467" t="s">
        <v>5948</v>
      </c>
      <c r="F1467" t="s">
        <v>13</v>
      </c>
      <c r="G1467" t="str">
        <f t="shared" si="178"/>
        <v>$$ - $$$</v>
      </c>
      <c r="H1467" t="s">
        <v>1194</v>
      </c>
      <c r="I1467" t="s">
        <v>5949</v>
      </c>
      <c r="J1467" t="str">
        <f t="shared" si="176"/>
        <v xml:space="preserve">  AsianMalaysian</v>
      </c>
      <c r="K1467" t="str" cm="1">
        <f t="array" ref="K1467">ExtractCapitals(J1467)</f>
        <v>Asian Malaysian</v>
      </c>
      <c r="L1467" t="str">
        <f t="shared" si="179"/>
        <v>Asian, Malaysian</v>
      </c>
      <c r="M1467" t="str">
        <f t="shared" si="183"/>
        <v>Asian, Malaysian</v>
      </c>
      <c r="P1467" t="str">
        <f t="shared" si="180"/>
        <v>Asian, Malaysian</v>
      </c>
      <c r="Q1467" t="str" cm="1">
        <f t="array" ref="Q1467">_xlfn.TEXTJOIN(", ", TRUE, IFERROR(_xlfn.FILTERXML("&lt;t&gt;&lt;s&gt;" &amp; SUBSTITUTE(P1467, ", ", "&lt;/s&gt;&lt;s&gt;") &amp; "&lt;/s&gt;&lt;/t&gt;", "//s[not(preceding::*=.)]"), ""))</f>
        <v>Asian, Malaysian</v>
      </c>
      <c r="R1467" t="s">
        <v>9048</v>
      </c>
      <c r="S1467" t="str">
        <f t="shared" si="181"/>
        <v>P002438</v>
      </c>
      <c r="T1467">
        <f t="shared" ca="1" si="182"/>
        <v>2260</v>
      </c>
      <c r="U1467" s="4">
        <v>757</v>
      </c>
    </row>
    <row r="1468" spans="1:21" x14ac:dyDescent="0.45">
      <c r="A1468" t="s">
        <v>5950</v>
      </c>
      <c r="B1468" t="s">
        <v>79</v>
      </c>
      <c r="C1468" s="3" t="str">
        <f t="shared" si="177"/>
        <v>5.0 </v>
      </c>
      <c r="D1468" t="s">
        <v>5951</v>
      </c>
      <c r="F1468" t="s">
        <v>208</v>
      </c>
      <c r="G1468" t="str">
        <f t="shared" si="178"/>
        <v>$$</v>
      </c>
      <c r="H1468" t="s">
        <v>5952</v>
      </c>
      <c r="J1468" t="str">
        <f t="shared" si="176"/>
        <v>CafeBarbecueAsianGrill</v>
      </c>
      <c r="K1468" t="str" cm="1">
        <f t="array" ref="K1468">ExtractCapitals(J1468)</f>
        <v>Cafe Barbecue Asian Grill</v>
      </c>
      <c r="L1468" t="str">
        <f t="shared" si="179"/>
        <v>Cafe, Barbecue, Asian, Grill</v>
      </c>
      <c r="M1468" t="str">
        <f t="shared" si="183"/>
        <v>Cafe, Barbecue, Asian, Grill</v>
      </c>
      <c r="P1468" t="str">
        <f t="shared" si="180"/>
        <v>Cafe, Barbecue, Asian, Grill</v>
      </c>
      <c r="Q1468" t="str" cm="1">
        <f t="array" ref="Q1468">_xlfn.TEXTJOIN(", ", TRUE, IFERROR(_xlfn.FILTERXML("&lt;t&gt;&lt;s&gt;" &amp; SUBSTITUTE(P1468, ", ", "&lt;/s&gt;&lt;s&gt;") &amp; "&lt;/s&gt;&lt;/t&gt;", "//s[not(preceding::*=.)]"), ""))</f>
        <v>Cafe, Barbecue, Asian, Grill</v>
      </c>
      <c r="R1468" t="s">
        <v>9048</v>
      </c>
      <c r="S1468" t="str">
        <f t="shared" si="181"/>
        <v>P002439</v>
      </c>
      <c r="T1468">
        <f t="shared" ca="1" si="182"/>
        <v>443</v>
      </c>
      <c r="U1468" s="4">
        <v>2167</v>
      </c>
    </row>
    <row r="1469" spans="1:21" x14ac:dyDescent="0.45">
      <c r="A1469" t="s">
        <v>5953</v>
      </c>
      <c r="B1469" t="s">
        <v>41</v>
      </c>
      <c r="C1469" s="3" t="str">
        <f t="shared" si="177"/>
        <v>4.5 </v>
      </c>
      <c r="D1469" t="s">
        <v>5954</v>
      </c>
      <c r="E1469" t="s">
        <v>5955</v>
      </c>
      <c r="F1469" t="s">
        <v>13</v>
      </c>
      <c r="G1469" t="str">
        <f t="shared" si="178"/>
        <v>$$ - $$$</v>
      </c>
      <c r="H1469" t="s">
        <v>5956</v>
      </c>
      <c r="I1469" t="s">
        <v>5957</v>
      </c>
      <c r="J1469" t="str">
        <f t="shared" si="176"/>
        <v xml:space="preserve">  ItalianAsian</v>
      </c>
      <c r="K1469" t="str" cm="1">
        <f t="array" ref="K1469">ExtractCapitals(J1469)</f>
        <v>Italian Asian</v>
      </c>
      <c r="L1469" t="str">
        <f t="shared" si="179"/>
        <v>Italian, Asian</v>
      </c>
      <c r="M1469" t="str">
        <f t="shared" si="183"/>
        <v>Italian, Asian</v>
      </c>
      <c r="P1469" t="str">
        <f t="shared" si="180"/>
        <v>Italian, Asian</v>
      </c>
      <c r="Q1469" t="str" cm="1">
        <f t="array" ref="Q1469">_xlfn.TEXTJOIN(", ", TRUE, IFERROR(_xlfn.FILTERXML("&lt;t&gt;&lt;s&gt;" &amp; SUBSTITUTE(P1469, ", ", "&lt;/s&gt;&lt;s&gt;") &amp; "&lt;/s&gt;&lt;/t&gt;", "//s[not(preceding::*=.)]"), ""))</f>
        <v>Italian, Asian</v>
      </c>
      <c r="R1469" t="s">
        <v>9048</v>
      </c>
      <c r="S1469" t="str">
        <f t="shared" si="181"/>
        <v>P002440</v>
      </c>
      <c r="T1469">
        <f t="shared" ca="1" si="182"/>
        <v>1397</v>
      </c>
      <c r="U1469" s="4">
        <v>2835</v>
      </c>
    </row>
    <row r="1470" spans="1:21" x14ac:dyDescent="0.45">
      <c r="A1470" t="s">
        <v>5958</v>
      </c>
      <c r="B1470" t="s">
        <v>79</v>
      </c>
      <c r="C1470" s="3" t="str">
        <f t="shared" si="177"/>
        <v>5.0 </v>
      </c>
      <c r="D1470" t="s">
        <v>5959</v>
      </c>
      <c r="E1470" t="s">
        <v>5960</v>
      </c>
      <c r="F1470" t="s">
        <v>794</v>
      </c>
      <c r="G1470" t="str">
        <f t="shared" si="178"/>
        <v>$$</v>
      </c>
      <c r="H1470" t="s">
        <v>795</v>
      </c>
      <c r="I1470" t="s">
        <v>5961</v>
      </c>
      <c r="J1470" t="str">
        <f t="shared" si="176"/>
        <v>AsianMalaysian</v>
      </c>
      <c r="K1470" t="str" cm="1">
        <f t="array" ref="K1470">ExtractCapitals(J1470)</f>
        <v>Asian Malaysian</v>
      </c>
      <c r="L1470" t="str">
        <f t="shared" si="179"/>
        <v>Asian, Malaysian</v>
      </c>
      <c r="M1470" t="str">
        <f t="shared" si="183"/>
        <v>Asian, Malaysian</v>
      </c>
      <c r="P1470" t="str">
        <f t="shared" si="180"/>
        <v>Asian, Malaysian</v>
      </c>
      <c r="Q1470" t="str" cm="1">
        <f t="array" ref="Q1470">_xlfn.TEXTJOIN(", ", TRUE, IFERROR(_xlfn.FILTERXML("&lt;t&gt;&lt;s&gt;" &amp; SUBSTITUTE(P1470, ", ", "&lt;/s&gt;&lt;s&gt;") &amp; "&lt;/s&gt;&lt;/t&gt;", "//s[not(preceding::*=.)]"), ""))</f>
        <v>Asian, Malaysian</v>
      </c>
      <c r="R1470" t="s">
        <v>9048</v>
      </c>
      <c r="S1470" t="str">
        <f t="shared" si="181"/>
        <v>P002441</v>
      </c>
      <c r="T1470">
        <f t="shared" ca="1" si="182"/>
        <v>232</v>
      </c>
      <c r="U1470" s="4">
        <v>2620</v>
      </c>
    </row>
    <row r="1471" spans="1:21" x14ac:dyDescent="0.45">
      <c r="A1471" t="s">
        <v>5962</v>
      </c>
      <c r="B1471" t="s">
        <v>3</v>
      </c>
      <c r="C1471" s="3" t="str">
        <f t="shared" si="177"/>
        <v>4.0 </v>
      </c>
      <c r="D1471" t="s">
        <v>5963</v>
      </c>
      <c r="F1471" t="s">
        <v>13</v>
      </c>
      <c r="G1471" t="str">
        <f t="shared" si="178"/>
        <v>$$ - $$$</v>
      </c>
      <c r="H1471" t="s">
        <v>2008</v>
      </c>
      <c r="I1471" t="s">
        <v>5964</v>
      </c>
      <c r="J1471" t="str">
        <f t="shared" si="176"/>
        <v xml:space="preserve">  ChineseSeafoodBarbecue</v>
      </c>
      <c r="K1471" t="str" cm="1">
        <f t="array" ref="K1471">ExtractCapitals(J1471)</f>
        <v>Chinese Seafood Barbecue</v>
      </c>
      <c r="L1471" t="str">
        <f t="shared" si="179"/>
        <v>Chinese, Seafood, Barbecue</v>
      </c>
      <c r="M1471" t="str">
        <f t="shared" si="183"/>
        <v>Chinese, Seafood, Barbecue</v>
      </c>
      <c r="P1471" t="str">
        <f t="shared" si="180"/>
        <v>Chinese, Seafood, Barbecue</v>
      </c>
      <c r="Q1471" t="str" cm="1">
        <f t="array" ref="Q1471">_xlfn.TEXTJOIN(", ", TRUE, IFERROR(_xlfn.FILTERXML("&lt;t&gt;&lt;s&gt;" &amp; SUBSTITUTE(P1471, ", ", "&lt;/s&gt;&lt;s&gt;") &amp; "&lt;/s&gt;&lt;/t&gt;", "//s[not(preceding::*=.)]"), ""))</f>
        <v>Chinese, Seafood, Barbecue</v>
      </c>
      <c r="R1471" t="s">
        <v>9048</v>
      </c>
      <c r="S1471" t="str">
        <f t="shared" si="181"/>
        <v>P002442</v>
      </c>
      <c r="T1471">
        <f t="shared" ca="1" si="182"/>
        <v>1873</v>
      </c>
      <c r="U1471" s="4">
        <v>3625</v>
      </c>
    </row>
    <row r="1472" spans="1:21" x14ac:dyDescent="0.45">
      <c r="A1472" t="s">
        <v>5965</v>
      </c>
      <c r="B1472" t="s">
        <v>3</v>
      </c>
      <c r="C1472" s="3" t="str">
        <f t="shared" si="177"/>
        <v>4.0 </v>
      </c>
      <c r="D1472" t="s">
        <v>5966</v>
      </c>
      <c r="F1472" t="s">
        <v>123</v>
      </c>
      <c r="G1472" t="str">
        <f t="shared" si="178"/>
        <v>$$</v>
      </c>
      <c r="H1472" t="s">
        <v>5967</v>
      </c>
      <c r="I1472" t="s">
        <v>5968</v>
      </c>
      <c r="J1472" t="str">
        <f t="shared" si="176"/>
        <v>ItalianInternationalDiner</v>
      </c>
      <c r="K1472" t="str" cm="1">
        <f t="array" ref="K1472">ExtractCapitals(J1472)</f>
        <v>Italian International Diner</v>
      </c>
      <c r="L1472" t="str">
        <f t="shared" si="179"/>
        <v>Italian, International, Diner</v>
      </c>
      <c r="M1472" t="str">
        <f t="shared" si="183"/>
        <v>Italian, International, Diner</v>
      </c>
      <c r="P1472" t="str">
        <f t="shared" si="180"/>
        <v>Italian, International, Diner</v>
      </c>
      <c r="Q1472" t="str" cm="1">
        <f t="array" ref="Q1472">_xlfn.TEXTJOIN(", ", TRUE, IFERROR(_xlfn.FILTERXML("&lt;t&gt;&lt;s&gt;" &amp; SUBSTITUTE(P1472, ", ", "&lt;/s&gt;&lt;s&gt;") &amp; "&lt;/s&gt;&lt;/t&gt;", "//s[not(preceding::*=.)]"), ""))</f>
        <v>Italian, International, Diner</v>
      </c>
      <c r="R1472" t="s">
        <v>9048</v>
      </c>
      <c r="S1472" t="str">
        <f t="shared" si="181"/>
        <v>P002443</v>
      </c>
      <c r="T1472">
        <f t="shared" ca="1" si="182"/>
        <v>2846</v>
      </c>
      <c r="U1472" s="4">
        <v>3412</v>
      </c>
    </row>
    <row r="1473" spans="1:21" x14ac:dyDescent="0.45">
      <c r="A1473" t="s">
        <v>5969</v>
      </c>
      <c r="B1473" t="s">
        <v>41</v>
      </c>
      <c r="C1473" s="3" t="str">
        <f t="shared" si="177"/>
        <v>4.5 </v>
      </c>
      <c r="D1473" t="s">
        <v>5970</v>
      </c>
      <c r="F1473" t="s">
        <v>794</v>
      </c>
      <c r="G1473" t="str">
        <f t="shared" si="178"/>
        <v>$$</v>
      </c>
      <c r="H1473" t="s">
        <v>795</v>
      </c>
      <c r="I1473" t="s">
        <v>5971</v>
      </c>
      <c r="J1473" t="str">
        <f t="shared" si="176"/>
        <v>AsianMalaysian</v>
      </c>
      <c r="K1473" t="str" cm="1">
        <f t="array" ref="K1473">ExtractCapitals(J1473)</f>
        <v>Asian Malaysian</v>
      </c>
      <c r="L1473" t="str">
        <f t="shared" si="179"/>
        <v>Asian, Malaysian</v>
      </c>
      <c r="M1473" t="str">
        <f t="shared" si="183"/>
        <v>Asian, Malaysian</v>
      </c>
      <c r="P1473" t="str">
        <f t="shared" si="180"/>
        <v>Asian, Malaysian</v>
      </c>
      <c r="Q1473" t="str" cm="1">
        <f t="array" ref="Q1473">_xlfn.TEXTJOIN(", ", TRUE, IFERROR(_xlfn.FILTERXML("&lt;t&gt;&lt;s&gt;" &amp; SUBSTITUTE(P1473, ", ", "&lt;/s&gt;&lt;s&gt;") &amp; "&lt;/s&gt;&lt;/t&gt;", "//s[not(preceding::*=.)]"), ""))</f>
        <v>Asian, Malaysian</v>
      </c>
      <c r="R1473" t="s">
        <v>9048</v>
      </c>
      <c r="S1473" t="str">
        <f t="shared" si="181"/>
        <v>P002444</v>
      </c>
      <c r="T1473">
        <f t="shared" ca="1" si="182"/>
        <v>4072</v>
      </c>
      <c r="U1473" s="4">
        <v>228</v>
      </c>
    </row>
    <row r="1474" spans="1:21" x14ac:dyDescent="0.45">
      <c r="A1474" t="s">
        <v>5972</v>
      </c>
      <c r="B1474" t="s">
        <v>41</v>
      </c>
      <c r="C1474" s="3" t="str">
        <f t="shared" si="177"/>
        <v>4.5 </v>
      </c>
      <c r="D1474" t="s">
        <v>5973</v>
      </c>
      <c r="F1474" t="s">
        <v>6</v>
      </c>
      <c r="G1474" t="str">
        <f t="shared" si="178"/>
        <v>$</v>
      </c>
      <c r="H1474" t="s">
        <v>5974</v>
      </c>
      <c r="I1474" t="s">
        <v>5975</v>
      </c>
      <c r="J1474" t="str">
        <f t="shared" ref="J1474:J1537" si="184">SUBSTITUTE(SUBSTITUTE(H1474, "$", ""), "-", "")</f>
        <v>BarbecueMalaysian</v>
      </c>
      <c r="K1474" t="str" cm="1">
        <f t="array" ref="K1474">ExtractCapitals(J1474)</f>
        <v>Barbecue Malaysian</v>
      </c>
      <c r="L1474" t="str">
        <f t="shared" si="179"/>
        <v>Barbecue, Malaysian</v>
      </c>
      <c r="M1474" t="str">
        <f t="shared" si="183"/>
        <v>Barbecue, Malaysian</v>
      </c>
      <c r="P1474" t="str">
        <f t="shared" si="180"/>
        <v>Barbecue, Malaysian</v>
      </c>
      <c r="Q1474" t="str" cm="1">
        <f t="array" ref="Q1474">_xlfn.TEXTJOIN(", ", TRUE, IFERROR(_xlfn.FILTERXML("&lt;t&gt;&lt;s&gt;" &amp; SUBSTITUTE(P1474, ", ", "&lt;/s&gt;&lt;s&gt;") &amp; "&lt;/s&gt;&lt;/t&gt;", "//s[not(preceding::*=.)]"), ""))</f>
        <v>Barbecue, Malaysian</v>
      </c>
      <c r="R1474" t="s">
        <v>9048</v>
      </c>
      <c r="S1474" t="str">
        <f t="shared" si="181"/>
        <v>P002445</v>
      </c>
      <c r="T1474">
        <f t="shared" ca="1" si="182"/>
        <v>2483</v>
      </c>
      <c r="U1474" s="4">
        <v>4336</v>
      </c>
    </row>
    <row r="1475" spans="1:21" x14ac:dyDescent="0.45">
      <c r="A1475" t="s">
        <v>5976</v>
      </c>
      <c r="B1475" t="s">
        <v>1272</v>
      </c>
      <c r="C1475" s="3" t="str">
        <f t="shared" ref="C1475:C1538" si="185">SUBSTITUTE(B1475, "Â", "")</f>
        <v>3.0 </v>
      </c>
      <c r="D1475" t="s">
        <v>5977</v>
      </c>
      <c r="F1475" t="s">
        <v>13</v>
      </c>
      <c r="G1475" t="str">
        <f t="shared" ref="G1475:G1538" si="186">IF(OR(ISBLANK(F1475), ISERROR(SEARCH("$", F1475))), "$$", F1475)</f>
        <v>$$ - $$$</v>
      </c>
      <c r="H1475" t="s">
        <v>5978</v>
      </c>
      <c r="I1475" t="s">
        <v>5557</v>
      </c>
      <c r="J1475" t="str">
        <f t="shared" si="184"/>
        <v xml:space="preserve">  Quick Bites</v>
      </c>
      <c r="K1475" t="str" cm="1">
        <f t="array" ref="K1475">ExtractCapitals(J1475)</f>
        <v>Quick  Bites</v>
      </c>
      <c r="L1475" t="str">
        <f t="shared" ref="L1475:L1538" si="187">SUBSTITUTE(K1475, " ", ", ")</f>
        <v>Quick, , Bites</v>
      </c>
      <c r="M1475" t="str">
        <f t="shared" si="183"/>
        <v>Quick Bites</v>
      </c>
      <c r="P1475" t="str">
        <f t="shared" ref="P1475:P1538" si="188">M1475 &amp; IF(ISNUMBER(SEARCH(N1475, M1475)), "", ", " &amp; N1475) &amp; IF(AND(ISNUMBER(SEARCH(N1475, M1475 &amp; N1475)), ISNUMBER(SEARCH(O1475, M1475 &amp; N1475))), "", ", " &amp; O1475)</f>
        <v>Quick Bites</v>
      </c>
      <c r="Q1475" t="str" cm="1">
        <f t="array" ref="Q1475">_xlfn.TEXTJOIN(", ", TRUE, IFERROR(_xlfn.FILTERXML("&lt;t&gt;&lt;s&gt;" &amp; SUBSTITUTE(P1475, ", ", "&lt;/s&gt;&lt;s&gt;") &amp; "&lt;/s&gt;&lt;/t&gt;", "//s[not(preceding::*=.)]"), ""))</f>
        <v>Quick Bites</v>
      </c>
      <c r="R1475" t="s">
        <v>9048</v>
      </c>
      <c r="S1475" t="str">
        <f t="shared" ref="S1475:S1538" si="189">"P" &amp; TEXT(ROW(S1475)-1+972,"000000")</f>
        <v>P002446</v>
      </c>
      <c r="T1475">
        <f t="shared" ref="T1475:T1538" ca="1" si="190">RANDBETWEEN(1, 4500)</f>
        <v>3988</v>
      </c>
      <c r="U1475" s="4">
        <v>1477</v>
      </c>
    </row>
    <row r="1476" spans="1:21" x14ac:dyDescent="0.45">
      <c r="A1476" t="s">
        <v>5979</v>
      </c>
      <c r="B1476" t="s">
        <v>41</v>
      </c>
      <c r="C1476" s="3" t="str">
        <f t="shared" si="185"/>
        <v>4.5 </v>
      </c>
      <c r="D1476" t="s">
        <v>5980</v>
      </c>
      <c r="E1476" t="s">
        <v>5981</v>
      </c>
      <c r="F1476" t="s">
        <v>1179</v>
      </c>
      <c r="G1476" t="str">
        <f t="shared" si="186"/>
        <v>$$</v>
      </c>
      <c r="H1476" t="s">
        <v>5982</v>
      </c>
      <c r="I1476" t="s">
        <v>5983</v>
      </c>
      <c r="J1476" t="str">
        <f t="shared" si="184"/>
        <v>BarbecueAsianMalaysian</v>
      </c>
      <c r="K1476" t="str" cm="1">
        <f t="array" ref="K1476">ExtractCapitals(J1476)</f>
        <v>Barbecue Asian Malaysian</v>
      </c>
      <c r="L1476" t="str">
        <f t="shared" si="187"/>
        <v>Barbecue, Asian, Malaysian</v>
      </c>
      <c r="M1476" t="str">
        <f t="shared" ref="M1476:M1539" si="191">SUBSTITUTE(SUBSTITUTE(L1476, ", ,", ""), ",,", ",")</f>
        <v>Barbecue, Asian, Malaysian</v>
      </c>
      <c r="P1476" t="str">
        <f t="shared" si="188"/>
        <v>Barbecue, Asian, Malaysian</v>
      </c>
      <c r="Q1476" t="str" cm="1">
        <f t="array" ref="Q1476">_xlfn.TEXTJOIN(", ", TRUE, IFERROR(_xlfn.FILTERXML("&lt;t&gt;&lt;s&gt;" &amp; SUBSTITUTE(P1476, ", ", "&lt;/s&gt;&lt;s&gt;") &amp; "&lt;/s&gt;&lt;/t&gt;", "//s[not(preceding::*=.)]"), ""))</f>
        <v>Barbecue, Asian, Malaysian</v>
      </c>
      <c r="R1476" t="s">
        <v>9048</v>
      </c>
      <c r="S1476" t="str">
        <f t="shared" si="189"/>
        <v>P002447</v>
      </c>
      <c r="T1476">
        <f t="shared" ca="1" si="190"/>
        <v>2483</v>
      </c>
      <c r="U1476" s="4">
        <v>1143</v>
      </c>
    </row>
    <row r="1477" spans="1:21" x14ac:dyDescent="0.45">
      <c r="A1477" t="s">
        <v>5984</v>
      </c>
      <c r="B1477" t="s">
        <v>79</v>
      </c>
      <c r="C1477" s="3" t="str">
        <f t="shared" si="185"/>
        <v>5.0 </v>
      </c>
      <c r="D1477" t="s">
        <v>5985</v>
      </c>
      <c r="F1477" t="s">
        <v>6</v>
      </c>
      <c r="G1477" t="str">
        <f t="shared" si="186"/>
        <v>$</v>
      </c>
      <c r="H1477" t="s">
        <v>2490</v>
      </c>
      <c r="J1477" t="str">
        <f t="shared" si="184"/>
        <v>Cafe</v>
      </c>
      <c r="K1477" t="str" cm="1">
        <f t="array" ref="K1477">ExtractCapitals(J1477)</f>
        <v>Cafe</v>
      </c>
      <c r="L1477" t="str">
        <f t="shared" si="187"/>
        <v>Cafe</v>
      </c>
      <c r="M1477" t="str">
        <f t="shared" si="191"/>
        <v>Cafe</v>
      </c>
      <c r="P1477" t="str">
        <f t="shared" si="188"/>
        <v>Cafe</v>
      </c>
      <c r="Q1477" t="str" cm="1">
        <f t="array" ref="Q1477">_xlfn.TEXTJOIN(", ", TRUE, IFERROR(_xlfn.FILTERXML("&lt;t&gt;&lt;s&gt;" &amp; SUBSTITUTE(P1477, ", ", "&lt;/s&gt;&lt;s&gt;") &amp; "&lt;/s&gt;&lt;/t&gt;", "//s[not(preceding::*=.)]"), ""))</f>
        <v>Cafe</v>
      </c>
      <c r="R1477" t="s">
        <v>9048</v>
      </c>
      <c r="S1477" t="str">
        <f t="shared" si="189"/>
        <v>P002448</v>
      </c>
      <c r="T1477">
        <f t="shared" ca="1" si="190"/>
        <v>3174</v>
      </c>
      <c r="U1477" s="4">
        <v>2528</v>
      </c>
    </row>
    <row r="1478" spans="1:21" x14ac:dyDescent="0.45">
      <c r="A1478" t="s">
        <v>5986</v>
      </c>
      <c r="B1478" t="s">
        <v>79</v>
      </c>
      <c r="C1478" s="3" t="str">
        <f t="shared" si="185"/>
        <v>5.0 </v>
      </c>
      <c r="D1478" t="s">
        <v>5987</v>
      </c>
      <c r="F1478" t="s">
        <v>6</v>
      </c>
      <c r="G1478" t="str">
        <f t="shared" si="186"/>
        <v>$</v>
      </c>
      <c r="H1478" t="s">
        <v>5988</v>
      </c>
      <c r="I1478" t="s">
        <v>5989</v>
      </c>
      <c r="J1478" t="str">
        <f t="shared" si="184"/>
        <v>ItalianAsianMalaysian</v>
      </c>
      <c r="K1478" t="str" cm="1">
        <f t="array" ref="K1478">ExtractCapitals(J1478)</f>
        <v>Italian Asian Malaysian</v>
      </c>
      <c r="L1478" t="str">
        <f t="shared" si="187"/>
        <v>Italian, Asian, Malaysian</v>
      </c>
      <c r="M1478" t="str">
        <f t="shared" si="191"/>
        <v>Italian, Asian, Malaysian</v>
      </c>
      <c r="P1478" t="str">
        <f t="shared" si="188"/>
        <v>Italian, Asian, Malaysian</v>
      </c>
      <c r="Q1478" t="str" cm="1">
        <f t="array" ref="Q1478">_xlfn.TEXTJOIN(", ", TRUE, IFERROR(_xlfn.FILTERXML("&lt;t&gt;&lt;s&gt;" &amp; SUBSTITUTE(P1478, ", ", "&lt;/s&gt;&lt;s&gt;") &amp; "&lt;/s&gt;&lt;/t&gt;", "//s[not(preceding::*=.)]"), ""))</f>
        <v>Italian, Asian, Malaysian</v>
      </c>
      <c r="R1478" t="s">
        <v>9048</v>
      </c>
      <c r="S1478" t="str">
        <f t="shared" si="189"/>
        <v>P002449</v>
      </c>
      <c r="T1478">
        <f t="shared" ca="1" si="190"/>
        <v>1339</v>
      </c>
      <c r="U1478" s="4">
        <v>1898</v>
      </c>
    </row>
    <row r="1479" spans="1:21" x14ac:dyDescent="0.45">
      <c r="A1479" t="s">
        <v>5990</v>
      </c>
      <c r="B1479" t="s">
        <v>41</v>
      </c>
      <c r="C1479" s="3" t="str">
        <f t="shared" si="185"/>
        <v>4.5 </v>
      </c>
      <c r="D1479" t="s">
        <v>5323</v>
      </c>
      <c r="F1479" t="s">
        <v>13</v>
      </c>
      <c r="G1479" t="str">
        <f t="shared" si="186"/>
        <v>$$ - $$$</v>
      </c>
      <c r="H1479" t="s">
        <v>13</v>
      </c>
      <c r="I1479" t="s">
        <v>5991</v>
      </c>
      <c r="J1479" t="str">
        <f t="shared" si="184"/>
        <v xml:space="preserve">  </v>
      </c>
      <c r="K1479" t="str" cm="1">
        <f t="array" ref="K1479">ExtractCapitals(J1479)</f>
        <v/>
      </c>
      <c r="L1479" t="str">
        <f t="shared" si="187"/>
        <v/>
      </c>
      <c r="M1479" t="str">
        <f t="shared" si="191"/>
        <v/>
      </c>
      <c r="P1479" t="str">
        <f t="shared" si="188"/>
        <v xml:space="preserve">, , </v>
      </c>
      <c r="Q1479" t="str" cm="1">
        <f t="array" ref="Q1479">_xlfn.TEXTJOIN(", ", TRUE, IFERROR(_xlfn.FILTERXML("&lt;t&gt;&lt;s&gt;" &amp; SUBSTITUTE(P1479, ", ", "&lt;/s&gt;&lt;s&gt;") &amp; "&lt;/s&gt;&lt;/t&gt;", "//s[not(preceding::*=.)]"), ""))</f>
        <v/>
      </c>
      <c r="R1479" t="s">
        <v>9048</v>
      </c>
      <c r="S1479" t="str">
        <f t="shared" si="189"/>
        <v>P002450</v>
      </c>
      <c r="T1479">
        <f t="shared" ca="1" si="190"/>
        <v>3576</v>
      </c>
      <c r="U1479" s="4">
        <v>1096</v>
      </c>
    </row>
    <row r="1480" spans="1:21" x14ac:dyDescent="0.45">
      <c r="A1480" t="s">
        <v>5992</v>
      </c>
      <c r="B1480" t="s">
        <v>41</v>
      </c>
      <c r="C1480" s="3" t="str">
        <f t="shared" si="185"/>
        <v>4.5 </v>
      </c>
      <c r="D1480" t="s">
        <v>5993</v>
      </c>
      <c r="F1480" t="s">
        <v>6</v>
      </c>
      <c r="G1480" t="str">
        <f t="shared" si="186"/>
        <v>$</v>
      </c>
      <c r="H1480" t="s">
        <v>5994</v>
      </c>
      <c r="I1480" t="s">
        <v>5995</v>
      </c>
      <c r="J1480" t="str">
        <f t="shared" si="184"/>
        <v>Turkish</v>
      </c>
      <c r="K1480" t="str" cm="1">
        <f t="array" ref="K1480">ExtractCapitals(J1480)</f>
        <v>Turkish</v>
      </c>
      <c r="L1480" t="str">
        <f t="shared" si="187"/>
        <v>Turkish</v>
      </c>
      <c r="M1480" t="str">
        <f t="shared" si="191"/>
        <v>Turkish</v>
      </c>
      <c r="P1480" t="str">
        <f t="shared" si="188"/>
        <v>Turkish</v>
      </c>
      <c r="Q1480" t="str" cm="1">
        <f t="array" ref="Q1480">_xlfn.TEXTJOIN(", ", TRUE, IFERROR(_xlfn.FILTERXML("&lt;t&gt;&lt;s&gt;" &amp; SUBSTITUTE(P1480, ", ", "&lt;/s&gt;&lt;s&gt;") &amp; "&lt;/s&gt;&lt;/t&gt;", "//s[not(preceding::*=.)]"), ""))</f>
        <v>Turkish</v>
      </c>
      <c r="R1480" t="s">
        <v>9048</v>
      </c>
      <c r="S1480" t="str">
        <f t="shared" si="189"/>
        <v>P002451</v>
      </c>
      <c r="T1480">
        <f t="shared" ca="1" si="190"/>
        <v>3223</v>
      </c>
      <c r="U1480" s="4">
        <v>4392</v>
      </c>
    </row>
    <row r="1481" spans="1:21" x14ac:dyDescent="0.45">
      <c r="A1481" t="s">
        <v>5996</v>
      </c>
      <c r="B1481" t="s">
        <v>79</v>
      </c>
      <c r="C1481" s="3" t="str">
        <f t="shared" si="185"/>
        <v>5.0 </v>
      </c>
      <c r="D1481" t="s">
        <v>5997</v>
      </c>
      <c r="F1481" t="s">
        <v>794</v>
      </c>
      <c r="G1481" t="str">
        <f t="shared" si="186"/>
        <v>$$</v>
      </c>
      <c r="H1481" t="s">
        <v>5998</v>
      </c>
      <c r="I1481" t="s">
        <v>5999</v>
      </c>
      <c r="J1481" t="str">
        <f t="shared" si="184"/>
        <v>AsianIndonesianMalaysian</v>
      </c>
      <c r="K1481" t="str" cm="1">
        <f t="array" ref="K1481">ExtractCapitals(J1481)</f>
        <v>Asian Indonesian Malaysian</v>
      </c>
      <c r="L1481" t="str">
        <f t="shared" si="187"/>
        <v>Asian, Indonesian, Malaysian</v>
      </c>
      <c r="M1481" t="str">
        <f t="shared" si="191"/>
        <v>Asian, Indonesian, Malaysian</v>
      </c>
      <c r="P1481" t="str">
        <f t="shared" si="188"/>
        <v>Asian, Indonesian, Malaysian</v>
      </c>
      <c r="Q1481" t="str" cm="1">
        <f t="array" ref="Q1481">_xlfn.TEXTJOIN(", ", TRUE, IFERROR(_xlfn.FILTERXML("&lt;t&gt;&lt;s&gt;" &amp; SUBSTITUTE(P1481, ", ", "&lt;/s&gt;&lt;s&gt;") &amp; "&lt;/s&gt;&lt;/t&gt;", "//s[not(preceding::*=.)]"), ""))</f>
        <v>Asian, Indonesian, Malaysian</v>
      </c>
      <c r="R1481" t="s">
        <v>9048</v>
      </c>
      <c r="S1481" t="str">
        <f t="shared" si="189"/>
        <v>P002452</v>
      </c>
      <c r="T1481">
        <f t="shared" ca="1" si="190"/>
        <v>2608</v>
      </c>
      <c r="U1481" s="4">
        <v>721</v>
      </c>
    </row>
    <row r="1482" spans="1:21" x14ac:dyDescent="0.45">
      <c r="A1482" t="s">
        <v>6000</v>
      </c>
      <c r="B1482" t="s">
        <v>3</v>
      </c>
      <c r="C1482" s="3" t="str">
        <f t="shared" si="185"/>
        <v>4.0 </v>
      </c>
      <c r="D1482" t="s">
        <v>6001</v>
      </c>
      <c r="E1482" t="s">
        <v>6002</v>
      </c>
      <c r="F1482" t="s">
        <v>123</v>
      </c>
      <c r="G1482" t="str">
        <f t="shared" si="186"/>
        <v>$$</v>
      </c>
      <c r="H1482" t="s">
        <v>6003</v>
      </c>
      <c r="I1482" t="s">
        <v>5403</v>
      </c>
      <c r="J1482" t="str">
        <f t="shared" si="184"/>
        <v>ItalianSteakhousePizzaMediterranean</v>
      </c>
      <c r="K1482" t="str" cm="1">
        <f t="array" ref="K1482">ExtractCapitals(J1482)</f>
        <v>Italian Steakhouse Pizza Mediterranean</v>
      </c>
      <c r="L1482" t="str">
        <f t="shared" si="187"/>
        <v>Italian, Steakhouse, Pizza, Mediterranean</v>
      </c>
      <c r="M1482" t="str">
        <f t="shared" si="191"/>
        <v>Italian, Steakhouse, Pizza, Mediterranean</v>
      </c>
      <c r="P1482" t="str">
        <f t="shared" si="188"/>
        <v>Italian, Steakhouse, Pizza, Mediterranean</v>
      </c>
      <c r="Q1482" t="str" cm="1">
        <f t="array" ref="Q1482">_xlfn.TEXTJOIN(", ", TRUE, IFERROR(_xlfn.FILTERXML("&lt;t&gt;&lt;s&gt;" &amp; SUBSTITUTE(P1482, ", ", "&lt;/s&gt;&lt;s&gt;") &amp; "&lt;/s&gt;&lt;/t&gt;", "//s[not(preceding::*=.)]"), ""))</f>
        <v>Italian, Steakhouse, Pizza, Mediterranean</v>
      </c>
      <c r="R1482" t="s">
        <v>9048</v>
      </c>
      <c r="S1482" t="str">
        <f t="shared" si="189"/>
        <v>P002453</v>
      </c>
      <c r="T1482">
        <f t="shared" ca="1" si="190"/>
        <v>419</v>
      </c>
      <c r="U1482" s="4">
        <v>1959</v>
      </c>
    </row>
    <row r="1483" spans="1:21" x14ac:dyDescent="0.45">
      <c r="A1483" t="s">
        <v>6004</v>
      </c>
      <c r="B1483" t="s">
        <v>41</v>
      </c>
      <c r="C1483" s="3" t="str">
        <f t="shared" si="185"/>
        <v>4.5 </v>
      </c>
      <c r="D1483" t="s">
        <v>6005</v>
      </c>
      <c r="E1483" t="s">
        <v>6006</v>
      </c>
      <c r="F1483" t="s">
        <v>13</v>
      </c>
      <c r="G1483" t="str">
        <f t="shared" si="186"/>
        <v>$$ - $$$</v>
      </c>
      <c r="H1483" t="s">
        <v>1194</v>
      </c>
      <c r="I1483" t="s">
        <v>6007</v>
      </c>
      <c r="J1483" t="str">
        <f t="shared" si="184"/>
        <v xml:space="preserve">  AsianMalaysian</v>
      </c>
      <c r="K1483" t="str" cm="1">
        <f t="array" ref="K1483">ExtractCapitals(J1483)</f>
        <v>Asian Malaysian</v>
      </c>
      <c r="L1483" t="str">
        <f t="shared" si="187"/>
        <v>Asian, Malaysian</v>
      </c>
      <c r="M1483" t="str">
        <f t="shared" si="191"/>
        <v>Asian, Malaysian</v>
      </c>
      <c r="P1483" t="str">
        <f t="shared" si="188"/>
        <v>Asian, Malaysian</v>
      </c>
      <c r="Q1483" t="str" cm="1">
        <f t="array" ref="Q1483">_xlfn.TEXTJOIN(", ", TRUE, IFERROR(_xlfn.FILTERXML("&lt;t&gt;&lt;s&gt;" &amp; SUBSTITUTE(P1483, ", ", "&lt;/s&gt;&lt;s&gt;") &amp; "&lt;/s&gt;&lt;/t&gt;", "//s[not(preceding::*=.)]"), ""))</f>
        <v>Asian, Malaysian</v>
      </c>
      <c r="R1483" t="s">
        <v>9048</v>
      </c>
      <c r="S1483" t="str">
        <f t="shared" si="189"/>
        <v>P002454</v>
      </c>
      <c r="T1483">
        <f t="shared" ca="1" si="190"/>
        <v>1282</v>
      </c>
      <c r="U1483" s="4">
        <v>2654</v>
      </c>
    </row>
    <row r="1484" spans="1:21" x14ac:dyDescent="0.45">
      <c r="A1484" t="s">
        <v>6008</v>
      </c>
      <c r="B1484" t="s">
        <v>1272</v>
      </c>
      <c r="C1484" s="3" t="str">
        <f t="shared" si="185"/>
        <v>3.0 </v>
      </c>
      <c r="D1484" t="s">
        <v>6009</v>
      </c>
      <c r="F1484" t="s">
        <v>13</v>
      </c>
      <c r="G1484" t="str">
        <f t="shared" si="186"/>
        <v>$$ - $$$</v>
      </c>
      <c r="H1484" t="s">
        <v>6010</v>
      </c>
      <c r="I1484" t="s">
        <v>6011</v>
      </c>
      <c r="J1484" t="str">
        <f t="shared" si="184"/>
        <v xml:space="preserve">  InternationalAsian</v>
      </c>
      <c r="K1484" t="str" cm="1">
        <f t="array" ref="K1484">ExtractCapitals(J1484)</f>
        <v>International Asian</v>
      </c>
      <c r="L1484" t="str">
        <f t="shared" si="187"/>
        <v>International, Asian</v>
      </c>
      <c r="M1484" t="str">
        <f t="shared" si="191"/>
        <v>International, Asian</v>
      </c>
      <c r="P1484" t="str">
        <f t="shared" si="188"/>
        <v>International, Asian</v>
      </c>
      <c r="Q1484" t="str" cm="1">
        <f t="array" ref="Q1484">_xlfn.TEXTJOIN(", ", TRUE, IFERROR(_xlfn.FILTERXML("&lt;t&gt;&lt;s&gt;" &amp; SUBSTITUTE(P1484, ", ", "&lt;/s&gt;&lt;s&gt;") &amp; "&lt;/s&gt;&lt;/t&gt;", "//s[not(preceding::*=.)]"), ""))</f>
        <v>International, Asian</v>
      </c>
      <c r="R1484" t="s">
        <v>9048</v>
      </c>
      <c r="S1484" t="str">
        <f t="shared" si="189"/>
        <v>P002455</v>
      </c>
      <c r="T1484">
        <f t="shared" ca="1" si="190"/>
        <v>1923</v>
      </c>
      <c r="U1484" s="4">
        <v>493</v>
      </c>
    </row>
    <row r="1485" spans="1:21" x14ac:dyDescent="0.45">
      <c r="A1485" t="s">
        <v>6012</v>
      </c>
      <c r="B1485" t="s">
        <v>79</v>
      </c>
      <c r="C1485" s="3" t="str">
        <f t="shared" si="185"/>
        <v>5.0 </v>
      </c>
      <c r="D1485" t="s">
        <v>6013</v>
      </c>
      <c r="F1485" t="s">
        <v>546</v>
      </c>
      <c r="G1485" t="str">
        <f t="shared" si="186"/>
        <v>$$</v>
      </c>
      <c r="H1485" t="s">
        <v>6014</v>
      </c>
      <c r="I1485" t="s">
        <v>5514</v>
      </c>
      <c r="J1485" t="str">
        <f t="shared" si="184"/>
        <v>ChineseIndianSouthwesternSeafood</v>
      </c>
      <c r="K1485" t="str" cm="1">
        <f t="array" ref="K1485">ExtractCapitals(J1485)</f>
        <v>Chinese Indian Southwestern Seafood</v>
      </c>
      <c r="L1485" t="str">
        <f t="shared" si="187"/>
        <v>Chinese, Indian, Southwestern, Seafood</v>
      </c>
      <c r="M1485" t="str">
        <f t="shared" si="191"/>
        <v>Chinese, Indian, Southwestern, Seafood</v>
      </c>
      <c r="P1485" t="str">
        <f t="shared" si="188"/>
        <v>Chinese, Indian, Southwestern, Seafood</v>
      </c>
      <c r="Q1485" t="str" cm="1">
        <f t="array" ref="Q1485">_xlfn.TEXTJOIN(", ", TRUE, IFERROR(_xlfn.FILTERXML("&lt;t&gt;&lt;s&gt;" &amp; SUBSTITUTE(P1485, ", ", "&lt;/s&gt;&lt;s&gt;") &amp; "&lt;/s&gt;&lt;/t&gt;", "//s[not(preceding::*=.)]"), ""))</f>
        <v>Chinese, Indian, Southwestern, Seafood</v>
      </c>
      <c r="R1485" t="s">
        <v>9048</v>
      </c>
      <c r="S1485" t="str">
        <f t="shared" si="189"/>
        <v>P002456</v>
      </c>
      <c r="T1485">
        <f t="shared" ca="1" si="190"/>
        <v>764</v>
      </c>
      <c r="U1485" s="4">
        <v>2407</v>
      </c>
    </row>
    <row r="1486" spans="1:21" x14ac:dyDescent="0.45">
      <c r="A1486" t="s">
        <v>6015</v>
      </c>
      <c r="B1486" t="s">
        <v>79</v>
      </c>
      <c r="C1486" s="3" t="str">
        <f t="shared" si="185"/>
        <v>5.0 </v>
      </c>
      <c r="D1486" t="s">
        <v>6016</v>
      </c>
      <c r="G1486" t="str">
        <f t="shared" si="186"/>
        <v>$$</v>
      </c>
      <c r="I1486" t="s">
        <v>6017</v>
      </c>
      <c r="J1486" t="str">
        <f t="shared" si="184"/>
        <v/>
      </c>
      <c r="K1486" t="str" cm="1">
        <f t="array" ref="K1486">ExtractCapitals(J1486)</f>
        <v/>
      </c>
      <c r="L1486" t="str">
        <f t="shared" si="187"/>
        <v/>
      </c>
      <c r="M1486" t="str">
        <f t="shared" si="191"/>
        <v/>
      </c>
      <c r="P1486" t="str">
        <f t="shared" si="188"/>
        <v xml:space="preserve">, , </v>
      </c>
      <c r="Q1486" t="str" cm="1">
        <f t="array" ref="Q1486">_xlfn.TEXTJOIN(", ", TRUE, IFERROR(_xlfn.FILTERXML("&lt;t&gt;&lt;s&gt;" &amp; SUBSTITUTE(P1486, ", ", "&lt;/s&gt;&lt;s&gt;") &amp; "&lt;/s&gt;&lt;/t&gt;", "//s[not(preceding::*=.)]"), ""))</f>
        <v/>
      </c>
      <c r="R1486" t="s">
        <v>9048</v>
      </c>
      <c r="S1486" t="str">
        <f t="shared" si="189"/>
        <v>P002457</v>
      </c>
      <c r="T1486">
        <f t="shared" ca="1" si="190"/>
        <v>3746</v>
      </c>
      <c r="U1486" s="4">
        <v>3660</v>
      </c>
    </row>
    <row r="1487" spans="1:21" x14ac:dyDescent="0.45">
      <c r="A1487" t="s">
        <v>6018</v>
      </c>
      <c r="B1487" t="s">
        <v>18</v>
      </c>
      <c r="C1487" s="3" t="str">
        <f t="shared" si="185"/>
        <v>3.5 </v>
      </c>
      <c r="D1487" t="s">
        <v>6019</v>
      </c>
      <c r="F1487" t="s">
        <v>6</v>
      </c>
      <c r="G1487" t="str">
        <f t="shared" si="186"/>
        <v>$</v>
      </c>
      <c r="H1487" t="s">
        <v>246</v>
      </c>
      <c r="I1487" t="s">
        <v>6020</v>
      </c>
      <c r="J1487" t="str">
        <f t="shared" si="184"/>
        <v>AsianMalaysian</v>
      </c>
      <c r="K1487" t="str" cm="1">
        <f t="array" ref="K1487">ExtractCapitals(J1487)</f>
        <v>Asian Malaysian</v>
      </c>
      <c r="L1487" t="str">
        <f t="shared" si="187"/>
        <v>Asian, Malaysian</v>
      </c>
      <c r="M1487" t="str">
        <f t="shared" si="191"/>
        <v>Asian, Malaysian</v>
      </c>
      <c r="P1487" t="str">
        <f t="shared" si="188"/>
        <v>Asian, Malaysian</v>
      </c>
      <c r="Q1487" t="str" cm="1">
        <f t="array" ref="Q1487">_xlfn.TEXTJOIN(", ", TRUE, IFERROR(_xlfn.FILTERXML("&lt;t&gt;&lt;s&gt;" &amp; SUBSTITUTE(P1487, ", ", "&lt;/s&gt;&lt;s&gt;") &amp; "&lt;/s&gt;&lt;/t&gt;", "//s[not(preceding::*=.)]"), ""))</f>
        <v>Asian, Malaysian</v>
      </c>
      <c r="R1487" t="s">
        <v>9048</v>
      </c>
      <c r="S1487" t="str">
        <f t="shared" si="189"/>
        <v>P002458</v>
      </c>
      <c r="T1487">
        <f t="shared" ca="1" si="190"/>
        <v>3909</v>
      </c>
      <c r="U1487" s="4">
        <v>915</v>
      </c>
    </row>
    <row r="1488" spans="1:21" x14ac:dyDescent="0.45">
      <c r="A1488" t="s">
        <v>6021</v>
      </c>
      <c r="B1488" t="s">
        <v>18</v>
      </c>
      <c r="C1488" s="3" t="str">
        <f t="shared" si="185"/>
        <v>3.5 </v>
      </c>
      <c r="D1488" t="s">
        <v>6022</v>
      </c>
      <c r="F1488" t="s">
        <v>6</v>
      </c>
      <c r="G1488" t="str">
        <f t="shared" si="186"/>
        <v>$</v>
      </c>
      <c r="H1488" t="s">
        <v>1418</v>
      </c>
      <c r="J1488" t="str">
        <f t="shared" si="184"/>
        <v>SeafoodAsianMalaysian</v>
      </c>
      <c r="K1488" t="str" cm="1">
        <f t="array" ref="K1488">ExtractCapitals(J1488)</f>
        <v>Seafood Asian Malaysian</v>
      </c>
      <c r="L1488" t="str">
        <f t="shared" si="187"/>
        <v>Seafood, Asian, Malaysian</v>
      </c>
      <c r="M1488" t="str">
        <f t="shared" si="191"/>
        <v>Seafood, Asian, Malaysian</v>
      </c>
      <c r="P1488" t="str">
        <f t="shared" si="188"/>
        <v>Seafood, Asian, Malaysian</v>
      </c>
      <c r="Q1488" t="str" cm="1">
        <f t="array" ref="Q1488">_xlfn.TEXTJOIN(", ", TRUE, IFERROR(_xlfn.FILTERXML("&lt;t&gt;&lt;s&gt;" &amp; SUBSTITUTE(P1488, ", ", "&lt;/s&gt;&lt;s&gt;") &amp; "&lt;/s&gt;&lt;/t&gt;", "//s[not(preceding::*=.)]"), ""))</f>
        <v>Seafood, Asian, Malaysian</v>
      </c>
      <c r="R1488" t="s">
        <v>9048</v>
      </c>
      <c r="S1488" t="str">
        <f t="shared" si="189"/>
        <v>P002459</v>
      </c>
      <c r="T1488">
        <f t="shared" ca="1" si="190"/>
        <v>1422</v>
      </c>
      <c r="U1488" s="4">
        <v>1373</v>
      </c>
    </row>
    <row r="1489" spans="1:21" x14ac:dyDescent="0.45">
      <c r="A1489" t="s">
        <v>6023</v>
      </c>
      <c r="B1489" t="s">
        <v>3</v>
      </c>
      <c r="C1489" s="3" t="str">
        <f t="shared" si="185"/>
        <v>4.0 </v>
      </c>
      <c r="D1489" t="s">
        <v>6024</v>
      </c>
      <c r="F1489" t="s">
        <v>13</v>
      </c>
      <c r="G1489" t="str">
        <f t="shared" si="186"/>
        <v>$$ - $$$</v>
      </c>
      <c r="H1489" t="s">
        <v>6025</v>
      </c>
      <c r="I1489" t="s">
        <v>6026</v>
      </c>
      <c r="J1489" t="str">
        <f t="shared" si="184"/>
        <v xml:space="preserve">  LebaneseMediterranean</v>
      </c>
      <c r="K1489" t="str" cm="1">
        <f t="array" ref="K1489">ExtractCapitals(J1489)</f>
        <v>Lebanese Mediterranean</v>
      </c>
      <c r="L1489" t="str">
        <f t="shared" si="187"/>
        <v>Lebanese, Mediterranean</v>
      </c>
      <c r="M1489" t="str">
        <f t="shared" si="191"/>
        <v>Lebanese, Mediterranean</v>
      </c>
      <c r="P1489" t="str">
        <f t="shared" si="188"/>
        <v>Lebanese, Mediterranean</v>
      </c>
      <c r="Q1489" t="str" cm="1">
        <f t="array" ref="Q1489">_xlfn.TEXTJOIN(", ", TRUE, IFERROR(_xlfn.FILTERXML("&lt;t&gt;&lt;s&gt;" &amp; SUBSTITUTE(P1489, ", ", "&lt;/s&gt;&lt;s&gt;") &amp; "&lt;/s&gt;&lt;/t&gt;", "//s[not(preceding::*=.)]"), ""))</f>
        <v>Lebanese, Mediterranean</v>
      </c>
      <c r="R1489" t="s">
        <v>9048</v>
      </c>
      <c r="S1489" t="str">
        <f t="shared" si="189"/>
        <v>P002460</v>
      </c>
      <c r="T1489">
        <f t="shared" ca="1" si="190"/>
        <v>3577</v>
      </c>
      <c r="U1489" s="4">
        <v>3934</v>
      </c>
    </row>
    <row r="1490" spans="1:21" x14ac:dyDescent="0.45">
      <c r="A1490" t="s">
        <v>6027</v>
      </c>
      <c r="B1490" t="s">
        <v>18</v>
      </c>
      <c r="C1490" s="3" t="str">
        <f t="shared" si="185"/>
        <v>3.5 </v>
      </c>
      <c r="D1490" t="s">
        <v>6028</v>
      </c>
      <c r="F1490" t="s">
        <v>13</v>
      </c>
      <c r="G1490" t="str">
        <f t="shared" si="186"/>
        <v>$$ - $$$</v>
      </c>
      <c r="H1490" t="s">
        <v>409</v>
      </c>
      <c r="J1490" t="str">
        <f t="shared" si="184"/>
        <v xml:space="preserve">  Chinese</v>
      </c>
      <c r="K1490" t="str" cm="1">
        <f t="array" ref="K1490">ExtractCapitals(J1490)</f>
        <v>Chinese</v>
      </c>
      <c r="L1490" t="str">
        <f t="shared" si="187"/>
        <v>Chinese</v>
      </c>
      <c r="M1490" t="str">
        <f t="shared" si="191"/>
        <v>Chinese</v>
      </c>
      <c r="P1490" t="str">
        <f t="shared" si="188"/>
        <v>Chinese</v>
      </c>
      <c r="Q1490" t="str" cm="1">
        <f t="array" ref="Q1490">_xlfn.TEXTJOIN(", ", TRUE, IFERROR(_xlfn.FILTERXML("&lt;t&gt;&lt;s&gt;" &amp; SUBSTITUTE(P1490, ", ", "&lt;/s&gt;&lt;s&gt;") &amp; "&lt;/s&gt;&lt;/t&gt;", "//s[not(preceding::*=.)]"), ""))</f>
        <v>Chinese</v>
      </c>
      <c r="R1490" t="s">
        <v>9048</v>
      </c>
      <c r="S1490" t="str">
        <f t="shared" si="189"/>
        <v>P002461</v>
      </c>
      <c r="T1490">
        <f t="shared" ca="1" si="190"/>
        <v>4322</v>
      </c>
      <c r="U1490" s="4">
        <v>3040</v>
      </c>
    </row>
    <row r="1491" spans="1:21" x14ac:dyDescent="0.45">
      <c r="A1491" t="s">
        <v>6029</v>
      </c>
      <c r="B1491" t="s">
        <v>18</v>
      </c>
      <c r="C1491" s="3" t="str">
        <f t="shared" si="185"/>
        <v>3.5 </v>
      </c>
      <c r="D1491" t="s">
        <v>6030</v>
      </c>
      <c r="E1491" t="s">
        <v>6031</v>
      </c>
      <c r="F1491" t="s">
        <v>13</v>
      </c>
      <c r="G1491" t="str">
        <f t="shared" si="186"/>
        <v>$$ - $$$</v>
      </c>
      <c r="H1491" t="s">
        <v>2470</v>
      </c>
      <c r="I1491" t="s">
        <v>6032</v>
      </c>
      <c r="J1491" t="str">
        <f t="shared" si="184"/>
        <v xml:space="preserve">  International</v>
      </c>
      <c r="K1491" t="str" cm="1">
        <f t="array" ref="K1491">ExtractCapitals(J1491)</f>
        <v>International</v>
      </c>
      <c r="L1491" t="str">
        <f t="shared" si="187"/>
        <v>International</v>
      </c>
      <c r="M1491" t="str">
        <f t="shared" si="191"/>
        <v>International</v>
      </c>
      <c r="P1491" t="str">
        <f t="shared" si="188"/>
        <v>International</v>
      </c>
      <c r="Q1491" t="str" cm="1">
        <f t="array" ref="Q1491">_xlfn.TEXTJOIN(", ", TRUE, IFERROR(_xlfn.FILTERXML("&lt;t&gt;&lt;s&gt;" &amp; SUBSTITUTE(P1491, ", ", "&lt;/s&gt;&lt;s&gt;") &amp; "&lt;/s&gt;&lt;/t&gt;", "//s[not(preceding::*=.)]"), ""))</f>
        <v>International</v>
      </c>
      <c r="R1491" t="s">
        <v>9048</v>
      </c>
      <c r="S1491" t="str">
        <f t="shared" si="189"/>
        <v>P002462</v>
      </c>
      <c r="T1491">
        <f t="shared" ca="1" si="190"/>
        <v>3870</v>
      </c>
      <c r="U1491" s="4">
        <v>2286</v>
      </c>
    </row>
    <row r="1492" spans="1:21" x14ac:dyDescent="0.45">
      <c r="A1492" t="s">
        <v>6033</v>
      </c>
      <c r="B1492" t="s">
        <v>79</v>
      </c>
      <c r="C1492" s="3" t="str">
        <f t="shared" si="185"/>
        <v>5.0 </v>
      </c>
      <c r="D1492" t="s">
        <v>6034</v>
      </c>
      <c r="F1492" t="s">
        <v>123</v>
      </c>
      <c r="G1492" t="str">
        <f t="shared" si="186"/>
        <v>$$</v>
      </c>
      <c r="H1492" t="s">
        <v>123</v>
      </c>
      <c r="I1492" t="s">
        <v>6035</v>
      </c>
      <c r="J1492" t="str">
        <f t="shared" si="184"/>
        <v>Italian</v>
      </c>
      <c r="K1492" t="str" cm="1">
        <f t="array" ref="K1492">ExtractCapitals(J1492)</f>
        <v>Italian</v>
      </c>
      <c r="L1492" t="str">
        <f t="shared" si="187"/>
        <v>Italian</v>
      </c>
      <c r="M1492" t="str">
        <f t="shared" si="191"/>
        <v>Italian</v>
      </c>
      <c r="P1492" t="str">
        <f t="shared" si="188"/>
        <v>Italian</v>
      </c>
      <c r="Q1492" t="str" cm="1">
        <f t="array" ref="Q1492">_xlfn.TEXTJOIN(", ", TRUE, IFERROR(_xlfn.FILTERXML("&lt;t&gt;&lt;s&gt;" &amp; SUBSTITUTE(P1492, ", ", "&lt;/s&gt;&lt;s&gt;") &amp; "&lt;/s&gt;&lt;/t&gt;", "//s[not(preceding::*=.)]"), ""))</f>
        <v>Italian</v>
      </c>
      <c r="R1492" t="s">
        <v>9048</v>
      </c>
      <c r="S1492" t="str">
        <f t="shared" si="189"/>
        <v>P002463</v>
      </c>
      <c r="T1492">
        <f t="shared" ca="1" si="190"/>
        <v>1605</v>
      </c>
      <c r="U1492" s="4">
        <v>2200</v>
      </c>
    </row>
    <row r="1493" spans="1:21" x14ac:dyDescent="0.45">
      <c r="A1493" t="s">
        <v>6036</v>
      </c>
      <c r="B1493" t="s">
        <v>3</v>
      </c>
      <c r="C1493" s="3" t="str">
        <f t="shared" si="185"/>
        <v>4.0 </v>
      </c>
      <c r="D1493" t="s">
        <v>6037</v>
      </c>
      <c r="F1493" t="s">
        <v>794</v>
      </c>
      <c r="G1493" t="str">
        <f t="shared" si="186"/>
        <v>$$</v>
      </c>
      <c r="H1493" t="s">
        <v>795</v>
      </c>
      <c r="I1493" t="s">
        <v>6038</v>
      </c>
      <c r="J1493" t="str">
        <f t="shared" si="184"/>
        <v>AsianMalaysian</v>
      </c>
      <c r="K1493" t="str" cm="1">
        <f t="array" ref="K1493">ExtractCapitals(J1493)</f>
        <v>Asian Malaysian</v>
      </c>
      <c r="L1493" t="str">
        <f t="shared" si="187"/>
        <v>Asian, Malaysian</v>
      </c>
      <c r="M1493" t="str">
        <f t="shared" si="191"/>
        <v>Asian, Malaysian</v>
      </c>
      <c r="P1493" t="str">
        <f t="shared" si="188"/>
        <v>Asian, Malaysian</v>
      </c>
      <c r="Q1493" t="str" cm="1">
        <f t="array" ref="Q1493">_xlfn.TEXTJOIN(", ", TRUE, IFERROR(_xlfn.FILTERXML("&lt;t&gt;&lt;s&gt;" &amp; SUBSTITUTE(P1493, ", ", "&lt;/s&gt;&lt;s&gt;") &amp; "&lt;/s&gt;&lt;/t&gt;", "//s[not(preceding::*=.)]"), ""))</f>
        <v>Asian, Malaysian</v>
      </c>
      <c r="R1493" t="s">
        <v>9048</v>
      </c>
      <c r="S1493" t="str">
        <f t="shared" si="189"/>
        <v>P002464</v>
      </c>
      <c r="T1493">
        <f t="shared" ca="1" si="190"/>
        <v>1009</v>
      </c>
      <c r="U1493" s="4">
        <v>2810</v>
      </c>
    </row>
    <row r="1494" spans="1:21" x14ac:dyDescent="0.45">
      <c r="A1494" t="s">
        <v>6039</v>
      </c>
      <c r="B1494" t="s">
        <v>41</v>
      </c>
      <c r="C1494" s="3" t="str">
        <f t="shared" si="185"/>
        <v>4.5 </v>
      </c>
      <c r="D1494" t="s">
        <v>6040</v>
      </c>
      <c r="E1494" t="s">
        <v>6041</v>
      </c>
      <c r="F1494" t="s">
        <v>123</v>
      </c>
      <c r="G1494" t="str">
        <f t="shared" si="186"/>
        <v>$$</v>
      </c>
      <c r="H1494" t="s">
        <v>6042</v>
      </c>
      <c r="J1494" t="str">
        <f t="shared" si="184"/>
        <v>ItalianAsianThaiMalaysian</v>
      </c>
      <c r="K1494" t="str" cm="1">
        <f t="array" ref="K1494">ExtractCapitals(J1494)</f>
        <v>Italian Asian Thai Malaysian</v>
      </c>
      <c r="L1494" t="str">
        <f t="shared" si="187"/>
        <v>Italian, Asian, Thai, Malaysian</v>
      </c>
      <c r="M1494" t="str">
        <f t="shared" si="191"/>
        <v>Italian, Asian, Thai, Malaysian</v>
      </c>
      <c r="P1494" t="str">
        <f t="shared" si="188"/>
        <v>Italian, Asian, Thai, Malaysian</v>
      </c>
      <c r="Q1494" t="str" cm="1">
        <f t="array" ref="Q1494">_xlfn.TEXTJOIN(", ", TRUE, IFERROR(_xlfn.FILTERXML("&lt;t&gt;&lt;s&gt;" &amp; SUBSTITUTE(P1494, ", ", "&lt;/s&gt;&lt;s&gt;") &amp; "&lt;/s&gt;&lt;/t&gt;", "//s[not(preceding::*=.)]"), ""))</f>
        <v>Italian, Asian, Thai, Malaysian</v>
      </c>
      <c r="R1494" t="s">
        <v>9048</v>
      </c>
      <c r="S1494" t="str">
        <f t="shared" si="189"/>
        <v>P002465</v>
      </c>
      <c r="T1494">
        <f t="shared" ca="1" si="190"/>
        <v>2587</v>
      </c>
      <c r="U1494" s="4">
        <v>3525</v>
      </c>
    </row>
    <row r="1495" spans="1:21" x14ac:dyDescent="0.45">
      <c r="A1495" t="s">
        <v>6043</v>
      </c>
      <c r="B1495" t="s">
        <v>41</v>
      </c>
      <c r="C1495" s="3" t="str">
        <f t="shared" si="185"/>
        <v>4.5 </v>
      </c>
      <c r="D1495" t="s">
        <v>6044</v>
      </c>
      <c r="E1495" t="s">
        <v>6045</v>
      </c>
      <c r="F1495" t="s">
        <v>6046</v>
      </c>
      <c r="G1495" t="str">
        <f t="shared" si="186"/>
        <v>$$</v>
      </c>
      <c r="H1495" t="s">
        <v>6046</v>
      </c>
      <c r="I1495" t="s">
        <v>6047</v>
      </c>
      <c r="J1495" t="str">
        <f t="shared" si="184"/>
        <v>Irish</v>
      </c>
      <c r="K1495" t="str" cm="1">
        <f t="array" ref="K1495">ExtractCapitals(J1495)</f>
        <v>Irish</v>
      </c>
      <c r="L1495" t="str">
        <f t="shared" si="187"/>
        <v>Irish</v>
      </c>
      <c r="M1495" t="str">
        <f t="shared" si="191"/>
        <v>Irish</v>
      </c>
      <c r="P1495" t="str">
        <f t="shared" si="188"/>
        <v>Irish</v>
      </c>
      <c r="Q1495" t="str" cm="1">
        <f t="array" ref="Q1495">_xlfn.TEXTJOIN(", ", TRUE, IFERROR(_xlfn.FILTERXML("&lt;t&gt;&lt;s&gt;" &amp; SUBSTITUTE(P1495, ", ", "&lt;/s&gt;&lt;s&gt;") &amp; "&lt;/s&gt;&lt;/t&gt;", "//s[not(preceding::*=.)]"), ""))</f>
        <v>Irish</v>
      </c>
      <c r="R1495" t="s">
        <v>9048</v>
      </c>
      <c r="S1495" t="str">
        <f t="shared" si="189"/>
        <v>P002466</v>
      </c>
      <c r="T1495">
        <f t="shared" ca="1" si="190"/>
        <v>3039</v>
      </c>
      <c r="U1495" s="4">
        <v>3903</v>
      </c>
    </row>
    <row r="1496" spans="1:21" x14ac:dyDescent="0.45">
      <c r="A1496" t="s">
        <v>6048</v>
      </c>
      <c r="B1496" t="s">
        <v>79</v>
      </c>
      <c r="C1496" s="3" t="str">
        <f t="shared" si="185"/>
        <v>5.0 </v>
      </c>
      <c r="D1496" t="s">
        <v>6049</v>
      </c>
      <c r="F1496" t="s">
        <v>13</v>
      </c>
      <c r="G1496" t="str">
        <f t="shared" si="186"/>
        <v>$$ - $$$</v>
      </c>
      <c r="H1496" t="s">
        <v>6050</v>
      </c>
      <c r="I1496" t="s">
        <v>6051</v>
      </c>
      <c r="J1496" t="str">
        <f t="shared" si="184"/>
        <v xml:space="preserve">  ChineseAmericanCafe</v>
      </c>
      <c r="K1496" t="str" cm="1">
        <f t="array" ref="K1496">ExtractCapitals(J1496)</f>
        <v>Chinese American Cafe</v>
      </c>
      <c r="L1496" t="str">
        <f t="shared" si="187"/>
        <v>Chinese, American, Cafe</v>
      </c>
      <c r="M1496" t="str">
        <f t="shared" si="191"/>
        <v>Chinese, American, Cafe</v>
      </c>
      <c r="P1496" t="str">
        <f t="shared" si="188"/>
        <v>Chinese, American, Cafe</v>
      </c>
      <c r="Q1496" t="str" cm="1">
        <f t="array" ref="Q1496">_xlfn.TEXTJOIN(", ", TRUE, IFERROR(_xlfn.FILTERXML("&lt;t&gt;&lt;s&gt;" &amp; SUBSTITUTE(P1496, ", ", "&lt;/s&gt;&lt;s&gt;") &amp; "&lt;/s&gt;&lt;/t&gt;", "//s[not(preceding::*=.)]"), ""))</f>
        <v>Chinese, American, Cafe</v>
      </c>
      <c r="R1496" t="s">
        <v>9048</v>
      </c>
      <c r="S1496" t="str">
        <f t="shared" si="189"/>
        <v>P002467</v>
      </c>
      <c r="T1496">
        <f t="shared" ca="1" si="190"/>
        <v>3899</v>
      </c>
      <c r="U1496" s="4">
        <v>2393</v>
      </c>
    </row>
    <row r="1497" spans="1:21" x14ac:dyDescent="0.45">
      <c r="A1497" t="s">
        <v>6052</v>
      </c>
      <c r="B1497" t="s">
        <v>3</v>
      </c>
      <c r="C1497" s="3" t="str">
        <f t="shared" si="185"/>
        <v>4.0 </v>
      </c>
      <c r="D1497" t="s">
        <v>6053</v>
      </c>
      <c r="E1497" t="s">
        <v>6054</v>
      </c>
      <c r="F1497" t="s">
        <v>13</v>
      </c>
      <c r="G1497" t="str">
        <f t="shared" si="186"/>
        <v>$$ - $$$</v>
      </c>
      <c r="H1497" t="s">
        <v>505</v>
      </c>
      <c r="I1497" t="s">
        <v>6055</v>
      </c>
      <c r="J1497" t="str">
        <f t="shared" si="184"/>
        <v xml:space="preserve">  ChineseSeafood</v>
      </c>
      <c r="K1497" t="str" cm="1">
        <f t="array" ref="K1497">ExtractCapitals(J1497)</f>
        <v>Chinese Seafood</v>
      </c>
      <c r="L1497" t="str">
        <f t="shared" si="187"/>
        <v>Chinese, Seafood</v>
      </c>
      <c r="M1497" t="str">
        <f t="shared" si="191"/>
        <v>Chinese, Seafood</v>
      </c>
      <c r="P1497" t="str">
        <f t="shared" si="188"/>
        <v>Chinese, Seafood</v>
      </c>
      <c r="Q1497" t="str" cm="1">
        <f t="array" ref="Q1497">_xlfn.TEXTJOIN(", ", TRUE, IFERROR(_xlfn.FILTERXML("&lt;t&gt;&lt;s&gt;" &amp; SUBSTITUTE(P1497, ", ", "&lt;/s&gt;&lt;s&gt;") &amp; "&lt;/s&gt;&lt;/t&gt;", "//s[not(preceding::*=.)]"), ""))</f>
        <v>Chinese, Seafood</v>
      </c>
      <c r="R1497" t="s">
        <v>9048</v>
      </c>
      <c r="S1497" t="str">
        <f t="shared" si="189"/>
        <v>P002468</v>
      </c>
      <c r="T1497">
        <f t="shared" ca="1" si="190"/>
        <v>3964</v>
      </c>
      <c r="U1497" s="4">
        <v>3817</v>
      </c>
    </row>
    <row r="1498" spans="1:21" x14ac:dyDescent="0.45">
      <c r="A1498" t="s">
        <v>6056</v>
      </c>
      <c r="B1498" t="s">
        <v>79</v>
      </c>
      <c r="C1498" s="3" t="str">
        <f t="shared" si="185"/>
        <v>5.0 </v>
      </c>
      <c r="D1498" t="s">
        <v>6057</v>
      </c>
      <c r="F1498" t="s">
        <v>794</v>
      </c>
      <c r="G1498" t="str">
        <f t="shared" si="186"/>
        <v>$$</v>
      </c>
      <c r="H1498" t="s">
        <v>795</v>
      </c>
      <c r="I1498" t="s">
        <v>6058</v>
      </c>
      <c r="J1498" t="str">
        <f t="shared" si="184"/>
        <v>AsianMalaysian</v>
      </c>
      <c r="K1498" t="str" cm="1">
        <f t="array" ref="K1498">ExtractCapitals(J1498)</f>
        <v>Asian Malaysian</v>
      </c>
      <c r="L1498" t="str">
        <f t="shared" si="187"/>
        <v>Asian, Malaysian</v>
      </c>
      <c r="M1498" t="str">
        <f t="shared" si="191"/>
        <v>Asian, Malaysian</v>
      </c>
      <c r="P1498" t="str">
        <f t="shared" si="188"/>
        <v>Asian, Malaysian</v>
      </c>
      <c r="Q1498" t="str" cm="1">
        <f t="array" ref="Q1498">_xlfn.TEXTJOIN(", ", TRUE, IFERROR(_xlfn.FILTERXML("&lt;t&gt;&lt;s&gt;" &amp; SUBSTITUTE(P1498, ", ", "&lt;/s&gt;&lt;s&gt;") &amp; "&lt;/s&gt;&lt;/t&gt;", "//s[not(preceding::*=.)]"), ""))</f>
        <v>Asian, Malaysian</v>
      </c>
      <c r="R1498" t="s">
        <v>9048</v>
      </c>
      <c r="S1498" t="str">
        <f t="shared" si="189"/>
        <v>P002469</v>
      </c>
      <c r="T1498">
        <f t="shared" ca="1" si="190"/>
        <v>3029</v>
      </c>
      <c r="U1498" s="4">
        <v>2034</v>
      </c>
    </row>
    <row r="1499" spans="1:21" x14ac:dyDescent="0.45">
      <c r="A1499" t="s">
        <v>6059</v>
      </c>
      <c r="B1499" t="s">
        <v>41</v>
      </c>
      <c r="C1499" s="3" t="str">
        <f t="shared" si="185"/>
        <v>4.5 </v>
      </c>
      <c r="D1499" t="s">
        <v>6060</v>
      </c>
      <c r="E1499" t="s">
        <v>6061</v>
      </c>
      <c r="F1499" t="s">
        <v>13</v>
      </c>
      <c r="G1499" t="str">
        <f t="shared" si="186"/>
        <v>$$ - $$$</v>
      </c>
      <c r="H1499" t="s">
        <v>6062</v>
      </c>
      <c r="I1499">
        <v>6049662222</v>
      </c>
      <c r="J1499" t="str">
        <f t="shared" si="184"/>
        <v xml:space="preserve">  AmericanSouthwesternEuropean</v>
      </c>
      <c r="K1499" t="str" cm="1">
        <f t="array" ref="K1499">ExtractCapitals(J1499)</f>
        <v>American Southwestern European</v>
      </c>
      <c r="L1499" t="str">
        <f t="shared" si="187"/>
        <v>American, Southwestern, European</v>
      </c>
      <c r="M1499" t="str">
        <f t="shared" si="191"/>
        <v>American, Southwestern, European</v>
      </c>
      <c r="P1499" t="str">
        <f t="shared" si="188"/>
        <v>American, Southwestern, European</v>
      </c>
      <c r="Q1499" t="str" cm="1">
        <f t="array" ref="Q1499">_xlfn.TEXTJOIN(", ", TRUE, IFERROR(_xlfn.FILTERXML("&lt;t&gt;&lt;s&gt;" &amp; SUBSTITUTE(P1499, ", ", "&lt;/s&gt;&lt;s&gt;") &amp; "&lt;/s&gt;&lt;/t&gt;", "//s[not(preceding::*=.)]"), ""))</f>
        <v>American, Southwestern, European</v>
      </c>
      <c r="R1499" t="s">
        <v>9048</v>
      </c>
      <c r="S1499" t="str">
        <f t="shared" si="189"/>
        <v>P002470</v>
      </c>
      <c r="T1499">
        <f t="shared" ca="1" si="190"/>
        <v>1079</v>
      </c>
      <c r="U1499" s="4">
        <v>608</v>
      </c>
    </row>
    <row r="1500" spans="1:21" x14ac:dyDescent="0.45">
      <c r="A1500" t="s">
        <v>6063</v>
      </c>
      <c r="B1500" t="s">
        <v>41</v>
      </c>
      <c r="C1500" s="3" t="str">
        <f t="shared" si="185"/>
        <v>4.5 </v>
      </c>
      <c r="D1500" t="s">
        <v>6064</v>
      </c>
      <c r="E1500" t="s">
        <v>6065</v>
      </c>
      <c r="F1500" t="s">
        <v>144</v>
      </c>
      <c r="G1500" t="str">
        <f t="shared" si="186"/>
        <v>$$$$</v>
      </c>
      <c r="H1500" t="s">
        <v>6066</v>
      </c>
      <c r="I1500" t="s">
        <v>6067</v>
      </c>
      <c r="J1500" t="str">
        <f t="shared" si="184"/>
        <v>IndianPizzaGrill</v>
      </c>
      <c r="K1500" t="str" cm="1">
        <f t="array" ref="K1500">ExtractCapitals(J1500)</f>
        <v>Indian Pizza Grill</v>
      </c>
      <c r="L1500" t="str">
        <f t="shared" si="187"/>
        <v>Indian, Pizza, Grill</v>
      </c>
      <c r="M1500" t="str">
        <f t="shared" si="191"/>
        <v>Indian, Pizza, Grill</v>
      </c>
      <c r="P1500" t="str">
        <f t="shared" si="188"/>
        <v>Indian, Pizza, Grill</v>
      </c>
      <c r="Q1500" t="str" cm="1">
        <f t="array" ref="Q1500">_xlfn.TEXTJOIN(", ", TRUE, IFERROR(_xlfn.FILTERXML("&lt;t&gt;&lt;s&gt;" &amp; SUBSTITUTE(P1500, ", ", "&lt;/s&gt;&lt;s&gt;") &amp; "&lt;/s&gt;&lt;/t&gt;", "//s[not(preceding::*=.)]"), ""))</f>
        <v>Indian, Pizza, Grill</v>
      </c>
      <c r="R1500" t="s">
        <v>9048</v>
      </c>
      <c r="S1500" t="str">
        <f t="shared" si="189"/>
        <v>P002471</v>
      </c>
      <c r="T1500">
        <f t="shared" ca="1" si="190"/>
        <v>3668</v>
      </c>
      <c r="U1500" s="4">
        <v>1683</v>
      </c>
    </row>
    <row r="1501" spans="1:21" x14ac:dyDescent="0.45">
      <c r="A1501" t="s">
        <v>6068</v>
      </c>
      <c r="B1501" t="s">
        <v>3</v>
      </c>
      <c r="C1501" s="3" t="str">
        <f t="shared" si="185"/>
        <v>4.0 </v>
      </c>
      <c r="D1501" t="s">
        <v>6069</v>
      </c>
      <c r="F1501" t="s">
        <v>13</v>
      </c>
      <c r="G1501" t="str">
        <f t="shared" si="186"/>
        <v>$$ - $$$</v>
      </c>
      <c r="H1501" t="s">
        <v>6070</v>
      </c>
      <c r="I1501" t="s">
        <v>6071</v>
      </c>
      <c r="J1501" t="str">
        <f t="shared" si="184"/>
        <v xml:space="preserve">  IndianSeafoodBangladeshi</v>
      </c>
      <c r="K1501" t="str" cm="1">
        <f t="array" ref="K1501">ExtractCapitals(J1501)</f>
        <v>Indian Seafood Bangladeshi</v>
      </c>
      <c r="L1501" t="str">
        <f t="shared" si="187"/>
        <v>Indian, Seafood, Bangladeshi</v>
      </c>
      <c r="M1501" t="str">
        <f t="shared" si="191"/>
        <v>Indian, Seafood, Bangladeshi</v>
      </c>
      <c r="P1501" t="str">
        <f t="shared" si="188"/>
        <v>Indian, Seafood, Bangladeshi</v>
      </c>
      <c r="Q1501" t="str" cm="1">
        <f t="array" ref="Q1501">_xlfn.TEXTJOIN(", ", TRUE, IFERROR(_xlfn.FILTERXML("&lt;t&gt;&lt;s&gt;" &amp; SUBSTITUTE(P1501, ", ", "&lt;/s&gt;&lt;s&gt;") &amp; "&lt;/s&gt;&lt;/t&gt;", "//s[not(preceding::*=.)]"), ""))</f>
        <v>Indian, Seafood, Bangladeshi</v>
      </c>
      <c r="R1501" t="s">
        <v>9048</v>
      </c>
      <c r="S1501" t="str">
        <f t="shared" si="189"/>
        <v>P002472</v>
      </c>
      <c r="T1501">
        <f t="shared" ca="1" si="190"/>
        <v>4003</v>
      </c>
      <c r="U1501" s="4">
        <v>1076</v>
      </c>
    </row>
    <row r="1502" spans="1:21" x14ac:dyDescent="0.45">
      <c r="A1502" t="s">
        <v>6072</v>
      </c>
      <c r="B1502" t="s">
        <v>41</v>
      </c>
      <c r="C1502" s="3" t="str">
        <f t="shared" si="185"/>
        <v>4.5 </v>
      </c>
      <c r="D1502" t="s">
        <v>6073</v>
      </c>
      <c r="F1502" t="s">
        <v>144</v>
      </c>
      <c r="G1502" t="str">
        <f t="shared" si="186"/>
        <v>$$$$</v>
      </c>
      <c r="H1502" t="s">
        <v>144</v>
      </c>
      <c r="I1502" t="s">
        <v>6074</v>
      </c>
      <c r="J1502" t="str">
        <f t="shared" si="184"/>
        <v/>
      </c>
      <c r="K1502" t="str" cm="1">
        <f t="array" ref="K1502">ExtractCapitals(J1502)</f>
        <v/>
      </c>
      <c r="L1502" t="str">
        <f t="shared" si="187"/>
        <v/>
      </c>
      <c r="M1502" t="str">
        <f t="shared" si="191"/>
        <v/>
      </c>
      <c r="P1502" t="str">
        <f t="shared" si="188"/>
        <v xml:space="preserve">, , </v>
      </c>
      <c r="Q1502" t="str" cm="1">
        <f t="array" ref="Q1502">_xlfn.TEXTJOIN(", ", TRUE, IFERROR(_xlfn.FILTERXML("&lt;t&gt;&lt;s&gt;" &amp; SUBSTITUTE(P1502, ", ", "&lt;/s&gt;&lt;s&gt;") &amp; "&lt;/s&gt;&lt;/t&gt;", "//s[not(preceding::*=.)]"), ""))</f>
        <v/>
      </c>
      <c r="R1502" t="s">
        <v>9048</v>
      </c>
      <c r="S1502" t="str">
        <f t="shared" si="189"/>
        <v>P002473</v>
      </c>
      <c r="T1502">
        <f t="shared" ca="1" si="190"/>
        <v>930</v>
      </c>
      <c r="U1502" s="4">
        <v>2176</v>
      </c>
    </row>
    <row r="1503" spans="1:21" x14ac:dyDescent="0.45">
      <c r="A1503" t="s">
        <v>6075</v>
      </c>
      <c r="B1503" t="s">
        <v>41</v>
      </c>
      <c r="C1503" s="3" t="str">
        <f t="shared" si="185"/>
        <v>4.5 </v>
      </c>
      <c r="D1503" t="s">
        <v>5453</v>
      </c>
      <c r="F1503" t="s">
        <v>794</v>
      </c>
      <c r="G1503" t="str">
        <f t="shared" si="186"/>
        <v>$$</v>
      </c>
      <c r="H1503" t="s">
        <v>795</v>
      </c>
      <c r="I1503" t="s">
        <v>6076</v>
      </c>
      <c r="J1503" t="str">
        <f t="shared" si="184"/>
        <v>AsianMalaysian</v>
      </c>
      <c r="K1503" t="str" cm="1">
        <f t="array" ref="K1503">ExtractCapitals(J1503)</f>
        <v>Asian Malaysian</v>
      </c>
      <c r="L1503" t="str">
        <f t="shared" si="187"/>
        <v>Asian, Malaysian</v>
      </c>
      <c r="M1503" t="str">
        <f t="shared" si="191"/>
        <v>Asian, Malaysian</v>
      </c>
      <c r="P1503" t="str">
        <f t="shared" si="188"/>
        <v>Asian, Malaysian</v>
      </c>
      <c r="Q1503" t="str" cm="1">
        <f t="array" ref="Q1503">_xlfn.TEXTJOIN(", ", TRUE, IFERROR(_xlfn.FILTERXML("&lt;t&gt;&lt;s&gt;" &amp; SUBSTITUTE(P1503, ", ", "&lt;/s&gt;&lt;s&gt;") &amp; "&lt;/s&gt;&lt;/t&gt;", "//s[not(preceding::*=.)]"), ""))</f>
        <v>Asian, Malaysian</v>
      </c>
      <c r="R1503" t="s">
        <v>9048</v>
      </c>
      <c r="S1503" t="str">
        <f t="shared" si="189"/>
        <v>P002474</v>
      </c>
      <c r="T1503">
        <f t="shared" ca="1" si="190"/>
        <v>323</v>
      </c>
      <c r="U1503" s="4">
        <v>567</v>
      </c>
    </row>
    <row r="1504" spans="1:21" x14ac:dyDescent="0.45">
      <c r="A1504" t="s">
        <v>6077</v>
      </c>
      <c r="B1504" t="s">
        <v>41</v>
      </c>
      <c r="C1504" s="3" t="str">
        <f t="shared" si="185"/>
        <v>4.5 </v>
      </c>
      <c r="D1504" t="s">
        <v>6078</v>
      </c>
      <c r="F1504" t="s">
        <v>794</v>
      </c>
      <c r="G1504" t="str">
        <f t="shared" si="186"/>
        <v>$$</v>
      </c>
      <c r="H1504" t="s">
        <v>795</v>
      </c>
      <c r="J1504" t="str">
        <f t="shared" si="184"/>
        <v>AsianMalaysian</v>
      </c>
      <c r="K1504" t="str" cm="1">
        <f t="array" ref="K1504">ExtractCapitals(J1504)</f>
        <v>Asian Malaysian</v>
      </c>
      <c r="L1504" t="str">
        <f t="shared" si="187"/>
        <v>Asian, Malaysian</v>
      </c>
      <c r="M1504" t="str">
        <f t="shared" si="191"/>
        <v>Asian, Malaysian</v>
      </c>
      <c r="P1504" t="str">
        <f t="shared" si="188"/>
        <v>Asian, Malaysian</v>
      </c>
      <c r="Q1504" t="str" cm="1">
        <f t="array" ref="Q1504">_xlfn.TEXTJOIN(", ", TRUE, IFERROR(_xlfn.FILTERXML("&lt;t&gt;&lt;s&gt;" &amp; SUBSTITUTE(P1504, ", ", "&lt;/s&gt;&lt;s&gt;") &amp; "&lt;/s&gt;&lt;/t&gt;", "//s[not(preceding::*=.)]"), ""))</f>
        <v>Asian, Malaysian</v>
      </c>
      <c r="R1504" t="s">
        <v>9048</v>
      </c>
      <c r="S1504" t="str">
        <f t="shared" si="189"/>
        <v>P002475</v>
      </c>
      <c r="T1504">
        <f t="shared" ca="1" si="190"/>
        <v>951</v>
      </c>
      <c r="U1504" s="4">
        <v>4313</v>
      </c>
    </row>
    <row r="1505" spans="1:21" x14ac:dyDescent="0.45">
      <c r="A1505" t="s">
        <v>6079</v>
      </c>
      <c r="B1505" t="s">
        <v>79</v>
      </c>
      <c r="C1505" s="3" t="str">
        <f t="shared" si="185"/>
        <v>5.0 </v>
      </c>
      <c r="D1505" t="s">
        <v>5440</v>
      </c>
      <c r="E1505" t="s">
        <v>6080</v>
      </c>
      <c r="F1505" t="s">
        <v>6</v>
      </c>
      <c r="G1505" t="str">
        <f t="shared" si="186"/>
        <v>$</v>
      </c>
      <c r="H1505" t="s">
        <v>6081</v>
      </c>
      <c r="I1505" t="s">
        <v>6082</v>
      </c>
      <c r="J1505" t="str">
        <f t="shared" si="184"/>
        <v>AmericanPizzaSeafood</v>
      </c>
      <c r="K1505" t="str" cm="1">
        <f t="array" ref="K1505">ExtractCapitals(J1505)</f>
        <v>American Pizza Seafood</v>
      </c>
      <c r="L1505" t="str">
        <f t="shared" si="187"/>
        <v>American, Pizza, Seafood</v>
      </c>
      <c r="M1505" t="str">
        <f t="shared" si="191"/>
        <v>American, Pizza, Seafood</v>
      </c>
      <c r="P1505" t="str">
        <f t="shared" si="188"/>
        <v>American, Pizza, Seafood</v>
      </c>
      <c r="Q1505" t="str" cm="1">
        <f t="array" ref="Q1505">_xlfn.TEXTJOIN(", ", TRUE, IFERROR(_xlfn.FILTERXML("&lt;t&gt;&lt;s&gt;" &amp; SUBSTITUTE(P1505, ", ", "&lt;/s&gt;&lt;s&gt;") &amp; "&lt;/s&gt;&lt;/t&gt;", "//s[not(preceding::*=.)]"), ""))</f>
        <v>American, Pizza, Seafood</v>
      </c>
      <c r="R1505" t="s">
        <v>9048</v>
      </c>
      <c r="S1505" t="str">
        <f t="shared" si="189"/>
        <v>P002476</v>
      </c>
      <c r="T1505">
        <f t="shared" ca="1" si="190"/>
        <v>1897</v>
      </c>
      <c r="U1505" s="4">
        <v>2023</v>
      </c>
    </row>
    <row r="1506" spans="1:21" x14ac:dyDescent="0.45">
      <c r="A1506" t="s">
        <v>6083</v>
      </c>
      <c r="B1506" t="s">
        <v>3</v>
      </c>
      <c r="C1506" s="3" t="str">
        <f t="shared" si="185"/>
        <v>4.0 </v>
      </c>
      <c r="D1506" t="s">
        <v>6084</v>
      </c>
      <c r="E1506" t="s">
        <v>6085</v>
      </c>
      <c r="F1506" t="s">
        <v>835</v>
      </c>
      <c r="G1506" t="str">
        <f t="shared" si="186"/>
        <v>$$</v>
      </c>
      <c r="H1506" t="s">
        <v>6086</v>
      </c>
      <c r="I1506" t="s">
        <v>6087</v>
      </c>
      <c r="J1506" t="str">
        <f t="shared" si="184"/>
        <v>AmericanBarPizzaEuropean</v>
      </c>
      <c r="K1506" t="str" cm="1">
        <f t="array" ref="K1506">ExtractCapitals(J1506)</f>
        <v>American Bar Pizza European</v>
      </c>
      <c r="L1506" t="str">
        <f t="shared" si="187"/>
        <v>American, Bar, Pizza, European</v>
      </c>
      <c r="M1506" t="str">
        <f t="shared" si="191"/>
        <v>American, Bar, Pizza, European</v>
      </c>
      <c r="P1506" t="str">
        <f t="shared" si="188"/>
        <v>American, Bar, Pizza, European</v>
      </c>
      <c r="Q1506" t="str" cm="1">
        <f t="array" ref="Q1506">_xlfn.TEXTJOIN(", ", TRUE, IFERROR(_xlfn.FILTERXML("&lt;t&gt;&lt;s&gt;" &amp; SUBSTITUTE(P1506, ", ", "&lt;/s&gt;&lt;s&gt;") &amp; "&lt;/s&gt;&lt;/t&gt;", "//s[not(preceding::*=.)]"), ""))</f>
        <v>American, Bar, Pizza, European</v>
      </c>
      <c r="R1506" t="s">
        <v>9048</v>
      </c>
      <c r="S1506" t="str">
        <f t="shared" si="189"/>
        <v>P002477</v>
      </c>
      <c r="T1506">
        <f t="shared" ca="1" si="190"/>
        <v>877</v>
      </c>
      <c r="U1506" s="4">
        <v>4228</v>
      </c>
    </row>
    <row r="1507" spans="1:21" x14ac:dyDescent="0.45">
      <c r="A1507" t="s">
        <v>6088</v>
      </c>
      <c r="B1507" t="s">
        <v>3</v>
      </c>
      <c r="C1507" s="3" t="str">
        <f t="shared" si="185"/>
        <v>4.0 </v>
      </c>
      <c r="D1507" t="s">
        <v>6089</v>
      </c>
      <c r="F1507" t="s">
        <v>13</v>
      </c>
      <c r="G1507" t="str">
        <f t="shared" si="186"/>
        <v>$$ - $$$</v>
      </c>
      <c r="H1507" t="s">
        <v>181</v>
      </c>
      <c r="I1507" t="s">
        <v>6090</v>
      </c>
      <c r="J1507" t="str">
        <f t="shared" si="184"/>
        <v xml:space="preserve">  CafeAsianMalaysian</v>
      </c>
      <c r="K1507" t="str" cm="1">
        <f t="array" ref="K1507">ExtractCapitals(J1507)</f>
        <v>Cafe Asian Malaysian</v>
      </c>
      <c r="L1507" t="str">
        <f t="shared" si="187"/>
        <v>Cafe, Asian, Malaysian</v>
      </c>
      <c r="M1507" t="str">
        <f t="shared" si="191"/>
        <v>Cafe, Asian, Malaysian</v>
      </c>
      <c r="P1507" t="str">
        <f t="shared" si="188"/>
        <v>Cafe, Asian, Malaysian</v>
      </c>
      <c r="Q1507" t="str" cm="1">
        <f t="array" ref="Q1507">_xlfn.TEXTJOIN(", ", TRUE, IFERROR(_xlfn.FILTERXML("&lt;t&gt;&lt;s&gt;" &amp; SUBSTITUTE(P1507, ", ", "&lt;/s&gt;&lt;s&gt;") &amp; "&lt;/s&gt;&lt;/t&gt;", "//s[not(preceding::*=.)]"), ""))</f>
        <v>Cafe, Asian, Malaysian</v>
      </c>
      <c r="R1507" t="s">
        <v>9048</v>
      </c>
      <c r="S1507" t="str">
        <f t="shared" si="189"/>
        <v>P002478</v>
      </c>
      <c r="T1507">
        <f t="shared" ca="1" si="190"/>
        <v>3109</v>
      </c>
      <c r="U1507" s="4">
        <v>2911</v>
      </c>
    </row>
    <row r="1508" spans="1:21" x14ac:dyDescent="0.45">
      <c r="A1508" t="s">
        <v>6091</v>
      </c>
      <c r="B1508" t="s">
        <v>3</v>
      </c>
      <c r="C1508" s="3" t="str">
        <f t="shared" si="185"/>
        <v>4.0 </v>
      </c>
      <c r="D1508" t="s">
        <v>6092</v>
      </c>
      <c r="F1508" t="s">
        <v>811</v>
      </c>
      <c r="G1508" t="str">
        <f t="shared" si="186"/>
        <v>$$</v>
      </c>
      <c r="H1508" t="s">
        <v>6093</v>
      </c>
      <c r="J1508" t="str">
        <f t="shared" si="184"/>
        <v>IndianAsianThaiMalaysian</v>
      </c>
      <c r="K1508" t="str" cm="1">
        <f t="array" ref="K1508">ExtractCapitals(J1508)</f>
        <v>Indian Asian Thai Malaysian</v>
      </c>
      <c r="L1508" t="str">
        <f t="shared" si="187"/>
        <v>Indian, Asian, Thai, Malaysian</v>
      </c>
      <c r="M1508" t="str">
        <f t="shared" si="191"/>
        <v>Indian, Asian, Thai, Malaysian</v>
      </c>
      <c r="P1508" t="str">
        <f t="shared" si="188"/>
        <v>Indian, Asian, Thai, Malaysian</v>
      </c>
      <c r="Q1508" t="str" cm="1">
        <f t="array" ref="Q1508">_xlfn.TEXTJOIN(", ", TRUE, IFERROR(_xlfn.FILTERXML("&lt;t&gt;&lt;s&gt;" &amp; SUBSTITUTE(P1508, ", ", "&lt;/s&gt;&lt;s&gt;") &amp; "&lt;/s&gt;&lt;/t&gt;", "//s[not(preceding::*=.)]"), ""))</f>
        <v>Indian, Asian, Thai, Malaysian</v>
      </c>
      <c r="R1508" t="s">
        <v>9048</v>
      </c>
      <c r="S1508" t="str">
        <f t="shared" si="189"/>
        <v>P002479</v>
      </c>
      <c r="T1508">
        <f t="shared" ca="1" si="190"/>
        <v>1591</v>
      </c>
      <c r="U1508" s="4">
        <v>3181</v>
      </c>
    </row>
    <row r="1509" spans="1:21" x14ac:dyDescent="0.45">
      <c r="A1509" t="s">
        <v>6094</v>
      </c>
      <c r="B1509" t="s">
        <v>3</v>
      </c>
      <c r="C1509" s="3" t="str">
        <f t="shared" si="185"/>
        <v>4.0 </v>
      </c>
      <c r="D1509" t="s">
        <v>6095</v>
      </c>
      <c r="E1509" t="s">
        <v>6096</v>
      </c>
      <c r="F1509" t="s">
        <v>13</v>
      </c>
      <c r="G1509" t="str">
        <f t="shared" si="186"/>
        <v>$$ - $$$</v>
      </c>
      <c r="H1509" t="s">
        <v>5063</v>
      </c>
      <c r="I1509" t="s">
        <v>6097</v>
      </c>
      <c r="J1509" t="str">
        <f t="shared" si="184"/>
        <v xml:space="preserve">  AmericanInternationalAsian</v>
      </c>
      <c r="K1509" t="str" cm="1">
        <f t="array" ref="K1509">ExtractCapitals(J1509)</f>
        <v>American International Asian</v>
      </c>
      <c r="L1509" t="str">
        <f t="shared" si="187"/>
        <v>American, International, Asian</v>
      </c>
      <c r="M1509" t="str">
        <f t="shared" si="191"/>
        <v>American, International, Asian</v>
      </c>
      <c r="P1509" t="str">
        <f t="shared" si="188"/>
        <v>American, International, Asian</v>
      </c>
      <c r="Q1509" t="str" cm="1">
        <f t="array" ref="Q1509">_xlfn.TEXTJOIN(", ", TRUE, IFERROR(_xlfn.FILTERXML("&lt;t&gt;&lt;s&gt;" &amp; SUBSTITUTE(P1509, ", ", "&lt;/s&gt;&lt;s&gt;") &amp; "&lt;/s&gt;&lt;/t&gt;", "//s[not(preceding::*=.)]"), ""))</f>
        <v>American, International, Asian</v>
      </c>
      <c r="R1509" t="s">
        <v>9048</v>
      </c>
      <c r="S1509" t="str">
        <f t="shared" si="189"/>
        <v>P002480</v>
      </c>
      <c r="T1509">
        <f t="shared" ca="1" si="190"/>
        <v>3588</v>
      </c>
      <c r="U1509" s="4">
        <v>3520</v>
      </c>
    </row>
    <row r="1510" spans="1:21" x14ac:dyDescent="0.45">
      <c r="A1510" t="s">
        <v>6098</v>
      </c>
      <c r="B1510" t="s">
        <v>18</v>
      </c>
      <c r="C1510" s="3" t="str">
        <f t="shared" si="185"/>
        <v>3.5 </v>
      </c>
      <c r="D1510" t="s">
        <v>6099</v>
      </c>
      <c r="F1510" t="s">
        <v>6</v>
      </c>
      <c r="G1510" t="str">
        <f t="shared" si="186"/>
        <v>$</v>
      </c>
      <c r="H1510" t="s">
        <v>1418</v>
      </c>
      <c r="J1510" t="str">
        <f t="shared" si="184"/>
        <v>SeafoodAsianMalaysian</v>
      </c>
      <c r="K1510" t="str" cm="1">
        <f t="array" ref="K1510">ExtractCapitals(J1510)</f>
        <v>Seafood Asian Malaysian</v>
      </c>
      <c r="L1510" t="str">
        <f t="shared" si="187"/>
        <v>Seafood, Asian, Malaysian</v>
      </c>
      <c r="M1510" t="str">
        <f t="shared" si="191"/>
        <v>Seafood, Asian, Malaysian</v>
      </c>
      <c r="P1510" t="str">
        <f t="shared" si="188"/>
        <v>Seafood, Asian, Malaysian</v>
      </c>
      <c r="Q1510" t="str" cm="1">
        <f t="array" ref="Q1510">_xlfn.TEXTJOIN(", ", TRUE, IFERROR(_xlfn.FILTERXML("&lt;t&gt;&lt;s&gt;" &amp; SUBSTITUTE(P1510, ", ", "&lt;/s&gt;&lt;s&gt;") &amp; "&lt;/s&gt;&lt;/t&gt;", "//s[not(preceding::*=.)]"), ""))</f>
        <v>Seafood, Asian, Malaysian</v>
      </c>
      <c r="R1510" t="s">
        <v>9048</v>
      </c>
      <c r="S1510" t="str">
        <f t="shared" si="189"/>
        <v>P002481</v>
      </c>
      <c r="T1510">
        <f t="shared" ca="1" si="190"/>
        <v>652</v>
      </c>
      <c r="U1510" s="4">
        <v>1315</v>
      </c>
    </row>
    <row r="1511" spans="1:21" x14ac:dyDescent="0.45">
      <c r="A1511" t="s">
        <v>6100</v>
      </c>
      <c r="B1511" t="s">
        <v>3</v>
      </c>
      <c r="C1511" s="3" t="str">
        <f t="shared" si="185"/>
        <v>4.0 </v>
      </c>
      <c r="D1511" t="s">
        <v>6101</v>
      </c>
      <c r="F1511" t="s">
        <v>794</v>
      </c>
      <c r="G1511" t="str">
        <f t="shared" si="186"/>
        <v>$$</v>
      </c>
      <c r="H1511" t="s">
        <v>795</v>
      </c>
      <c r="I1511" t="s">
        <v>6102</v>
      </c>
      <c r="J1511" t="str">
        <f t="shared" si="184"/>
        <v>AsianMalaysian</v>
      </c>
      <c r="K1511" t="str" cm="1">
        <f t="array" ref="K1511">ExtractCapitals(J1511)</f>
        <v>Asian Malaysian</v>
      </c>
      <c r="L1511" t="str">
        <f t="shared" si="187"/>
        <v>Asian, Malaysian</v>
      </c>
      <c r="M1511" t="str">
        <f t="shared" si="191"/>
        <v>Asian, Malaysian</v>
      </c>
      <c r="P1511" t="str">
        <f t="shared" si="188"/>
        <v>Asian, Malaysian</v>
      </c>
      <c r="Q1511" t="str" cm="1">
        <f t="array" ref="Q1511">_xlfn.TEXTJOIN(", ", TRUE, IFERROR(_xlfn.FILTERXML("&lt;t&gt;&lt;s&gt;" &amp; SUBSTITUTE(P1511, ", ", "&lt;/s&gt;&lt;s&gt;") &amp; "&lt;/s&gt;&lt;/t&gt;", "//s[not(preceding::*=.)]"), ""))</f>
        <v>Asian, Malaysian</v>
      </c>
      <c r="R1511" t="s">
        <v>9048</v>
      </c>
      <c r="S1511" t="str">
        <f t="shared" si="189"/>
        <v>P002482</v>
      </c>
      <c r="T1511">
        <f t="shared" ca="1" si="190"/>
        <v>3895</v>
      </c>
      <c r="U1511" s="4">
        <v>4035</v>
      </c>
    </row>
    <row r="1512" spans="1:21" x14ac:dyDescent="0.45">
      <c r="A1512" t="s">
        <v>6103</v>
      </c>
      <c r="B1512" t="s">
        <v>18</v>
      </c>
      <c r="C1512" s="3" t="str">
        <f t="shared" si="185"/>
        <v>3.5 </v>
      </c>
      <c r="D1512" t="s">
        <v>6104</v>
      </c>
      <c r="E1512" t="s">
        <v>6105</v>
      </c>
      <c r="F1512" t="s">
        <v>573</v>
      </c>
      <c r="G1512" t="str">
        <f t="shared" si="186"/>
        <v>$$</v>
      </c>
      <c r="H1512" t="s">
        <v>6106</v>
      </c>
      <c r="I1512" t="s">
        <v>6107</v>
      </c>
      <c r="J1512" t="str">
        <f t="shared" si="184"/>
        <v>ThaiMalaysianVegetarian Friendly</v>
      </c>
      <c r="K1512" t="str" cm="1">
        <f t="array" ref="K1512">ExtractCapitals(J1512)</f>
        <v>Thai Malaysian Vegetarian  Friendly</v>
      </c>
      <c r="L1512" t="str">
        <f t="shared" si="187"/>
        <v>Thai, Malaysian, Vegetarian, , Friendly</v>
      </c>
      <c r="M1512" t="str">
        <f t="shared" si="191"/>
        <v>Thai, Malaysian, Vegetarian Friendly</v>
      </c>
      <c r="P1512" t="str">
        <f t="shared" si="188"/>
        <v>Thai, Malaysian, Vegetarian Friendly</v>
      </c>
      <c r="Q1512" t="str" cm="1">
        <f t="array" ref="Q1512">_xlfn.TEXTJOIN(", ", TRUE, IFERROR(_xlfn.FILTERXML("&lt;t&gt;&lt;s&gt;" &amp; SUBSTITUTE(P1512, ", ", "&lt;/s&gt;&lt;s&gt;") &amp; "&lt;/s&gt;&lt;/t&gt;", "//s[not(preceding::*=.)]"), ""))</f>
        <v>Thai, Malaysian, Vegetarian Friendly</v>
      </c>
      <c r="R1512" t="s">
        <v>9048</v>
      </c>
      <c r="S1512" t="str">
        <f t="shared" si="189"/>
        <v>P002483</v>
      </c>
      <c r="T1512">
        <f t="shared" ca="1" si="190"/>
        <v>1632</v>
      </c>
      <c r="U1512" s="4">
        <v>4330</v>
      </c>
    </row>
    <row r="1513" spans="1:21" x14ac:dyDescent="0.45">
      <c r="A1513" t="s">
        <v>6108</v>
      </c>
      <c r="B1513" t="s">
        <v>79</v>
      </c>
      <c r="C1513" s="3" t="str">
        <f t="shared" si="185"/>
        <v>5.0 </v>
      </c>
      <c r="D1513" t="s">
        <v>6109</v>
      </c>
      <c r="F1513" t="s">
        <v>322</v>
      </c>
      <c r="G1513" t="str">
        <f t="shared" si="186"/>
        <v>$$</v>
      </c>
      <c r="H1513" t="s">
        <v>322</v>
      </c>
      <c r="I1513" t="s">
        <v>6110</v>
      </c>
      <c r="J1513" t="str">
        <f t="shared" si="184"/>
        <v>Dessert</v>
      </c>
      <c r="K1513" t="str" cm="1">
        <f t="array" ref="K1513">ExtractCapitals(J1513)</f>
        <v>Dessert</v>
      </c>
      <c r="L1513" t="str">
        <f t="shared" si="187"/>
        <v>Dessert</v>
      </c>
      <c r="M1513" t="str">
        <f t="shared" si="191"/>
        <v>Dessert</v>
      </c>
      <c r="P1513" t="str">
        <f t="shared" si="188"/>
        <v>Dessert</v>
      </c>
      <c r="Q1513" t="str" cm="1">
        <f t="array" ref="Q1513">_xlfn.TEXTJOIN(", ", TRUE, IFERROR(_xlfn.FILTERXML("&lt;t&gt;&lt;s&gt;" &amp; SUBSTITUTE(P1513, ", ", "&lt;/s&gt;&lt;s&gt;") &amp; "&lt;/s&gt;&lt;/t&gt;", "//s[not(preceding::*=.)]"), ""))</f>
        <v>Dessert</v>
      </c>
      <c r="R1513" t="s">
        <v>9048</v>
      </c>
      <c r="S1513" t="str">
        <f t="shared" si="189"/>
        <v>P002484</v>
      </c>
      <c r="T1513">
        <f t="shared" ca="1" si="190"/>
        <v>163</v>
      </c>
      <c r="U1513" s="4">
        <v>1396</v>
      </c>
    </row>
    <row r="1514" spans="1:21" x14ac:dyDescent="0.45">
      <c r="A1514" t="s">
        <v>2268</v>
      </c>
      <c r="B1514" t="s">
        <v>3</v>
      </c>
      <c r="C1514" s="3" t="str">
        <f t="shared" si="185"/>
        <v>4.0 </v>
      </c>
      <c r="D1514" t="s">
        <v>6111</v>
      </c>
      <c r="F1514" t="s">
        <v>208</v>
      </c>
      <c r="G1514" t="str">
        <f t="shared" si="186"/>
        <v>$$</v>
      </c>
      <c r="H1514" t="s">
        <v>208</v>
      </c>
      <c r="I1514">
        <v>6049555107</v>
      </c>
      <c r="J1514" t="str">
        <f t="shared" si="184"/>
        <v>Cafe</v>
      </c>
      <c r="K1514" t="str" cm="1">
        <f t="array" ref="K1514">ExtractCapitals(J1514)</f>
        <v>Cafe</v>
      </c>
      <c r="L1514" t="str">
        <f t="shared" si="187"/>
        <v>Cafe</v>
      </c>
      <c r="M1514" t="str">
        <f t="shared" si="191"/>
        <v>Cafe</v>
      </c>
      <c r="P1514" t="str">
        <f t="shared" si="188"/>
        <v>Cafe</v>
      </c>
      <c r="Q1514" t="str" cm="1">
        <f t="array" ref="Q1514">_xlfn.TEXTJOIN(", ", TRUE, IFERROR(_xlfn.FILTERXML("&lt;t&gt;&lt;s&gt;" &amp; SUBSTITUTE(P1514, ", ", "&lt;/s&gt;&lt;s&gt;") &amp; "&lt;/s&gt;&lt;/t&gt;", "//s[not(preceding::*=.)]"), ""))</f>
        <v>Cafe</v>
      </c>
      <c r="R1514" t="s">
        <v>9048</v>
      </c>
      <c r="S1514" t="str">
        <f t="shared" si="189"/>
        <v>P002485</v>
      </c>
      <c r="T1514">
        <f t="shared" ca="1" si="190"/>
        <v>982</v>
      </c>
      <c r="U1514" s="4">
        <v>3705</v>
      </c>
    </row>
    <row r="1515" spans="1:21" x14ac:dyDescent="0.45">
      <c r="A1515" t="s">
        <v>6112</v>
      </c>
      <c r="B1515" t="s">
        <v>41</v>
      </c>
      <c r="C1515" s="3" t="str">
        <f t="shared" si="185"/>
        <v>4.5 </v>
      </c>
      <c r="D1515" t="s">
        <v>6113</v>
      </c>
      <c r="F1515" t="s">
        <v>13</v>
      </c>
      <c r="G1515" t="str">
        <f t="shared" si="186"/>
        <v>$$ - $$$</v>
      </c>
      <c r="H1515" t="s">
        <v>6114</v>
      </c>
      <c r="I1515" t="s">
        <v>6115</v>
      </c>
      <c r="J1515" t="str">
        <f t="shared" si="184"/>
        <v xml:space="preserve">  PizzaCafeAsian</v>
      </c>
      <c r="K1515" t="str" cm="1">
        <f t="array" ref="K1515">ExtractCapitals(J1515)</f>
        <v>Pizza Cafe Asian</v>
      </c>
      <c r="L1515" t="str">
        <f t="shared" si="187"/>
        <v>Pizza, Cafe, Asian</v>
      </c>
      <c r="M1515" t="str">
        <f t="shared" si="191"/>
        <v>Pizza, Cafe, Asian</v>
      </c>
      <c r="P1515" t="str">
        <f t="shared" si="188"/>
        <v>Pizza, Cafe, Asian</v>
      </c>
      <c r="Q1515" t="str" cm="1">
        <f t="array" ref="Q1515">_xlfn.TEXTJOIN(", ", TRUE, IFERROR(_xlfn.FILTERXML("&lt;t&gt;&lt;s&gt;" &amp; SUBSTITUTE(P1515, ", ", "&lt;/s&gt;&lt;s&gt;") &amp; "&lt;/s&gt;&lt;/t&gt;", "//s[not(preceding::*=.)]"), ""))</f>
        <v>Pizza, Cafe, Asian</v>
      </c>
      <c r="R1515" t="s">
        <v>9048</v>
      </c>
      <c r="S1515" t="str">
        <f t="shared" si="189"/>
        <v>P002486</v>
      </c>
      <c r="T1515">
        <f t="shared" ca="1" si="190"/>
        <v>834</v>
      </c>
      <c r="U1515" s="4">
        <v>1296</v>
      </c>
    </row>
    <row r="1516" spans="1:21" x14ac:dyDescent="0.45">
      <c r="A1516" t="s">
        <v>6116</v>
      </c>
      <c r="B1516" t="s">
        <v>18</v>
      </c>
      <c r="C1516" s="3" t="str">
        <f t="shared" si="185"/>
        <v>3.5 </v>
      </c>
      <c r="D1516" t="s">
        <v>6117</v>
      </c>
      <c r="E1516" t="s">
        <v>6118</v>
      </c>
      <c r="F1516" t="s">
        <v>13</v>
      </c>
      <c r="G1516" t="str">
        <f t="shared" si="186"/>
        <v>$$ - $$$</v>
      </c>
      <c r="H1516" t="s">
        <v>6119</v>
      </c>
      <c r="I1516" t="s">
        <v>6120</v>
      </c>
      <c r="J1516" t="str">
        <f t="shared" si="184"/>
        <v xml:space="preserve">  Quick BitesInternational</v>
      </c>
      <c r="K1516" t="str" cm="1">
        <f t="array" ref="K1516">ExtractCapitals(J1516)</f>
        <v>Quick  Bites International</v>
      </c>
      <c r="L1516" t="str">
        <f t="shared" si="187"/>
        <v>Quick, , Bites, International</v>
      </c>
      <c r="M1516" t="str">
        <f t="shared" si="191"/>
        <v>Quick Bites, International</v>
      </c>
      <c r="P1516" t="str">
        <f t="shared" si="188"/>
        <v>Quick Bites, International</v>
      </c>
      <c r="Q1516" t="str" cm="1">
        <f t="array" ref="Q1516">_xlfn.TEXTJOIN(", ", TRUE, IFERROR(_xlfn.FILTERXML("&lt;t&gt;&lt;s&gt;" &amp; SUBSTITUTE(P1516, ", ", "&lt;/s&gt;&lt;s&gt;") &amp; "&lt;/s&gt;&lt;/t&gt;", "//s[not(preceding::*=.)]"), ""))</f>
        <v>Quick Bites, International</v>
      </c>
      <c r="R1516" t="s">
        <v>9048</v>
      </c>
      <c r="S1516" t="str">
        <f t="shared" si="189"/>
        <v>P002487</v>
      </c>
      <c r="T1516">
        <f t="shared" ca="1" si="190"/>
        <v>2746</v>
      </c>
      <c r="U1516" s="4">
        <v>2589</v>
      </c>
    </row>
    <row r="1517" spans="1:21" x14ac:dyDescent="0.45">
      <c r="A1517" t="s">
        <v>6121</v>
      </c>
      <c r="B1517" t="s">
        <v>79</v>
      </c>
      <c r="C1517" s="3" t="str">
        <f t="shared" si="185"/>
        <v>5.0 </v>
      </c>
      <c r="D1517" t="s">
        <v>6122</v>
      </c>
      <c r="F1517" t="s">
        <v>6</v>
      </c>
      <c r="G1517" t="str">
        <f t="shared" si="186"/>
        <v>$</v>
      </c>
      <c r="H1517" t="s">
        <v>6123</v>
      </c>
      <c r="I1517" t="s">
        <v>6124</v>
      </c>
      <c r="J1517" t="str">
        <f t="shared" si="184"/>
        <v>BarPub</v>
      </c>
      <c r="K1517" t="str" cm="1">
        <f t="array" ref="K1517">ExtractCapitals(J1517)</f>
        <v>Bar Pub</v>
      </c>
      <c r="L1517" t="str">
        <f t="shared" si="187"/>
        <v>Bar, Pub</v>
      </c>
      <c r="M1517" t="str">
        <f t="shared" si="191"/>
        <v>Bar, Pub</v>
      </c>
      <c r="P1517" t="str">
        <f t="shared" si="188"/>
        <v>Bar, Pub</v>
      </c>
      <c r="Q1517" t="str" cm="1">
        <f t="array" ref="Q1517">_xlfn.TEXTJOIN(", ", TRUE, IFERROR(_xlfn.FILTERXML("&lt;t&gt;&lt;s&gt;" &amp; SUBSTITUTE(P1517, ", ", "&lt;/s&gt;&lt;s&gt;") &amp; "&lt;/s&gt;&lt;/t&gt;", "//s[not(preceding::*=.)]"), ""))</f>
        <v>Bar, Pub</v>
      </c>
      <c r="R1517" t="s">
        <v>9048</v>
      </c>
      <c r="S1517" t="str">
        <f t="shared" si="189"/>
        <v>P002488</v>
      </c>
      <c r="T1517">
        <f t="shared" ca="1" si="190"/>
        <v>2912</v>
      </c>
      <c r="U1517" s="4">
        <v>2804</v>
      </c>
    </row>
    <row r="1518" spans="1:21" x14ac:dyDescent="0.45">
      <c r="A1518" t="s">
        <v>6125</v>
      </c>
      <c r="B1518" t="s">
        <v>18</v>
      </c>
      <c r="C1518" s="3" t="str">
        <f t="shared" si="185"/>
        <v>3.5 </v>
      </c>
      <c r="D1518" t="s">
        <v>6126</v>
      </c>
      <c r="E1518" t="s">
        <v>6127</v>
      </c>
      <c r="F1518" t="s">
        <v>811</v>
      </c>
      <c r="G1518" t="str">
        <f t="shared" si="186"/>
        <v>$$</v>
      </c>
      <c r="H1518" t="s">
        <v>5812</v>
      </c>
      <c r="I1518" t="s">
        <v>6128</v>
      </c>
      <c r="J1518" t="str">
        <f t="shared" si="184"/>
        <v>IndianAsianMalaysian</v>
      </c>
      <c r="K1518" t="str" cm="1">
        <f t="array" ref="K1518">ExtractCapitals(J1518)</f>
        <v>Indian Asian Malaysian</v>
      </c>
      <c r="L1518" t="str">
        <f t="shared" si="187"/>
        <v>Indian, Asian, Malaysian</v>
      </c>
      <c r="M1518" t="str">
        <f t="shared" si="191"/>
        <v>Indian, Asian, Malaysian</v>
      </c>
      <c r="P1518" t="str">
        <f t="shared" si="188"/>
        <v>Indian, Asian, Malaysian</v>
      </c>
      <c r="Q1518" t="str" cm="1">
        <f t="array" ref="Q1518">_xlfn.TEXTJOIN(", ", TRUE, IFERROR(_xlfn.FILTERXML("&lt;t&gt;&lt;s&gt;" &amp; SUBSTITUTE(P1518, ", ", "&lt;/s&gt;&lt;s&gt;") &amp; "&lt;/s&gt;&lt;/t&gt;", "//s[not(preceding::*=.)]"), ""))</f>
        <v>Indian, Asian, Malaysian</v>
      </c>
      <c r="R1518" t="s">
        <v>9048</v>
      </c>
      <c r="S1518" t="str">
        <f t="shared" si="189"/>
        <v>P002489</v>
      </c>
      <c r="T1518">
        <f t="shared" ca="1" si="190"/>
        <v>2247</v>
      </c>
      <c r="U1518" s="4">
        <v>2801</v>
      </c>
    </row>
    <row r="1519" spans="1:21" x14ac:dyDescent="0.45">
      <c r="A1519" t="s">
        <v>6129</v>
      </c>
      <c r="B1519" t="s">
        <v>41</v>
      </c>
      <c r="C1519" s="3" t="str">
        <f t="shared" si="185"/>
        <v>4.5 </v>
      </c>
      <c r="D1519" t="s">
        <v>6130</v>
      </c>
      <c r="F1519" t="s">
        <v>6</v>
      </c>
      <c r="G1519" t="str">
        <f t="shared" si="186"/>
        <v>$</v>
      </c>
      <c r="H1519" t="s">
        <v>6131</v>
      </c>
      <c r="I1519" t="s">
        <v>6132</v>
      </c>
      <c r="J1519" t="str">
        <f t="shared" si="184"/>
        <v>Fast foodAsianIndonesian</v>
      </c>
      <c r="K1519" t="str" cm="1">
        <f t="array" ref="K1519">ExtractCapitals(J1519)</f>
        <v>Fast food Asian Indonesian</v>
      </c>
      <c r="L1519" t="str">
        <f t="shared" si="187"/>
        <v>Fast, food, Asian, Indonesian</v>
      </c>
      <c r="M1519" t="str">
        <f t="shared" si="191"/>
        <v>Fast, food, Asian, Indonesian</v>
      </c>
      <c r="P1519" t="str">
        <f t="shared" si="188"/>
        <v>Fast, food, Asian, Indonesian</v>
      </c>
      <c r="Q1519" t="str" cm="1">
        <f t="array" ref="Q1519">_xlfn.TEXTJOIN(", ", TRUE, IFERROR(_xlfn.FILTERXML("&lt;t&gt;&lt;s&gt;" &amp; SUBSTITUTE(P1519, ", ", "&lt;/s&gt;&lt;s&gt;") &amp; "&lt;/s&gt;&lt;/t&gt;", "//s[not(preceding::*=.)]"), ""))</f>
        <v>Fast, food, Asian, Indonesian</v>
      </c>
      <c r="R1519" t="s">
        <v>9048</v>
      </c>
      <c r="S1519" t="str">
        <f t="shared" si="189"/>
        <v>P002490</v>
      </c>
      <c r="T1519">
        <f t="shared" ca="1" si="190"/>
        <v>3000</v>
      </c>
      <c r="U1519" s="4">
        <v>2313</v>
      </c>
    </row>
    <row r="1520" spans="1:21" x14ac:dyDescent="0.45">
      <c r="A1520" t="s">
        <v>6133</v>
      </c>
      <c r="B1520" t="s">
        <v>41</v>
      </c>
      <c r="C1520" s="3" t="str">
        <f t="shared" si="185"/>
        <v>4.5 </v>
      </c>
      <c r="D1520" t="s">
        <v>6134</v>
      </c>
      <c r="F1520" t="s">
        <v>715</v>
      </c>
      <c r="G1520" t="str">
        <f t="shared" si="186"/>
        <v>$$</v>
      </c>
      <c r="H1520" t="s">
        <v>6135</v>
      </c>
      <c r="I1520" t="s">
        <v>6136</v>
      </c>
      <c r="J1520" t="str">
        <f t="shared" si="184"/>
        <v>SeafoodAsianThaiMalaysian</v>
      </c>
      <c r="K1520" t="str" cm="1">
        <f t="array" ref="K1520">ExtractCapitals(J1520)</f>
        <v>Seafood Asian Thai Malaysian</v>
      </c>
      <c r="L1520" t="str">
        <f t="shared" si="187"/>
        <v>Seafood, Asian, Thai, Malaysian</v>
      </c>
      <c r="M1520" t="str">
        <f t="shared" si="191"/>
        <v>Seafood, Asian, Thai, Malaysian</v>
      </c>
      <c r="P1520" t="str">
        <f t="shared" si="188"/>
        <v>Seafood, Asian, Thai, Malaysian</v>
      </c>
      <c r="Q1520" t="str" cm="1">
        <f t="array" ref="Q1520">_xlfn.TEXTJOIN(", ", TRUE, IFERROR(_xlfn.FILTERXML("&lt;t&gt;&lt;s&gt;" &amp; SUBSTITUTE(P1520, ", ", "&lt;/s&gt;&lt;s&gt;") &amp; "&lt;/s&gt;&lt;/t&gt;", "//s[not(preceding::*=.)]"), ""))</f>
        <v>Seafood, Asian, Thai, Malaysian</v>
      </c>
      <c r="R1520" t="s">
        <v>9048</v>
      </c>
      <c r="S1520" t="str">
        <f t="shared" si="189"/>
        <v>P002491</v>
      </c>
      <c r="T1520">
        <f t="shared" ca="1" si="190"/>
        <v>3293</v>
      </c>
      <c r="U1520" s="4">
        <v>2894</v>
      </c>
    </row>
    <row r="1521" spans="1:21" x14ac:dyDescent="0.45">
      <c r="A1521" t="s">
        <v>6137</v>
      </c>
      <c r="B1521" t="s">
        <v>3</v>
      </c>
      <c r="C1521" s="3" t="str">
        <f t="shared" si="185"/>
        <v>4.0 </v>
      </c>
      <c r="D1521" t="s">
        <v>6138</v>
      </c>
      <c r="E1521" t="s">
        <v>6139</v>
      </c>
      <c r="F1521" t="s">
        <v>6</v>
      </c>
      <c r="G1521" t="str">
        <f t="shared" si="186"/>
        <v>$</v>
      </c>
      <c r="H1521" t="s">
        <v>6140</v>
      </c>
      <c r="I1521" t="s">
        <v>6141</v>
      </c>
      <c r="J1521" t="str">
        <f t="shared" si="184"/>
        <v>ChinesePizzaAsian</v>
      </c>
      <c r="K1521" t="str" cm="1">
        <f t="array" ref="K1521">ExtractCapitals(J1521)</f>
        <v>Chinese Pizza Asian</v>
      </c>
      <c r="L1521" t="str">
        <f t="shared" si="187"/>
        <v>Chinese, Pizza, Asian</v>
      </c>
      <c r="M1521" t="str">
        <f t="shared" si="191"/>
        <v>Chinese, Pizza, Asian</v>
      </c>
      <c r="P1521" t="str">
        <f t="shared" si="188"/>
        <v>Chinese, Pizza, Asian</v>
      </c>
      <c r="Q1521" t="str" cm="1">
        <f t="array" ref="Q1521">_xlfn.TEXTJOIN(", ", TRUE, IFERROR(_xlfn.FILTERXML("&lt;t&gt;&lt;s&gt;" &amp; SUBSTITUTE(P1521, ", ", "&lt;/s&gt;&lt;s&gt;") &amp; "&lt;/s&gt;&lt;/t&gt;", "//s[not(preceding::*=.)]"), ""))</f>
        <v>Chinese, Pizza, Asian</v>
      </c>
      <c r="R1521" t="s">
        <v>9048</v>
      </c>
      <c r="S1521" t="str">
        <f t="shared" si="189"/>
        <v>P002492</v>
      </c>
      <c r="T1521">
        <f t="shared" ca="1" si="190"/>
        <v>1108</v>
      </c>
      <c r="U1521" s="4">
        <v>1443</v>
      </c>
    </row>
    <row r="1522" spans="1:21" x14ac:dyDescent="0.45">
      <c r="A1522" t="s">
        <v>6142</v>
      </c>
      <c r="B1522" t="s">
        <v>79</v>
      </c>
      <c r="C1522" s="3" t="str">
        <f t="shared" si="185"/>
        <v>5.0 </v>
      </c>
      <c r="D1522" t="s">
        <v>5759</v>
      </c>
      <c r="F1522" t="s">
        <v>811</v>
      </c>
      <c r="G1522" t="str">
        <f t="shared" si="186"/>
        <v>$$</v>
      </c>
      <c r="H1522" t="s">
        <v>6143</v>
      </c>
      <c r="I1522" t="s">
        <v>6144</v>
      </c>
      <c r="J1522" t="str">
        <f t="shared" si="184"/>
        <v>IndianInternationalMiddle Eastern</v>
      </c>
      <c r="K1522" t="str" cm="1">
        <f t="array" ref="K1522">ExtractCapitals(J1522)</f>
        <v>Indian International Middle  Eastern</v>
      </c>
      <c r="L1522" t="str">
        <f t="shared" si="187"/>
        <v>Indian, International, Middle, , Eastern</v>
      </c>
      <c r="M1522" t="str">
        <f t="shared" si="191"/>
        <v>Indian, International, Middle Eastern</v>
      </c>
      <c r="P1522" t="str">
        <f t="shared" si="188"/>
        <v>Indian, International, Middle Eastern</v>
      </c>
      <c r="Q1522" t="str" cm="1">
        <f t="array" ref="Q1522">_xlfn.TEXTJOIN(", ", TRUE, IFERROR(_xlfn.FILTERXML("&lt;t&gt;&lt;s&gt;" &amp; SUBSTITUTE(P1522, ", ", "&lt;/s&gt;&lt;s&gt;") &amp; "&lt;/s&gt;&lt;/t&gt;", "//s[not(preceding::*=.)]"), ""))</f>
        <v>Indian, International, Middle Eastern</v>
      </c>
      <c r="R1522" t="s">
        <v>9048</v>
      </c>
      <c r="S1522" t="str">
        <f t="shared" si="189"/>
        <v>P002493</v>
      </c>
      <c r="T1522">
        <f t="shared" ca="1" si="190"/>
        <v>3493</v>
      </c>
      <c r="U1522" s="4">
        <v>3724</v>
      </c>
    </row>
    <row r="1523" spans="1:21" x14ac:dyDescent="0.45">
      <c r="A1523" t="s">
        <v>6145</v>
      </c>
      <c r="B1523" t="s">
        <v>3</v>
      </c>
      <c r="C1523" s="3" t="str">
        <f t="shared" si="185"/>
        <v>4.0 </v>
      </c>
      <c r="D1523" t="s">
        <v>6146</v>
      </c>
      <c r="E1523" t="s">
        <v>6147</v>
      </c>
      <c r="F1523" t="s">
        <v>6</v>
      </c>
      <c r="G1523" t="str">
        <f t="shared" si="186"/>
        <v>$</v>
      </c>
      <c r="H1523" t="s">
        <v>6148</v>
      </c>
      <c r="I1523" t="s">
        <v>6149</v>
      </c>
      <c r="J1523" t="str">
        <f t="shared" si="184"/>
        <v>DessertItalian</v>
      </c>
      <c r="K1523" t="str" cm="1">
        <f t="array" ref="K1523">ExtractCapitals(J1523)</f>
        <v>Dessert Italian</v>
      </c>
      <c r="L1523" t="str">
        <f t="shared" si="187"/>
        <v>Dessert, Italian</v>
      </c>
      <c r="M1523" t="str">
        <f t="shared" si="191"/>
        <v>Dessert, Italian</v>
      </c>
      <c r="P1523" t="str">
        <f t="shared" si="188"/>
        <v>Dessert, Italian</v>
      </c>
      <c r="Q1523" t="str" cm="1">
        <f t="array" ref="Q1523">_xlfn.TEXTJOIN(", ", TRUE, IFERROR(_xlfn.FILTERXML("&lt;t&gt;&lt;s&gt;" &amp; SUBSTITUTE(P1523, ", ", "&lt;/s&gt;&lt;s&gt;") &amp; "&lt;/s&gt;&lt;/t&gt;", "//s[not(preceding::*=.)]"), ""))</f>
        <v>Dessert, Italian</v>
      </c>
      <c r="R1523" t="s">
        <v>9048</v>
      </c>
      <c r="S1523" t="str">
        <f t="shared" si="189"/>
        <v>P002494</v>
      </c>
      <c r="T1523">
        <f t="shared" ca="1" si="190"/>
        <v>3311</v>
      </c>
      <c r="U1523" s="4">
        <v>3584</v>
      </c>
    </row>
    <row r="1524" spans="1:21" x14ac:dyDescent="0.45">
      <c r="A1524" t="s">
        <v>6150</v>
      </c>
      <c r="B1524" t="s">
        <v>41</v>
      </c>
      <c r="C1524" s="3" t="str">
        <f t="shared" si="185"/>
        <v>4.5 </v>
      </c>
      <c r="D1524" t="s">
        <v>6151</v>
      </c>
      <c r="G1524" t="str">
        <f t="shared" si="186"/>
        <v>$$</v>
      </c>
      <c r="J1524" t="str">
        <f t="shared" si="184"/>
        <v/>
      </c>
      <c r="K1524" t="str" cm="1">
        <f t="array" ref="K1524">ExtractCapitals(J1524)</f>
        <v/>
      </c>
      <c r="L1524" t="str">
        <f t="shared" si="187"/>
        <v/>
      </c>
      <c r="M1524" t="str">
        <f t="shared" si="191"/>
        <v/>
      </c>
      <c r="P1524" t="str">
        <f t="shared" si="188"/>
        <v xml:space="preserve">, , </v>
      </c>
      <c r="Q1524" t="str" cm="1">
        <f t="array" ref="Q1524">_xlfn.TEXTJOIN(", ", TRUE, IFERROR(_xlfn.FILTERXML("&lt;t&gt;&lt;s&gt;" &amp; SUBSTITUTE(P1524, ", ", "&lt;/s&gt;&lt;s&gt;") &amp; "&lt;/s&gt;&lt;/t&gt;", "//s[not(preceding::*=.)]"), ""))</f>
        <v/>
      </c>
      <c r="R1524" t="s">
        <v>9048</v>
      </c>
      <c r="S1524" t="str">
        <f t="shared" si="189"/>
        <v>P002495</v>
      </c>
      <c r="T1524">
        <f t="shared" ca="1" si="190"/>
        <v>3107</v>
      </c>
      <c r="U1524" s="4">
        <v>3274</v>
      </c>
    </row>
    <row r="1525" spans="1:21" x14ac:dyDescent="0.45">
      <c r="A1525" t="s">
        <v>6152</v>
      </c>
      <c r="C1525" s="3" t="str">
        <f t="shared" si="185"/>
        <v/>
      </c>
      <c r="D1525" t="s">
        <v>6153</v>
      </c>
      <c r="F1525" t="s">
        <v>13</v>
      </c>
      <c r="G1525" t="str">
        <f t="shared" si="186"/>
        <v>$$ - $$$</v>
      </c>
      <c r="H1525" t="s">
        <v>6154</v>
      </c>
      <c r="I1525" t="s">
        <v>6155</v>
      </c>
      <c r="J1525" t="str">
        <f t="shared" si="184"/>
        <v xml:space="preserve">  Healthy</v>
      </c>
      <c r="K1525" t="str" cm="1">
        <f t="array" ref="K1525">ExtractCapitals(J1525)</f>
        <v>Healthy</v>
      </c>
      <c r="L1525" t="str">
        <f t="shared" si="187"/>
        <v>Healthy</v>
      </c>
      <c r="M1525" t="str">
        <f t="shared" si="191"/>
        <v>Healthy</v>
      </c>
      <c r="P1525" t="str">
        <f t="shared" si="188"/>
        <v>Healthy</v>
      </c>
      <c r="Q1525" t="str" cm="1">
        <f t="array" ref="Q1525">_xlfn.TEXTJOIN(", ", TRUE, IFERROR(_xlfn.FILTERXML("&lt;t&gt;&lt;s&gt;" &amp; SUBSTITUTE(P1525, ", ", "&lt;/s&gt;&lt;s&gt;") &amp; "&lt;/s&gt;&lt;/t&gt;", "//s[not(preceding::*=.)]"), ""))</f>
        <v>Healthy</v>
      </c>
      <c r="R1525" t="s">
        <v>9048</v>
      </c>
      <c r="S1525" t="str">
        <f t="shared" si="189"/>
        <v>P002496</v>
      </c>
      <c r="T1525">
        <f t="shared" ca="1" si="190"/>
        <v>1465</v>
      </c>
      <c r="U1525" s="4">
        <v>1093</v>
      </c>
    </row>
    <row r="1526" spans="1:21" x14ac:dyDescent="0.45">
      <c r="A1526" t="s">
        <v>6156</v>
      </c>
      <c r="B1526" t="s">
        <v>79</v>
      </c>
      <c r="C1526" s="3" t="str">
        <f t="shared" si="185"/>
        <v>5.0 </v>
      </c>
      <c r="D1526" t="s">
        <v>6157</v>
      </c>
      <c r="F1526" t="s">
        <v>573</v>
      </c>
      <c r="G1526" t="str">
        <f t="shared" si="186"/>
        <v>$$</v>
      </c>
      <c r="H1526" t="s">
        <v>573</v>
      </c>
      <c r="I1526" t="s">
        <v>6158</v>
      </c>
      <c r="J1526" t="str">
        <f t="shared" si="184"/>
        <v>Thai</v>
      </c>
      <c r="K1526" t="str" cm="1">
        <f t="array" ref="K1526">ExtractCapitals(J1526)</f>
        <v>Thai</v>
      </c>
      <c r="L1526" t="str">
        <f t="shared" si="187"/>
        <v>Thai</v>
      </c>
      <c r="M1526" t="str">
        <f t="shared" si="191"/>
        <v>Thai</v>
      </c>
      <c r="P1526" t="str">
        <f t="shared" si="188"/>
        <v>Thai</v>
      </c>
      <c r="Q1526" t="str" cm="1">
        <f t="array" ref="Q1526">_xlfn.TEXTJOIN(", ", TRUE, IFERROR(_xlfn.FILTERXML("&lt;t&gt;&lt;s&gt;" &amp; SUBSTITUTE(P1526, ", ", "&lt;/s&gt;&lt;s&gt;") &amp; "&lt;/s&gt;&lt;/t&gt;", "//s[not(preceding::*=.)]"), ""))</f>
        <v>Thai</v>
      </c>
      <c r="R1526" t="s">
        <v>9048</v>
      </c>
      <c r="S1526" t="str">
        <f t="shared" si="189"/>
        <v>P002497</v>
      </c>
      <c r="T1526">
        <f t="shared" ca="1" si="190"/>
        <v>4027</v>
      </c>
      <c r="U1526" s="4">
        <v>3854</v>
      </c>
    </row>
    <row r="1527" spans="1:21" x14ac:dyDescent="0.45">
      <c r="A1527" t="s">
        <v>1016</v>
      </c>
      <c r="B1527" t="s">
        <v>18</v>
      </c>
      <c r="C1527" s="3" t="str">
        <f t="shared" si="185"/>
        <v>3.5 </v>
      </c>
      <c r="D1527" t="s">
        <v>6159</v>
      </c>
      <c r="F1527" t="s">
        <v>6</v>
      </c>
      <c r="G1527" t="str">
        <f t="shared" si="186"/>
        <v>$</v>
      </c>
      <c r="H1527" t="s">
        <v>6</v>
      </c>
      <c r="I1527">
        <v>6049591304</v>
      </c>
      <c r="J1527" t="str">
        <f t="shared" si="184"/>
        <v/>
      </c>
      <c r="K1527" t="str" cm="1">
        <f t="array" ref="K1527">ExtractCapitals(J1527)</f>
        <v/>
      </c>
      <c r="L1527" t="str">
        <f t="shared" si="187"/>
        <v/>
      </c>
      <c r="M1527" t="str">
        <f t="shared" si="191"/>
        <v/>
      </c>
      <c r="P1527" t="str">
        <f t="shared" si="188"/>
        <v xml:space="preserve">, , </v>
      </c>
      <c r="Q1527" t="str" cm="1">
        <f t="array" ref="Q1527">_xlfn.TEXTJOIN(", ", TRUE, IFERROR(_xlfn.FILTERXML("&lt;t&gt;&lt;s&gt;" &amp; SUBSTITUTE(P1527, ", ", "&lt;/s&gt;&lt;s&gt;") &amp; "&lt;/s&gt;&lt;/t&gt;", "//s[not(preceding::*=.)]"), ""))</f>
        <v/>
      </c>
      <c r="R1527" t="s">
        <v>9048</v>
      </c>
      <c r="S1527" t="str">
        <f t="shared" si="189"/>
        <v>P002498</v>
      </c>
      <c r="T1527">
        <f t="shared" ca="1" si="190"/>
        <v>2876</v>
      </c>
      <c r="U1527" s="4">
        <v>3820</v>
      </c>
    </row>
    <row r="1528" spans="1:21" x14ac:dyDescent="0.45">
      <c r="A1528" t="s">
        <v>6160</v>
      </c>
      <c r="B1528" t="s">
        <v>1272</v>
      </c>
      <c r="C1528" s="3" t="str">
        <f t="shared" si="185"/>
        <v>3.0 </v>
      </c>
      <c r="D1528" t="s">
        <v>6161</v>
      </c>
      <c r="E1528" t="s">
        <v>6162</v>
      </c>
      <c r="F1528" t="s">
        <v>13</v>
      </c>
      <c r="G1528" t="str">
        <f t="shared" si="186"/>
        <v>$$ - $$$</v>
      </c>
      <c r="H1528" t="s">
        <v>6163</v>
      </c>
      <c r="I1528" t="s">
        <v>6164</v>
      </c>
      <c r="J1528" t="str">
        <f t="shared" si="184"/>
        <v xml:space="preserve">  Middle EasternRussianPersian</v>
      </c>
      <c r="K1528" t="str" cm="1">
        <f t="array" ref="K1528">ExtractCapitals(J1528)</f>
        <v>Middle  Eastern Russian Persian</v>
      </c>
      <c r="L1528" t="str">
        <f t="shared" si="187"/>
        <v>Middle, , Eastern, Russian, Persian</v>
      </c>
      <c r="M1528" t="str">
        <f t="shared" si="191"/>
        <v>Middle Eastern, Russian, Persian</v>
      </c>
      <c r="P1528" t="str">
        <f t="shared" si="188"/>
        <v>Middle Eastern, Russian, Persian</v>
      </c>
      <c r="Q1528" t="str" cm="1">
        <f t="array" ref="Q1528">_xlfn.TEXTJOIN(", ", TRUE, IFERROR(_xlfn.FILTERXML("&lt;t&gt;&lt;s&gt;" &amp; SUBSTITUTE(P1528, ", ", "&lt;/s&gt;&lt;s&gt;") &amp; "&lt;/s&gt;&lt;/t&gt;", "//s[not(preceding::*=.)]"), ""))</f>
        <v>Middle Eastern, Russian, Persian</v>
      </c>
      <c r="R1528" t="s">
        <v>9048</v>
      </c>
      <c r="S1528" t="str">
        <f t="shared" si="189"/>
        <v>P002499</v>
      </c>
      <c r="T1528">
        <f t="shared" ca="1" si="190"/>
        <v>779</v>
      </c>
      <c r="U1528" s="4">
        <v>391</v>
      </c>
    </row>
    <row r="1529" spans="1:21" x14ac:dyDescent="0.45">
      <c r="A1529" t="s">
        <v>6165</v>
      </c>
      <c r="B1529" t="s">
        <v>79</v>
      </c>
      <c r="C1529" s="3" t="str">
        <f t="shared" si="185"/>
        <v>5.0 </v>
      </c>
      <c r="D1529" t="s">
        <v>6166</v>
      </c>
      <c r="E1529" t="s">
        <v>6167</v>
      </c>
      <c r="F1529" t="s">
        <v>794</v>
      </c>
      <c r="G1529" t="str">
        <f t="shared" si="186"/>
        <v>$$</v>
      </c>
      <c r="H1529" t="s">
        <v>795</v>
      </c>
      <c r="I1529" t="s">
        <v>6168</v>
      </c>
      <c r="J1529" t="str">
        <f t="shared" si="184"/>
        <v>AsianMalaysian</v>
      </c>
      <c r="K1529" t="str" cm="1">
        <f t="array" ref="K1529">ExtractCapitals(J1529)</f>
        <v>Asian Malaysian</v>
      </c>
      <c r="L1529" t="str">
        <f t="shared" si="187"/>
        <v>Asian, Malaysian</v>
      </c>
      <c r="M1529" t="str">
        <f t="shared" si="191"/>
        <v>Asian, Malaysian</v>
      </c>
      <c r="P1529" t="str">
        <f t="shared" si="188"/>
        <v>Asian, Malaysian</v>
      </c>
      <c r="Q1529" t="str" cm="1">
        <f t="array" ref="Q1529">_xlfn.TEXTJOIN(", ", TRUE, IFERROR(_xlfn.FILTERXML("&lt;t&gt;&lt;s&gt;" &amp; SUBSTITUTE(P1529, ", ", "&lt;/s&gt;&lt;s&gt;") &amp; "&lt;/s&gt;&lt;/t&gt;", "//s[not(preceding::*=.)]"), ""))</f>
        <v>Asian, Malaysian</v>
      </c>
      <c r="R1529" t="s">
        <v>9048</v>
      </c>
      <c r="S1529" t="str">
        <f t="shared" si="189"/>
        <v>P002500</v>
      </c>
      <c r="T1529">
        <f t="shared" ca="1" si="190"/>
        <v>2071</v>
      </c>
      <c r="U1529" s="4">
        <v>2161</v>
      </c>
    </row>
    <row r="1530" spans="1:21" x14ac:dyDescent="0.45">
      <c r="A1530" t="s">
        <v>6169</v>
      </c>
      <c r="B1530" t="s">
        <v>79</v>
      </c>
      <c r="C1530" s="3" t="str">
        <f t="shared" si="185"/>
        <v>5.0 </v>
      </c>
      <c r="D1530" t="s">
        <v>6170</v>
      </c>
      <c r="E1530" t="s">
        <v>6171</v>
      </c>
      <c r="G1530" t="str">
        <f t="shared" si="186"/>
        <v>$$</v>
      </c>
      <c r="I1530" t="s">
        <v>6172</v>
      </c>
      <c r="J1530" t="str">
        <f t="shared" si="184"/>
        <v/>
      </c>
      <c r="K1530" t="str" cm="1">
        <f t="array" ref="K1530">ExtractCapitals(J1530)</f>
        <v/>
      </c>
      <c r="L1530" t="str">
        <f t="shared" si="187"/>
        <v/>
      </c>
      <c r="M1530" t="str">
        <f t="shared" si="191"/>
        <v/>
      </c>
      <c r="P1530" t="str">
        <f t="shared" si="188"/>
        <v xml:space="preserve">, , </v>
      </c>
      <c r="Q1530" t="str" cm="1">
        <f t="array" ref="Q1530">_xlfn.TEXTJOIN(", ", TRUE, IFERROR(_xlfn.FILTERXML("&lt;t&gt;&lt;s&gt;" &amp; SUBSTITUTE(P1530, ", ", "&lt;/s&gt;&lt;s&gt;") &amp; "&lt;/s&gt;&lt;/t&gt;", "//s[not(preceding::*=.)]"), ""))</f>
        <v/>
      </c>
      <c r="R1530" t="s">
        <v>9048</v>
      </c>
      <c r="S1530" t="str">
        <f t="shared" si="189"/>
        <v>P002501</v>
      </c>
      <c r="T1530">
        <f t="shared" ca="1" si="190"/>
        <v>1970</v>
      </c>
      <c r="U1530" s="4">
        <v>3512</v>
      </c>
    </row>
    <row r="1531" spans="1:21" x14ac:dyDescent="0.45">
      <c r="A1531" t="s">
        <v>6173</v>
      </c>
      <c r="B1531" t="s">
        <v>3</v>
      </c>
      <c r="C1531" s="3" t="str">
        <f t="shared" si="185"/>
        <v>4.0 </v>
      </c>
      <c r="D1531" t="s">
        <v>6174</v>
      </c>
      <c r="F1531" t="s">
        <v>811</v>
      </c>
      <c r="G1531" t="str">
        <f t="shared" si="186"/>
        <v>$$</v>
      </c>
      <c r="H1531" t="s">
        <v>811</v>
      </c>
      <c r="I1531" t="s">
        <v>6175</v>
      </c>
      <c r="J1531" t="str">
        <f t="shared" si="184"/>
        <v>Indian</v>
      </c>
      <c r="K1531" t="str" cm="1">
        <f t="array" ref="K1531">ExtractCapitals(J1531)</f>
        <v>Indian</v>
      </c>
      <c r="L1531" t="str">
        <f t="shared" si="187"/>
        <v>Indian</v>
      </c>
      <c r="M1531" t="str">
        <f t="shared" si="191"/>
        <v>Indian</v>
      </c>
      <c r="P1531" t="str">
        <f t="shared" si="188"/>
        <v>Indian</v>
      </c>
      <c r="Q1531" t="str" cm="1">
        <f t="array" ref="Q1531">_xlfn.TEXTJOIN(", ", TRUE, IFERROR(_xlfn.FILTERXML("&lt;t&gt;&lt;s&gt;" &amp; SUBSTITUTE(P1531, ", ", "&lt;/s&gt;&lt;s&gt;") &amp; "&lt;/s&gt;&lt;/t&gt;", "//s[not(preceding::*=.)]"), ""))</f>
        <v>Indian</v>
      </c>
      <c r="R1531" t="s">
        <v>9048</v>
      </c>
      <c r="S1531" t="str">
        <f t="shared" si="189"/>
        <v>P002502</v>
      </c>
      <c r="T1531">
        <f t="shared" ca="1" si="190"/>
        <v>242</v>
      </c>
      <c r="U1531" s="4">
        <v>2449</v>
      </c>
    </row>
    <row r="1532" spans="1:21" x14ac:dyDescent="0.45">
      <c r="A1532" t="s">
        <v>6176</v>
      </c>
      <c r="B1532" t="s">
        <v>79</v>
      </c>
      <c r="C1532" s="3" t="str">
        <f t="shared" si="185"/>
        <v>5.0 </v>
      </c>
      <c r="D1532" t="s">
        <v>6177</v>
      </c>
      <c r="F1532" t="s">
        <v>4779</v>
      </c>
      <c r="G1532" t="str">
        <f t="shared" si="186"/>
        <v>$$</v>
      </c>
      <c r="H1532" t="s">
        <v>6178</v>
      </c>
      <c r="I1532" t="s">
        <v>6179</v>
      </c>
      <c r="J1532" t="str">
        <f t="shared" si="184"/>
        <v>GrillContemporaryHealthy</v>
      </c>
      <c r="K1532" t="str" cm="1">
        <f t="array" ref="K1532">ExtractCapitals(J1532)</f>
        <v>Grill Contemporary Healthy</v>
      </c>
      <c r="L1532" t="str">
        <f t="shared" si="187"/>
        <v>Grill, Contemporary, Healthy</v>
      </c>
      <c r="M1532" t="str">
        <f t="shared" si="191"/>
        <v>Grill, Contemporary, Healthy</v>
      </c>
      <c r="P1532" t="str">
        <f t="shared" si="188"/>
        <v>Grill, Contemporary, Healthy</v>
      </c>
      <c r="Q1532" t="str" cm="1">
        <f t="array" ref="Q1532">_xlfn.TEXTJOIN(", ", TRUE, IFERROR(_xlfn.FILTERXML("&lt;t&gt;&lt;s&gt;" &amp; SUBSTITUTE(P1532, ", ", "&lt;/s&gt;&lt;s&gt;") &amp; "&lt;/s&gt;&lt;/t&gt;", "//s[not(preceding::*=.)]"), ""))</f>
        <v>Grill, Contemporary, Healthy</v>
      </c>
      <c r="R1532" t="s">
        <v>9048</v>
      </c>
      <c r="S1532" t="str">
        <f t="shared" si="189"/>
        <v>P002503</v>
      </c>
      <c r="T1532">
        <f t="shared" ca="1" si="190"/>
        <v>1865</v>
      </c>
      <c r="U1532" s="4">
        <v>3940</v>
      </c>
    </row>
    <row r="1533" spans="1:21" x14ac:dyDescent="0.45">
      <c r="A1533" t="s">
        <v>6180</v>
      </c>
      <c r="B1533" t="s">
        <v>18</v>
      </c>
      <c r="C1533" s="3" t="str">
        <f t="shared" si="185"/>
        <v>3.5 </v>
      </c>
      <c r="D1533" t="s">
        <v>6181</v>
      </c>
      <c r="F1533" t="s">
        <v>13</v>
      </c>
      <c r="G1533" t="str">
        <f t="shared" si="186"/>
        <v>$$ - $$$</v>
      </c>
      <c r="H1533" t="s">
        <v>32</v>
      </c>
      <c r="I1533" t="s">
        <v>6182</v>
      </c>
      <c r="J1533" t="str">
        <f t="shared" si="184"/>
        <v xml:space="preserve">  AsianNonya/MalaysianMalaysian</v>
      </c>
      <c r="K1533" t="str" cm="1">
        <f t="array" ref="K1533">ExtractCapitals(J1533)</f>
        <v>Asian Nonya/ Malaysian Malaysian</v>
      </c>
      <c r="L1533" t="str">
        <f t="shared" si="187"/>
        <v>Asian, Nonya/, Malaysian, Malaysian</v>
      </c>
      <c r="M1533" t="str">
        <f t="shared" si="191"/>
        <v>Asian, Nonya/, Malaysian, Malaysian</v>
      </c>
      <c r="N1533" t="s">
        <v>1162</v>
      </c>
      <c r="O1533" t="s">
        <v>232</v>
      </c>
      <c r="P1533" t="str">
        <f t="shared" si="188"/>
        <v>Asian, Nonya/, Malaysian, Malaysian, Asian, Malaysian, Lunch, Dinner</v>
      </c>
      <c r="Q1533" t="str" cm="1">
        <f t="array" ref="Q1533">_xlfn.TEXTJOIN(", ", TRUE, IFERROR(_xlfn.FILTERXML("&lt;t&gt;&lt;s&gt;" &amp; SUBSTITUTE(P1533, ", ", "&lt;/s&gt;&lt;s&gt;") &amp; "&lt;/s&gt;&lt;/t&gt;", "//s[not(preceding::*=.)]"), ""))</f>
        <v>Asian, Nonya/, Malaysian, Lunch, Dinner</v>
      </c>
      <c r="R1533" t="s">
        <v>9048</v>
      </c>
      <c r="S1533" t="str">
        <f t="shared" si="189"/>
        <v>P002504</v>
      </c>
      <c r="T1533">
        <f t="shared" ca="1" si="190"/>
        <v>473</v>
      </c>
      <c r="U1533" s="4">
        <v>1252</v>
      </c>
    </row>
    <row r="1534" spans="1:21" x14ac:dyDescent="0.45">
      <c r="A1534" t="s">
        <v>6183</v>
      </c>
      <c r="B1534" t="s">
        <v>18</v>
      </c>
      <c r="C1534" s="3" t="str">
        <f t="shared" si="185"/>
        <v>3.5 </v>
      </c>
      <c r="D1534" t="s">
        <v>6184</v>
      </c>
      <c r="E1534" t="s">
        <v>6185</v>
      </c>
      <c r="F1534" t="s">
        <v>13</v>
      </c>
      <c r="G1534" t="str">
        <f t="shared" si="186"/>
        <v>$$ - $$$</v>
      </c>
      <c r="H1534" t="s">
        <v>32</v>
      </c>
      <c r="I1534" t="s">
        <v>6186</v>
      </c>
      <c r="J1534" t="str">
        <f t="shared" si="184"/>
        <v xml:space="preserve">  AsianNonya/MalaysianMalaysian</v>
      </c>
      <c r="K1534" t="str" cm="1">
        <f t="array" ref="K1534">ExtractCapitals(J1534)</f>
        <v>Asian Nonya/ Malaysian Malaysian</v>
      </c>
      <c r="L1534" t="str">
        <f t="shared" si="187"/>
        <v>Asian, Nonya/, Malaysian, Malaysian</v>
      </c>
      <c r="M1534" t="str">
        <f t="shared" si="191"/>
        <v>Asian, Nonya/, Malaysian, Malaysian</v>
      </c>
      <c r="N1534" t="s">
        <v>1162</v>
      </c>
      <c r="O1534" t="s">
        <v>232</v>
      </c>
      <c r="P1534" t="str">
        <f t="shared" si="188"/>
        <v>Asian, Nonya/, Malaysian, Malaysian, Asian, Malaysian, Lunch, Dinner</v>
      </c>
      <c r="Q1534" t="str" cm="1">
        <f t="array" ref="Q1534">_xlfn.TEXTJOIN(", ", TRUE, IFERROR(_xlfn.FILTERXML("&lt;t&gt;&lt;s&gt;" &amp; SUBSTITUTE(P1534, ", ", "&lt;/s&gt;&lt;s&gt;") &amp; "&lt;/s&gt;&lt;/t&gt;", "//s[not(preceding::*=.)]"), ""))</f>
        <v>Asian, Nonya/, Malaysian, Lunch, Dinner</v>
      </c>
      <c r="R1534" t="s">
        <v>9048</v>
      </c>
      <c r="S1534" t="str">
        <f t="shared" si="189"/>
        <v>P002505</v>
      </c>
      <c r="T1534">
        <f t="shared" ca="1" si="190"/>
        <v>3400</v>
      </c>
      <c r="U1534" s="4">
        <v>2459</v>
      </c>
    </row>
    <row r="1535" spans="1:21" x14ac:dyDescent="0.45">
      <c r="A1535" t="s">
        <v>6187</v>
      </c>
      <c r="B1535" t="s">
        <v>41</v>
      </c>
      <c r="C1535" s="3" t="str">
        <f t="shared" si="185"/>
        <v>4.5 </v>
      </c>
      <c r="D1535" t="s">
        <v>6188</v>
      </c>
      <c r="E1535" t="s">
        <v>6189</v>
      </c>
      <c r="F1535" t="s">
        <v>13</v>
      </c>
      <c r="G1535" t="str">
        <f t="shared" si="186"/>
        <v>$$ - $$$</v>
      </c>
      <c r="H1535" t="s">
        <v>6190</v>
      </c>
      <c r="I1535" t="s">
        <v>6191</v>
      </c>
      <c r="J1535" t="str">
        <f t="shared" si="184"/>
        <v xml:space="preserve">  DessertHealthyMalaysian</v>
      </c>
      <c r="K1535" t="str" cm="1">
        <f t="array" ref="K1535">ExtractCapitals(J1535)</f>
        <v>Dessert Healthy Malaysian</v>
      </c>
      <c r="L1535" t="str">
        <f t="shared" si="187"/>
        <v>Dessert, Healthy, Malaysian</v>
      </c>
      <c r="M1535" t="str">
        <f t="shared" si="191"/>
        <v>Dessert, Healthy, Malaysian</v>
      </c>
      <c r="N1535" t="s">
        <v>1712</v>
      </c>
      <c r="O1535" t="s">
        <v>610</v>
      </c>
      <c r="P1535" t="str">
        <f t="shared" si="188"/>
        <v>Dessert, Healthy, Malaysian, Vegan Options, Vegetarian Friendly, Breakfast, Lunch, Dinner</v>
      </c>
      <c r="Q1535" t="str" cm="1">
        <f t="array" ref="Q1535">_xlfn.TEXTJOIN(", ", TRUE, IFERROR(_xlfn.FILTERXML("&lt;t&gt;&lt;s&gt;" &amp; SUBSTITUTE(P1535, ", ", "&lt;/s&gt;&lt;s&gt;") &amp; "&lt;/s&gt;&lt;/t&gt;", "//s[not(preceding::*=.)]"), ""))</f>
        <v>Dessert, Healthy, Malaysian, Vegan Options, Vegetarian Friendly, Breakfast, Lunch, Dinner</v>
      </c>
      <c r="R1535" t="s">
        <v>9048</v>
      </c>
      <c r="S1535" t="str">
        <f t="shared" si="189"/>
        <v>P002506</v>
      </c>
      <c r="T1535">
        <f t="shared" ca="1" si="190"/>
        <v>1515</v>
      </c>
      <c r="U1535" s="4">
        <v>4387</v>
      </c>
    </row>
    <row r="1536" spans="1:21" x14ac:dyDescent="0.45">
      <c r="A1536" t="s">
        <v>6192</v>
      </c>
      <c r="B1536" t="s">
        <v>41</v>
      </c>
      <c r="C1536" s="3" t="str">
        <f t="shared" si="185"/>
        <v>4.5 </v>
      </c>
      <c r="D1536" t="s">
        <v>6193</v>
      </c>
      <c r="E1536" t="s">
        <v>6194</v>
      </c>
      <c r="F1536" t="s">
        <v>13</v>
      </c>
      <c r="G1536" t="str">
        <f t="shared" si="186"/>
        <v>$$ - $$$</v>
      </c>
      <c r="H1536" t="s">
        <v>6195</v>
      </c>
      <c r="I1536" t="s">
        <v>6196</v>
      </c>
      <c r="J1536" t="str">
        <f t="shared" si="184"/>
        <v xml:space="preserve">  DessertChineseAmerican</v>
      </c>
      <c r="K1536" t="str" cm="1">
        <f t="array" ref="K1536">ExtractCapitals(J1536)</f>
        <v>Dessert Chinese American</v>
      </c>
      <c r="L1536" t="str">
        <f t="shared" si="187"/>
        <v>Dessert, Chinese, American</v>
      </c>
      <c r="M1536" t="str">
        <f t="shared" si="191"/>
        <v>Dessert, Chinese, American</v>
      </c>
      <c r="N1536" t="s">
        <v>6197</v>
      </c>
      <c r="O1536" t="s">
        <v>34</v>
      </c>
      <c r="P1536" t="str">
        <f t="shared" si="188"/>
        <v>Dessert, Chinese, American, American, Cafe, Chinese, Fusion, Vegetarian Friendly</v>
      </c>
      <c r="Q1536" t="str" cm="1">
        <f t="array" ref="Q1536">_xlfn.TEXTJOIN(", ", TRUE, IFERROR(_xlfn.FILTERXML("&lt;t&gt;&lt;s&gt;" &amp; SUBSTITUTE(P1536, ", ", "&lt;/s&gt;&lt;s&gt;") &amp; "&lt;/s&gt;&lt;/t&gt;", "//s[not(preceding::*=.)]"), ""))</f>
        <v>Dessert, Chinese, American, Cafe, Fusion, Vegetarian Friendly</v>
      </c>
      <c r="R1536" t="s">
        <v>9048</v>
      </c>
      <c r="S1536" t="str">
        <f t="shared" si="189"/>
        <v>P002507</v>
      </c>
      <c r="T1536">
        <f t="shared" ca="1" si="190"/>
        <v>3613</v>
      </c>
      <c r="U1536" s="4">
        <v>2903</v>
      </c>
    </row>
    <row r="1537" spans="1:21" x14ac:dyDescent="0.45">
      <c r="A1537" t="s">
        <v>6198</v>
      </c>
      <c r="B1537" t="s">
        <v>18</v>
      </c>
      <c r="C1537" s="3" t="str">
        <f t="shared" si="185"/>
        <v>3.5 </v>
      </c>
      <c r="D1537" t="s">
        <v>6199</v>
      </c>
      <c r="E1537" t="s">
        <v>6200</v>
      </c>
      <c r="F1537" t="s">
        <v>13</v>
      </c>
      <c r="G1537" t="str">
        <f t="shared" si="186"/>
        <v>$$ - $$$</v>
      </c>
      <c r="H1537" t="s">
        <v>21</v>
      </c>
      <c r="I1537" t="s">
        <v>6201</v>
      </c>
      <c r="J1537" t="str">
        <f t="shared" si="184"/>
        <v xml:space="preserve">  ChineseAsianMalaysian</v>
      </c>
      <c r="K1537" t="str" cm="1">
        <f t="array" ref="K1537">ExtractCapitals(J1537)</f>
        <v>Chinese Asian Malaysian</v>
      </c>
      <c r="L1537" t="str">
        <f t="shared" si="187"/>
        <v>Chinese, Asian, Malaysian</v>
      </c>
      <c r="M1537" t="str">
        <f t="shared" si="191"/>
        <v>Chinese, Asian, Malaysian</v>
      </c>
      <c r="N1537" t="s">
        <v>77</v>
      </c>
      <c r="O1537" t="s">
        <v>183</v>
      </c>
      <c r="P1537" t="str">
        <f t="shared" si="188"/>
        <v>Chinese, Asian, Malaysian, Halal, Lunch, Dinner, Brunch</v>
      </c>
      <c r="Q1537" t="str" cm="1">
        <f t="array" ref="Q1537">_xlfn.TEXTJOIN(", ", TRUE, IFERROR(_xlfn.FILTERXML("&lt;t&gt;&lt;s&gt;" &amp; SUBSTITUTE(P1537, ", ", "&lt;/s&gt;&lt;s&gt;") &amp; "&lt;/s&gt;&lt;/t&gt;", "//s[not(preceding::*=.)]"), ""))</f>
        <v>Chinese, Asian, Malaysian, Halal, Lunch, Dinner, Brunch</v>
      </c>
      <c r="R1537" t="s">
        <v>9048</v>
      </c>
      <c r="S1537" t="str">
        <f t="shared" si="189"/>
        <v>P002508</v>
      </c>
      <c r="T1537">
        <f t="shared" ca="1" si="190"/>
        <v>3365</v>
      </c>
      <c r="U1537" s="4">
        <v>2095</v>
      </c>
    </row>
    <row r="1538" spans="1:21" x14ac:dyDescent="0.45">
      <c r="A1538" t="s">
        <v>6202</v>
      </c>
      <c r="B1538" t="s">
        <v>41</v>
      </c>
      <c r="C1538" s="3" t="str">
        <f t="shared" si="185"/>
        <v>4.5 </v>
      </c>
      <c r="D1538" t="s">
        <v>6203</v>
      </c>
      <c r="F1538" t="s">
        <v>13</v>
      </c>
      <c r="G1538" t="str">
        <f t="shared" si="186"/>
        <v>$$ - $$$</v>
      </c>
      <c r="H1538" t="s">
        <v>6204</v>
      </c>
      <c r="I1538" t="s">
        <v>5371</v>
      </c>
      <c r="J1538" t="str">
        <f t="shared" ref="J1538:J1601" si="192">SUBSTITUTE(SUBSTITUTE(H1538, "$", ""), "-", "")</f>
        <v xml:space="preserve">  IndianBarPub</v>
      </c>
      <c r="K1538" t="str" cm="1">
        <f t="array" ref="K1538">ExtractCapitals(J1538)</f>
        <v>Indian Bar Pub</v>
      </c>
      <c r="L1538" t="str">
        <f t="shared" si="187"/>
        <v>Indian, Bar, Pub</v>
      </c>
      <c r="M1538" t="str">
        <f t="shared" si="191"/>
        <v>Indian, Bar, Pub</v>
      </c>
      <c r="N1538" t="s">
        <v>56</v>
      </c>
      <c r="O1538" t="s">
        <v>183</v>
      </c>
      <c r="P1538" t="str">
        <f t="shared" si="188"/>
        <v>Indian, Bar, Pub, Vegetarian Friendly, Vegan Options, Lunch, Dinner, Brunch</v>
      </c>
      <c r="Q1538" t="str" cm="1">
        <f t="array" ref="Q1538">_xlfn.TEXTJOIN(", ", TRUE, IFERROR(_xlfn.FILTERXML("&lt;t&gt;&lt;s&gt;" &amp; SUBSTITUTE(P1538, ", ", "&lt;/s&gt;&lt;s&gt;") &amp; "&lt;/s&gt;&lt;/t&gt;", "//s[not(preceding::*=.)]"), ""))</f>
        <v>Indian, Bar, Pub, Vegetarian Friendly, Vegan Options, Lunch, Dinner, Brunch</v>
      </c>
      <c r="R1538" t="s">
        <v>9048</v>
      </c>
      <c r="S1538" t="str">
        <f t="shared" si="189"/>
        <v>P002509</v>
      </c>
      <c r="T1538">
        <f t="shared" ca="1" si="190"/>
        <v>2234</v>
      </c>
      <c r="U1538" s="4">
        <v>2415</v>
      </c>
    </row>
    <row r="1539" spans="1:21" x14ac:dyDescent="0.45">
      <c r="A1539" t="s">
        <v>6205</v>
      </c>
      <c r="B1539" t="s">
        <v>3</v>
      </c>
      <c r="C1539" s="3" t="str">
        <f t="shared" ref="C1539:C1602" si="193">SUBSTITUTE(B1539, "Â", "")</f>
        <v>4.0 </v>
      </c>
      <c r="D1539" t="s">
        <v>6206</v>
      </c>
      <c r="F1539" t="s">
        <v>13</v>
      </c>
      <c r="G1539" t="str">
        <f t="shared" ref="G1539:G1602" si="194">IF(OR(ISBLANK(F1539), ISERROR(SEARCH("$", F1539))), "$$", F1539)</f>
        <v>$$ - $$$</v>
      </c>
      <c r="H1539" t="s">
        <v>6207</v>
      </c>
      <c r="I1539" t="s">
        <v>6208</v>
      </c>
      <c r="J1539" t="str">
        <f t="shared" si="192"/>
        <v xml:space="preserve">  AsianNonya/Malaysian</v>
      </c>
      <c r="K1539" t="str" cm="1">
        <f t="array" ref="K1539">ExtractCapitals(J1539)</f>
        <v>Asian Nonya/ Malaysian</v>
      </c>
      <c r="L1539" t="str">
        <f t="shared" ref="L1539:L1602" si="195">SUBSTITUTE(K1539, " ", ", ")</f>
        <v>Asian, Nonya/, Malaysian</v>
      </c>
      <c r="M1539" t="str">
        <f t="shared" si="191"/>
        <v>Asian, Nonya/, Malaysian</v>
      </c>
      <c r="N1539" t="s">
        <v>794</v>
      </c>
      <c r="O1539" t="s">
        <v>232</v>
      </c>
      <c r="P1539" t="str">
        <f t="shared" ref="P1539:P1602" si="196">M1539 &amp; IF(ISNUMBER(SEARCH(N1539, M1539)), "", ", " &amp; N1539) &amp; IF(AND(ISNUMBER(SEARCH(N1539, M1539 &amp; N1539)), ISNUMBER(SEARCH(O1539, M1539 &amp; N1539))), "", ", " &amp; O1539)</f>
        <v>Asian, Nonya/, Malaysian, Lunch, Dinner</v>
      </c>
      <c r="Q1539" t="str" cm="1">
        <f t="array" ref="Q1539">_xlfn.TEXTJOIN(", ", TRUE, IFERROR(_xlfn.FILTERXML("&lt;t&gt;&lt;s&gt;" &amp; SUBSTITUTE(P1539, ", ", "&lt;/s&gt;&lt;s&gt;") &amp; "&lt;/s&gt;&lt;/t&gt;", "//s[not(preceding::*=.)]"), ""))</f>
        <v>Asian, Nonya/, Malaysian, Lunch, Dinner</v>
      </c>
      <c r="R1539" t="s">
        <v>9048</v>
      </c>
      <c r="S1539" t="str">
        <f t="shared" ref="S1539:S1602" si="197">"P" &amp; TEXT(ROW(S1539)-1+972,"000000")</f>
        <v>P002510</v>
      </c>
      <c r="T1539">
        <f t="shared" ref="T1539:T1602" ca="1" si="198">RANDBETWEEN(1, 4500)</f>
        <v>3273</v>
      </c>
      <c r="U1539" s="4">
        <v>1292</v>
      </c>
    </row>
    <row r="1540" spans="1:21" x14ac:dyDescent="0.45">
      <c r="A1540" t="s">
        <v>6209</v>
      </c>
      <c r="B1540" t="s">
        <v>3</v>
      </c>
      <c r="C1540" s="3" t="str">
        <f t="shared" si="193"/>
        <v>4.0 </v>
      </c>
      <c r="D1540" t="s">
        <v>6210</v>
      </c>
      <c r="E1540" t="s">
        <v>6211</v>
      </c>
      <c r="F1540" t="s">
        <v>13</v>
      </c>
      <c r="G1540" t="str">
        <f t="shared" si="194"/>
        <v>$$ - $$$</v>
      </c>
      <c r="H1540" t="s">
        <v>44</v>
      </c>
      <c r="I1540" t="s">
        <v>6212</v>
      </c>
      <c r="J1540" t="str">
        <f t="shared" si="192"/>
        <v xml:space="preserve">  ChineseAsianCantonese</v>
      </c>
      <c r="K1540" t="str" cm="1">
        <f t="array" ref="K1540">ExtractCapitals(J1540)</f>
        <v>Chinese Asian Cantonese</v>
      </c>
      <c r="L1540" t="str">
        <f t="shared" si="195"/>
        <v>Chinese, Asian, Cantonese</v>
      </c>
      <c r="M1540" t="str">
        <f t="shared" ref="M1540:M1603" si="199">SUBSTITUTE(SUBSTITUTE(L1540, ", ,", ""), ",,", ",")</f>
        <v>Chinese, Asian, Cantonese</v>
      </c>
      <c r="N1540" t="s">
        <v>56</v>
      </c>
      <c r="O1540" t="s">
        <v>232</v>
      </c>
      <c r="P1540" t="str">
        <f t="shared" si="196"/>
        <v>Chinese, Asian, Cantonese, Vegetarian Friendly, Vegan Options, Lunch, Dinner</v>
      </c>
      <c r="Q1540" t="str" cm="1">
        <f t="array" ref="Q1540">_xlfn.TEXTJOIN(", ", TRUE, IFERROR(_xlfn.FILTERXML("&lt;t&gt;&lt;s&gt;" &amp; SUBSTITUTE(P1540, ", ", "&lt;/s&gt;&lt;s&gt;") &amp; "&lt;/s&gt;&lt;/t&gt;", "//s[not(preceding::*=.)]"), ""))</f>
        <v>Chinese, Asian, Cantonese, Vegetarian Friendly, Vegan Options, Lunch, Dinner</v>
      </c>
      <c r="R1540" t="s">
        <v>9048</v>
      </c>
      <c r="S1540" t="str">
        <f t="shared" si="197"/>
        <v>P002511</v>
      </c>
      <c r="T1540">
        <f t="shared" ca="1" si="198"/>
        <v>498</v>
      </c>
      <c r="U1540" s="4">
        <v>791</v>
      </c>
    </row>
    <row r="1541" spans="1:21" x14ac:dyDescent="0.45">
      <c r="A1541" t="s">
        <v>6213</v>
      </c>
      <c r="B1541" t="s">
        <v>41</v>
      </c>
      <c r="C1541" s="3" t="str">
        <f t="shared" si="193"/>
        <v>4.5 </v>
      </c>
      <c r="D1541" t="s">
        <v>6214</v>
      </c>
      <c r="E1541" t="s">
        <v>6215</v>
      </c>
      <c r="F1541" t="s">
        <v>13</v>
      </c>
      <c r="G1541" t="str">
        <f t="shared" si="194"/>
        <v>$$ - $$$</v>
      </c>
      <c r="H1541" t="s">
        <v>297</v>
      </c>
      <c r="I1541" t="s">
        <v>6216</v>
      </c>
      <c r="J1541" t="str">
        <f t="shared" si="192"/>
        <v xml:space="preserve">  Cafe</v>
      </c>
      <c r="K1541" t="str" cm="1">
        <f t="array" ref="K1541">ExtractCapitals(J1541)</f>
        <v>Cafe</v>
      </c>
      <c r="L1541" t="str">
        <f t="shared" si="195"/>
        <v>Cafe</v>
      </c>
      <c r="M1541" t="str">
        <f t="shared" si="199"/>
        <v>Cafe</v>
      </c>
      <c r="N1541" t="s">
        <v>208</v>
      </c>
      <c r="O1541" t="s">
        <v>4815</v>
      </c>
      <c r="P1541" t="str">
        <f t="shared" si="196"/>
        <v>Cafe, Seating, Takeout</v>
      </c>
      <c r="Q1541" t="str" cm="1">
        <f t="array" ref="Q1541">_xlfn.TEXTJOIN(", ", TRUE, IFERROR(_xlfn.FILTERXML("&lt;t&gt;&lt;s&gt;" &amp; SUBSTITUTE(P1541, ", ", "&lt;/s&gt;&lt;s&gt;") &amp; "&lt;/s&gt;&lt;/t&gt;", "//s[not(preceding::*=.)]"), ""))</f>
        <v>Cafe, Seating, Takeout</v>
      </c>
      <c r="R1541" t="s">
        <v>9048</v>
      </c>
      <c r="S1541" t="str">
        <f t="shared" si="197"/>
        <v>P002512</v>
      </c>
      <c r="T1541">
        <f t="shared" ca="1" si="198"/>
        <v>126</v>
      </c>
      <c r="U1541" s="4">
        <v>4019</v>
      </c>
    </row>
    <row r="1542" spans="1:21" x14ac:dyDescent="0.45">
      <c r="A1542" t="s">
        <v>6217</v>
      </c>
      <c r="B1542" t="s">
        <v>41</v>
      </c>
      <c r="C1542" s="3" t="str">
        <f t="shared" si="193"/>
        <v>4.5 </v>
      </c>
      <c r="D1542" t="s">
        <v>6218</v>
      </c>
      <c r="E1542" t="s">
        <v>6219</v>
      </c>
      <c r="F1542" t="s">
        <v>6</v>
      </c>
      <c r="G1542" t="str">
        <f t="shared" si="194"/>
        <v>$</v>
      </c>
      <c r="H1542" t="s">
        <v>523</v>
      </c>
      <c r="I1542" t="s">
        <v>6220</v>
      </c>
      <c r="J1542" t="str">
        <f t="shared" si="192"/>
        <v>ChineseEuropeanAsian</v>
      </c>
      <c r="K1542" t="str" cm="1">
        <f t="array" ref="K1542">ExtractCapitals(J1542)</f>
        <v>Chinese European Asian</v>
      </c>
      <c r="L1542" t="str">
        <f t="shared" si="195"/>
        <v>Chinese, European, Asian</v>
      </c>
      <c r="M1542" t="str">
        <f t="shared" si="199"/>
        <v>Chinese, European, Asian</v>
      </c>
      <c r="N1542" t="s">
        <v>6221</v>
      </c>
      <c r="O1542" t="s">
        <v>56</v>
      </c>
      <c r="P1542" t="str">
        <f t="shared" si="196"/>
        <v>Chinese, European, Asian, Chinese, European, Asian, Singaporean, Malaysian, Vegetarian Friendly, Vegan Options</v>
      </c>
      <c r="Q1542" t="str" cm="1">
        <f t="array" ref="Q1542">_xlfn.TEXTJOIN(", ", TRUE, IFERROR(_xlfn.FILTERXML("&lt;t&gt;&lt;s&gt;" &amp; SUBSTITUTE(P1542, ", ", "&lt;/s&gt;&lt;s&gt;") &amp; "&lt;/s&gt;&lt;/t&gt;", "//s[not(preceding::*=.)]"), ""))</f>
        <v>Chinese, European, Asian, Singaporean, Malaysian, Vegetarian Friendly, Vegan Options</v>
      </c>
      <c r="R1542" t="s">
        <v>9048</v>
      </c>
      <c r="S1542" t="str">
        <f t="shared" si="197"/>
        <v>P002513</v>
      </c>
      <c r="T1542">
        <f t="shared" ca="1" si="198"/>
        <v>1342</v>
      </c>
      <c r="U1542" s="4">
        <v>3524</v>
      </c>
    </row>
    <row r="1543" spans="1:21" x14ac:dyDescent="0.45">
      <c r="A1543" t="s">
        <v>6222</v>
      </c>
      <c r="B1543" t="s">
        <v>79</v>
      </c>
      <c r="C1543" s="3" t="str">
        <f t="shared" si="193"/>
        <v>5.0 </v>
      </c>
      <c r="D1543" t="s">
        <v>6223</v>
      </c>
      <c r="E1543" t="s">
        <v>6224</v>
      </c>
      <c r="F1543" t="s">
        <v>13</v>
      </c>
      <c r="G1543" t="str">
        <f t="shared" si="194"/>
        <v>$$ - $$$</v>
      </c>
      <c r="H1543" t="s">
        <v>6225</v>
      </c>
      <c r="I1543" t="s">
        <v>6226</v>
      </c>
      <c r="J1543" t="str">
        <f t="shared" si="192"/>
        <v xml:space="preserve">  CafeEuropeanHealthy</v>
      </c>
      <c r="K1543" t="str" cm="1">
        <f t="array" ref="K1543">ExtractCapitals(J1543)</f>
        <v>Cafe European Healthy</v>
      </c>
      <c r="L1543" t="str">
        <f t="shared" si="195"/>
        <v>Cafe, European, Healthy</v>
      </c>
      <c r="M1543" t="str">
        <f t="shared" si="199"/>
        <v>Cafe, European, Healthy</v>
      </c>
      <c r="N1543" t="s">
        <v>6227</v>
      </c>
      <c r="O1543" t="s">
        <v>56</v>
      </c>
      <c r="P1543" t="str">
        <f t="shared" si="196"/>
        <v>Cafe, European, Healthy, Cafe, Healthy, European, Vegetarian Friendly, Vegan Options</v>
      </c>
      <c r="Q1543" t="str" cm="1">
        <f t="array" ref="Q1543">_xlfn.TEXTJOIN(", ", TRUE, IFERROR(_xlfn.FILTERXML("&lt;t&gt;&lt;s&gt;" &amp; SUBSTITUTE(P1543, ", ", "&lt;/s&gt;&lt;s&gt;") &amp; "&lt;/s&gt;&lt;/t&gt;", "//s[not(preceding::*=.)]"), ""))</f>
        <v>Cafe, European, Healthy, Vegetarian Friendly, Vegan Options</v>
      </c>
      <c r="R1543" t="s">
        <v>9048</v>
      </c>
      <c r="S1543" t="str">
        <f t="shared" si="197"/>
        <v>P002514</v>
      </c>
      <c r="T1543">
        <f t="shared" ca="1" si="198"/>
        <v>2231</v>
      </c>
      <c r="U1543" s="4">
        <v>1003</v>
      </c>
    </row>
    <row r="1544" spans="1:21" x14ac:dyDescent="0.45">
      <c r="A1544" t="s">
        <v>6228</v>
      </c>
      <c r="B1544" t="s">
        <v>41</v>
      </c>
      <c r="C1544" s="3" t="str">
        <f t="shared" si="193"/>
        <v>4.5 </v>
      </c>
      <c r="D1544" t="s">
        <v>6229</v>
      </c>
      <c r="E1544" t="s">
        <v>6230</v>
      </c>
      <c r="F1544" t="s">
        <v>13</v>
      </c>
      <c r="G1544" t="str">
        <f t="shared" si="194"/>
        <v>$$ - $$$</v>
      </c>
      <c r="H1544" t="s">
        <v>44</v>
      </c>
      <c r="I1544" t="s">
        <v>6231</v>
      </c>
      <c r="J1544" t="str">
        <f t="shared" si="192"/>
        <v xml:space="preserve">  ChineseAsianCantonese</v>
      </c>
      <c r="K1544" t="str" cm="1">
        <f t="array" ref="K1544">ExtractCapitals(J1544)</f>
        <v>Chinese Asian Cantonese</v>
      </c>
      <c r="L1544" t="str">
        <f t="shared" si="195"/>
        <v>Chinese, Asian, Cantonese</v>
      </c>
      <c r="M1544" t="str">
        <f t="shared" si="199"/>
        <v>Chinese, Asian, Cantonese</v>
      </c>
      <c r="N1544" t="s">
        <v>1712</v>
      </c>
      <c r="O1544" t="s">
        <v>39</v>
      </c>
      <c r="P1544" t="str">
        <f t="shared" si="196"/>
        <v>Chinese, Asian, Cantonese, Vegan Options, Vegetarian Friendly, Dinner</v>
      </c>
      <c r="Q1544" t="str" cm="1">
        <f t="array" ref="Q1544">_xlfn.TEXTJOIN(", ", TRUE, IFERROR(_xlfn.FILTERXML("&lt;t&gt;&lt;s&gt;" &amp; SUBSTITUTE(P1544, ", ", "&lt;/s&gt;&lt;s&gt;") &amp; "&lt;/s&gt;&lt;/t&gt;", "//s[not(preceding::*=.)]"), ""))</f>
        <v>Chinese, Asian, Cantonese, Vegan Options, Vegetarian Friendly, Dinner</v>
      </c>
      <c r="R1544" t="s">
        <v>9048</v>
      </c>
      <c r="S1544" t="str">
        <f t="shared" si="197"/>
        <v>P002515</v>
      </c>
      <c r="T1544">
        <f t="shared" ca="1" si="198"/>
        <v>3444</v>
      </c>
      <c r="U1544" s="4">
        <v>2878</v>
      </c>
    </row>
    <row r="1545" spans="1:21" x14ac:dyDescent="0.45">
      <c r="A1545" t="s">
        <v>6232</v>
      </c>
      <c r="B1545" t="s">
        <v>3</v>
      </c>
      <c r="C1545" s="3" t="str">
        <f t="shared" si="193"/>
        <v>4.0 </v>
      </c>
      <c r="D1545" t="s">
        <v>6233</v>
      </c>
      <c r="E1545" t="s">
        <v>6234</v>
      </c>
      <c r="F1545" t="s">
        <v>13</v>
      </c>
      <c r="G1545" t="str">
        <f t="shared" si="194"/>
        <v>$$ - $$$</v>
      </c>
      <c r="H1545" t="s">
        <v>32</v>
      </c>
      <c r="I1545" t="s">
        <v>6235</v>
      </c>
      <c r="J1545" t="str">
        <f t="shared" si="192"/>
        <v xml:space="preserve">  AsianNonya/MalaysianMalaysian</v>
      </c>
      <c r="K1545" t="str" cm="1">
        <f t="array" ref="K1545">ExtractCapitals(J1545)</f>
        <v>Asian Nonya/ Malaysian Malaysian</v>
      </c>
      <c r="L1545" t="str">
        <f t="shared" si="195"/>
        <v>Asian, Nonya/, Malaysian, Malaysian</v>
      </c>
      <c r="M1545" t="str">
        <f t="shared" si="199"/>
        <v>Asian, Nonya/, Malaysian, Malaysian</v>
      </c>
      <c r="N1545" t="s">
        <v>1162</v>
      </c>
      <c r="O1545" t="s">
        <v>232</v>
      </c>
      <c r="P1545" t="str">
        <f t="shared" si="196"/>
        <v>Asian, Nonya/, Malaysian, Malaysian, Asian, Malaysian, Lunch, Dinner</v>
      </c>
      <c r="Q1545" t="str" cm="1">
        <f t="array" ref="Q1545">_xlfn.TEXTJOIN(", ", TRUE, IFERROR(_xlfn.FILTERXML("&lt;t&gt;&lt;s&gt;" &amp; SUBSTITUTE(P1545, ", ", "&lt;/s&gt;&lt;s&gt;") &amp; "&lt;/s&gt;&lt;/t&gt;", "//s[not(preceding::*=.)]"), ""))</f>
        <v>Asian, Nonya/, Malaysian, Lunch, Dinner</v>
      </c>
      <c r="R1545" t="s">
        <v>9048</v>
      </c>
      <c r="S1545" t="str">
        <f t="shared" si="197"/>
        <v>P002516</v>
      </c>
      <c r="T1545">
        <f t="shared" ca="1" si="198"/>
        <v>2574</v>
      </c>
      <c r="U1545" s="4">
        <v>3089</v>
      </c>
    </row>
    <row r="1546" spans="1:21" x14ac:dyDescent="0.45">
      <c r="A1546" t="s">
        <v>6236</v>
      </c>
      <c r="B1546" t="s">
        <v>41</v>
      </c>
      <c r="C1546" s="3" t="str">
        <f t="shared" si="193"/>
        <v>4.5 </v>
      </c>
      <c r="D1546" t="s">
        <v>6237</v>
      </c>
      <c r="E1546" t="s">
        <v>6238</v>
      </c>
      <c r="F1546" t="s">
        <v>13</v>
      </c>
      <c r="G1546" t="str">
        <f t="shared" si="194"/>
        <v>$$ - $$$</v>
      </c>
      <c r="H1546" t="s">
        <v>5243</v>
      </c>
      <c r="I1546" t="s">
        <v>6239</v>
      </c>
      <c r="J1546" t="str">
        <f t="shared" si="192"/>
        <v xml:space="preserve">  SeafoodAsianFusion</v>
      </c>
      <c r="K1546" t="str" cm="1">
        <f t="array" ref="K1546">ExtractCapitals(J1546)</f>
        <v>Seafood Asian Fusion</v>
      </c>
      <c r="L1546" t="str">
        <f t="shared" si="195"/>
        <v>Seafood, Asian, Fusion</v>
      </c>
      <c r="M1546" t="str">
        <f t="shared" si="199"/>
        <v>Seafood, Asian, Fusion</v>
      </c>
      <c r="N1546" t="s">
        <v>6240</v>
      </c>
      <c r="O1546" t="s">
        <v>3133</v>
      </c>
      <c r="P1546" t="str">
        <f t="shared" si="196"/>
        <v>Seafood, Asian, Fusion, Seafood, Asian, Portuguese, Malaysian, Fusion, Gluten Free Options</v>
      </c>
      <c r="Q1546" t="str" cm="1">
        <f t="array" ref="Q1546">_xlfn.TEXTJOIN(", ", TRUE, IFERROR(_xlfn.FILTERXML("&lt;t&gt;&lt;s&gt;" &amp; SUBSTITUTE(P1546, ", ", "&lt;/s&gt;&lt;s&gt;") &amp; "&lt;/s&gt;&lt;/t&gt;", "//s[not(preceding::*=.)]"), ""))</f>
        <v>Seafood, Asian, Fusion, Portuguese, Malaysian, Gluten Free Options</v>
      </c>
      <c r="R1546" t="s">
        <v>9048</v>
      </c>
      <c r="S1546" t="str">
        <f t="shared" si="197"/>
        <v>P002517</v>
      </c>
      <c r="T1546">
        <f t="shared" ca="1" si="198"/>
        <v>3863</v>
      </c>
      <c r="U1546" s="4">
        <v>2548</v>
      </c>
    </row>
    <row r="1547" spans="1:21" x14ac:dyDescent="0.45">
      <c r="A1547" t="s">
        <v>6241</v>
      </c>
      <c r="B1547" t="s">
        <v>3</v>
      </c>
      <c r="C1547" s="3" t="str">
        <f t="shared" si="193"/>
        <v>4.0 </v>
      </c>
      <c r="D1547" t="s">
        <v>6242</v>
      </c>
      <c r="E1547" t="s">
        <v>6243</v>
      </c>
      <c r="F1547" t="s">
        <v>13</v>
      </c>
      <c r="G1547" t="str">
        <f t="shared" si="194"/>
        <v>$$ - $$$</v>
      </c>
      <c r="H1547" t="s">
        <v>1649</v>
      </c>
      <c r="I1547" t="s">
        <v>6244</v>
      </c>
      <c r="J1547" t="str">
        <f t="shared" si="192"/>
        <v xml:space="preserve">  ItalianPizzaEuropean</v>
      </c>
      <c r="K1547" t="str" cm="1">
        <f t="array" ref="K1547">ExtractCapitals(J1547)</f>
        <v>Italian Pizza European</v>
      </c>
      <c r="L1547" t="str">
        <f t="shared" si="195"/>
        <v>Italian, Pizza, European</v>
      </c>
      <c r="M1547" t="str">
        <f t="shared" si="199"/>
        <v>Italian, Pizza, European</v>
      </c>
      <c r="N1547" t="s">
        <v>6245</v>
      </c>
      <c r="O1547" t="s">
        <v>34</v>
      </c>
      <c r="P1547" t="str">
        <f t="shared" si="196"/>
        <v>Italian, Pizza, European, Italian, European, Pizza, Vegetarian Friendly</v>
      </c>
      <c r="Q1547" t="str" cm="1">
        <f t="array" ref="Q1547">_xlfn.TEXTJOIN(", ", TRUE, IFERROR(_xlfn.FILTERXML("&lt;t&gt;&lt;s&gt;" &amp; SUBSTITUTE(P1547, ", ", "&lt;/s&gt;&lt;s&gt;") &amp; "&lt;/s&gt;&lt;/t&gt;", "//s[not(preceding::*=.)]"), ""))</f>
        <v>Italian, Pizza, European, Vegetarian Friendly</v>
      </c>
      <c r="R1547" t="s">
        <v>9048</v>
      </c>
      <c r="S1547" t="str">
        <f t="shared" si="197"/>
        <v>P002518</v>
      </c>
      <c r="T1547">
        <f t="shared" ca="1" si="198"/>
        <v>2266</v>
      </c>
      <c r="U1547" s="4">
        <v>4188</v>
      </c>
    </row>
    <row r="1548" spans="1:21" x14ac:dyDescent="0.45">
      <c r="A1548" t="s">
        <v>6246</v>
      </c>
      <c r="B1548" t="s">
        <v>79</v>
      </c>
      <c r="C1548" s="3" t="str">
        <f t="shared" si="193"/>
        <v>5.0 </v>
      </c>
      <c r="D1548" t="s">
        <v>6247</v>
      </c>
      <c r="F1548" t="s">
        <v>6</v>
      </c>
      <c r="G1548" t="str">
        <f t="shared" si="194"/>
        <v>$</v>
      </c>
      <c r="H1548" t="s">
        <v>6123</v>
      </c>
      <c r="I1548" t="s">
        <v>6248</v>
      </c>
      <c r="J1548" t="str">
        <f t="shared" si="192"/>
        <v>BarPub</v>
      </c>
      <c r="K1548" t="str" cm="1">
        <f t="array" ref="K1548">ExtractCapitals(J1548)</f>
        <v>Bar Pub</v>
      </c>
      <c r="L1548" t="str">
        <f t="shared" si="195"/>
        <v>Bar, Pub</v>
      </c>
      <c r="M1548" t="str">
        <f t="shared" si="199"/>
        <v>Bar, Pub</v>
      </c>
      <c r="N1548" t="s">
        <v>202</v>
      </c>
      <c r="O1548" t="s">
        <v>6249</v>
      </c>
      <c r="P1548" t="str">
        <f t="shared" si="196"/>
        <v>Bar, Pub, Drinks, Serves Alcohol, Seating</v>
      </c>
      <c r="Q1548" t="str" cm="1">
        <f t="array" ref="Q1548">_xlfn.TEXTJOIN(", ", TRUE, IFERROR(_xlfn.FILTERXML("&lt;t&gt;&lt;s&gt;" &amp; SUBSTITUTE(P1548, ", ", "&lt;/s&gt;&lt;s&gt;") &amp; "&lt;/s&gt;&lt;/t&gt;", "//s[not(preceding::*=.)]"), ""))</f>
        <v>Bar, Pub, Drinks, Serves Alcohol, Seating</v>
      </c>
      <c r="R1548" t="s">
        <v>9048</v>
      </c>
      <c r="S1548" t="str">
        <f t="shared" si="197"/>
        <v>P002519</v>
      </c>
      <c r="T1548">
        <f t="shared" ca="1" si="198"/>
        <v>3222</v>
      </c>
      <c r="U1548" s="4">
        <v>2712</v>
      </c>
    </row>
    <row r="1549" spans="1:21" x14ac:dyDescent="0.45">
      <c r="A1549" t="s">
        <v>6250</v>
      </c>
      <c r="B1549" t="s">
        <v>79</v>
      </c>
      <c r="C1549" s="3" t="str">
        <f t="shared" si="193"/>
        <v>5.0 </v>
      </c>
      <c r="D1549" t="s">
        <v>6251</v>
      </c>
      <c r="F1549" t="s">
        <v>13</v>
      </c>
      <c r="G1549" t="str">
        <f t="shared" si="194"/>
        <v>$$ - $$$</v>
      </c>
      <c r="H1549" t="s">
        <v>6252</v>
      </c>
      <c r="J1549" t="str">
        <f t="shared" si="192"/>
        <v xml:space="preserve">  CafeFusionHealthy</v>
      </c>
      <c r="K1549" t="str" cm="1">
        <f t="array" ref="K1549">ExtractCapitals(J1549)</f>
        <v>Cafe Fusion Healthy</v>
      </c>
      <c r="L1549" t="str">
        <f t="shared" si="195"/>
        <v>Cafe, Fusion, Healthy</v>
      </c>
      <c r="M1549" t="str">
        <f t="shared" si="199"/>
        <v>Cafe, Fusion, Healthy</v>
      </c>
      <c r="N1549" t="s">
        <v>56</v>
      </c>
      <c r="O1549" t="s">
        <v>99</v>
      </c>
      <c r="P1549" t="str">
        <f t="shared" si="196"/>
        <v>Cafe, Fusion, Healthy, Vegetarian Friendly, Vegan Options, Breakfast, Lunch, Brunch</v>
      </c>
      <c r="Q1549" t="str" cm="1">
        <f t="array" ref="Q1549">_xlfn.TEXTJOIN(", ", TRUE, IFERROR(_xlfn.FILTERXML("&lt;t&gt;&lt;s&gt;" &amp; SUBSTITUTE(P1549, ", ", "&lt;/s&gt;&lt;s&gt;") &amp; "&lt;/s&gt;&lt;/t&gt;", "//s[not(preceding::*=.)]"), ""))</f>
        <v>Cafe, Fusion, Healthy, Vegetarian Friendly, Vegan Options, Breakfast, Lunch, Brunch</v>
      </c>
      <c r="R1549" t="s">
        <v>9048</v>
      </c>
      <c r="S1549" t="str">
        <f t="shared" si="197"/>
        <v>P002520</v>
      </c>
      <c r="T1549">
        <f t="shared" ca="1" si="198"/>
        <v>3801</v>
      </c>
      <c r="U1549" s="4">
        <v>3757</v>
      </c>
    </row>
    <row r="1550" spans="1:21" x14ac:dyDescent="0.45">
      <c r="A1550" t="s">
        <v>6253</v>
      </c>
      <c r="B1550" t="s">
        <v>41</v>
      </c>
      <c r="C1550" s="3" t="str">
        <f t="shared" si="193"/>
        <v>4.5 </v>
      </c>
      <c r="D1550" t="s">
        <v>6254</v>
      </c>
      <c r="F1550" t="s">
        <v>6</v>
      </c>
      <c r="G1550" t="str">
        <f t="shared" si="194"/>
        <v>$</v>
      </c>
      <c r="H1550" t="s">
        <v>6255</v>
      </c>
      <c r="I1550" t="s">
        <v>6256</v>
      </c>
      <c r="J1550" t="str">
        <f t="shared" si="192"/>
        <v>IndianCafeFusion</v>
      </c>
      <c r="K1550" t="str" cm="1">
        <f t="array" ref="K1550">ExtractCapitals(J1550)</f>
        <v>Indian Cafe Fusion</v>
      </c>
      <c r="L1550" t="str">
        <f t="shared" si="195"/>
        <v>Indian, Cafe, Fusion</v>
      </c>
      <c r="M1550" t="str">
        <f t="shared" si="199"/>
        <v>Indian, Cafe, Fusion</v>
      </c>
      <c r="N1550" t="s">
        <v>6257</v>
      </c>
      <c r="O1550" t="s">
        <v>3066</v>
      </c>
      <c r="P1550" t="str">
        <f t="shared" si="196"/>
        <v>Indian, Cafe, Fusion, Indian, Healthy, Cafe, Fusion, Vegetarian Friendly, Vegan Options, Gluten Free Options</v>
      </c>
      <c r="Q1550" t="str" cm="1">
        <f t="array" ref="Q1550">_xlfn.TEXTJOIN(", ", TRUE, IFERROR(_xlfn.FILTERXML("&lt;t&gt;&lt;s&gt;" &amp; SUBSTITUTE(P1550, ", ", "&lt;/s&gt;&lt;s&gt;") &amp; "&lt;/s&gt;&lt;/t&gt;", "//s[not(preceding::*=.)]"), ""))</f>
        <v>Indian, Cafe, Fusion, Healthy, Vegetarian Friendly, Vegan Options, Gluten Free Options</v>
      </c>
      <c r="R1550" t="s">
        <v>9048</v>
      </c>
      <c r="S1550" t="str">
        <f t="shared" si="197"/>
        <v>P002521</v>
      </c>
      <c r="T1550">
        <f t="shared" ca="1" si="198"/>
        <v>1542</v>
      </c>
      <c r="U1550" s="4">
        <v>2936</v>
      </c>
    </row>
    <row r="1551" spans="1:21" x14ac:dyDescent="0.45">
      <c r="A1551" t="s">
        <v>6258</v>
      </c>
      <c r="B1551" t="s">
        <v>79</v>
      </c>
      <c r="C1551" s="3" t="str">
        <f t="shared" si="193"/>
        <v>5.0 </v>
      </c>
      <c r="D1551" t="s">
        <v>6259</v>
      </c>
      <c r="E1551" t="s">
        <v>6260</v>
      </c>
      <c r="F1551" t="s">
        <v>6</v>
      </c>
      <c r="G1551" t="str">
        <f t="shared" si="194"/>
        <v>$</v>
      </c>
      <c r="H1551" t="s">
        <v>6261</v>
      </c>
      <c r="I1551" t="s">
        <v>6262</v>
      </c>
      <c r="J1551" t="str">
        <f t="shared" si="192"/>
        <v>BarPizzaInternational</v>
      </c>
      <c r="K1551" t="str" cm="1">
        <f t="array" ref="K1551">ExtractCapitals(J1551)</f>
        <v>Bar Pizza International</v>
      </c>
      <c r="L1551" t="str">
        <f t="shared" si="195"/>
        <v>Bar, Pizza, International</v>
      </c>
      <c r="M1551" t="str">
        <f t="shared" si="199"/>
        <v>Bar, Pizza, International</v>
      </c>
      <c r="N1551" t="s">
        <v>6263</v>
      </c>
      <c r="O1551" t="s">
        <v>423</v>
      </c>
      <c r="P1551" t="str">
        <f t="shared" si="196"/>
        <v>Bar, Pizza, International, Bar, Pizza, International, Fusion, Dinner, After-hours, Drinks</v>
      </c>
      <c r="Q1551" t="str" cm="1">
        <f t="array" ref="Q1551">_xlfn.TEXTJOIN(", ", TRUE, IFERROR(_xlfn.FILTERXML("&lt;t&gt;&lt;s&gt;" &amp; SUBSTITUTE(P1551, ", ", "&lt;/s&gt;&lt;s&gt;") &amp; "&lt;/s&gt;&lt;/t&gt;", "//s[not(preceding::*=.)]"), ""))</f>
        <v>Bar, Pizza, International, Fusion, Dinner, After-hours, Drinks</v>
      </c>
      <c r="R1551" t="s">
        <v>9048</v>
      </c>
      <c r="S1551" t="str">
        <f t="shared" si="197"/>
        <v>P002522</v>
      </c>
      <c r="T1551">
        <f t="shared" ca="1" si="198"/>
        <v>1459</v>
      </c>
      <c r="U1551" s="4">
        <v>1721</v>
      </c>
    </row>
    <row r="1552" spans="1:21" x14ac:dyDescent="0.45">
      <c r="A1552" t="s">
        <v>6264</v>
      </c>
      <c r="B1552" t="s">
        <v>3</v>
      </c>
      <c r="C1552" s="3" t="str">
        <f t="shared" si="193"/>
        <v>4.0 </v>
      </c>
      <c r="D1552" t="s">
        <v>6265</v>
      </c>
      <c r="E1552" t="s">
        <v>6266</v>
      </c>
      <c r="F1552" t="s">
        <v>6</v>
      </c>
      <c r="G1552" t="str">
        <f t="shared" si="194"/>
        <v>$</v>
      </c>
      <c r="H1552" t="s">
        <v>161</v>
      </c>
      <c r="I1552" t="s">
        <v>6267</v>
      </c>
      <c r="J1552" t="str">
        <f t="shared" si="192"/>
        <v>ChineseAsianCantonese</v>
      </c>
      <c r="K1552" t="str" cm="1">
        <f t="array" ref="K1552">ExtractCapitals(J1552)</f>
        <v>Chinese Asian Cantonese</v>
      </c>
      <c r="L1552" t="str">
        <f t="shared" si="195"/>
        <v>Chinese, Asian, Cantonese</v>
      </c>
      <c r="M1552" t="str">
        <f t="shared" si="199"/>
        <v>Chinese, Asian, Cantonese</v>
      </c>
      <c r="N1552" t="s">
        <v>248</v>
      </c>
      <c r="O1552" t="s">
        <v>6268</v>
      </c>
      <c r="P1552" t="str">
        <f t="shared" si="196"/>
        <v>Chinese, Asian, Cantonese, Breakfast, Brunch, Takeout, Seating, Wheelchair Accessible, Table Service</v>
      </c>
      <c r="Q1552" t="str" cm="1">
        <f t="array" ref="Q1552">_xlfn.TEXTJOIN(", ", TRUE, IFERROR(_xlfn.FILTERXML("&lt;t&gt;&lt;s&gt;" &amp; SUBSTITUTE(P1552, ", ", "&lt;/s&gt;&lt;s&gt;") &amp; "&lt;/s&gt;&lt;/t&gt;", "//s[not(preceding::*=.)]"), ""))</f>
        <v>Chinese, Asian, Cantonese, Breakfast, Brunch, Takeout, Seating, Wheelchair Accessible, Table Service</v>
      </c>
      <c r="R1552" t="s">
        <v>9048</v>
      </c>
      <c r="S1552" t="str">
        <f t="shared" si="197"/>
        <v>P002523</v>
      </c>
      <c r="T1552">
        <f t="shared" ca="1" si="198"/>
        <v>784</v>
      </c>
      <c r="U1552" s="4">
        <v>2574</v>
      </c>
    </row>
    <row r="1553" spans="1:21" x14ac:dyDescent="0.45">
      <c r="A1553" t="s">
        <v>6269</v>
      </c>
      <c r="B1553" t="s">
        <v>79</v>
      </c>
      <c r="C1553" s="3" t="str">
        <f t="shared" si="193"/>
        <v>5.0 </v>
      </c>
      <c r="D1553" t="s">
        <v>6270</v>
      </c>
      <c r="F1553" t="s">
        <v>6</v>
      </c>
      <c r="G1553" t="str">
        <f t="shared" si="194"/>
        <v>$</v>
      </c>
      <c r="H1553" t="s">
        <v>317</v>
      </c>
      <c r="J1553" t="str">
        <f t="shared" si="192"/>
        <v>AsianHealthyMalaysian</v>
      </c>
      <c r="K1553" t="str" cm="1">
        <f t="array" ref="K1553">ExtractCapitals(J1553)</f>
        <v>Asian Healthy Malaysian</v>
      </c>
      <c r="L1553" t="str">
        <f t="shared" si="195"/>
        <v>Asian, Healthy, Malaysian</v>
      </c>
      <c r="M1553" t="str">
        <f t="shared" si="199"/>
        <v>Asian, Healthy, Malaysian</v>
      </c>
      <c r="N1553" t="s">
        <v>610</v>
      </c>
      <c r="O1553" t="s">
        <v>6271</v>
      </c>
      <c r="P1553" t="str">
        <f t="shared" si="196"/>
        <v>Asian, Healthy, Malaysian, Breakfast, Lunch, Dinner, Seating, Table Service, Reservations</v>
      </c>
      <c r="Q1553" t="str" cm="1">
        <f t="array" ref="Q1553">_xlfn.TEXTJOIN(", ", TRUE, IFERROR(_xlfn.FILTERXML("&lt;t&gt;&lt;s&gt;" &amp; SUBSTITUTE(P1553, ", ", "&lt;/s&gt;&lt;s&gt;") &amp; "&lt;/s&gt;&lt;/t&gt;", "//s[not(preceding::*=.)]"), ""))</f>
        <v>Asian, Healthy, Malaysian, Breakfast, Lunch, Dinner, Seating, Table Service, Reservations</v>
      </c>
      <c r="R1553" t="s">
        <v>9048</v>
      </c>
      <c r="S1553" t="str">
        <f t="shared" si="197"/>
        <v>P002524</v>
      </c>
      <c r="T1553">
        <f t="shared" ca="1" si="198"/>
        <v>619</v>
      </c>
      <c r="U1553" s="4">
        <v>3672</v>
      </c>
    </row>
    <row r="1554" spans="1:21" x14ac:dyDescent="0.45">
      <c r="A1554" t="s">
        <v>6272</v>
      </c>
      <c r="B1554" t="s">
        <v>3</v>
      </c>
      <c r="C1554" s="3" t="str">
        <f t="shared" si="193"/>
        <v>4.0 </v>
      </c>
      <c r="D1554" t="s">
        <v>6273</v>
      </c>
      <c r="E1554" t="s">
        <v>6274</v>
      </c>
      <c r="F1554" t="s">
        <v>6</v>
      </c>
      <c r="G1554" t="str">
        <f t="shared" si="194"/>
        <v>$</v>
      </c>
      <c r="H1554" t="s">
        <v>868</v>
      </c>
      <c r="I1554" t="s">
        <v>6275</v>
      </c>
      <c r="J1554" t="str">
        <f t="shared" si="192"/>
        <v>Quick BitesAsianMalaysian</v>
      </c>
      <c r="K1554" t="str" cm="1">
        <f t="array" ref="K1554">ExtractCapitals(J1554)</f>
        <v>Quick  Bites Asian Malaysian</v>
      </c>
      <c r="L1554" t="str">
        <f t="shared" si="195"/>
        <v>Quick, , Bites, Asian, Malaysian</v>
      </c>
      <c r="M1554" t="str">
        <f t="shared" si="199"/>
        <v>Quick Bites, Asian, Malaysian</v>
      </c>
      <c r="N1554" t="s">
        <v>1162</v>
      </c>
      <c r="O1554" t="s">
        <v>232</v>
      </c>
      <c r="P1554" t="str">
        <f t="shared" si="196"/>
        <v>Quick Bites, Asian, Malaysian, Lunch, Dinner</v>
      </c>
      <c r="Q1554" t="str" cm="1">
        <f t="array" ref="Q1554">_xlfn.TEXTJOIN(", ", TRUE, IFERROR(_xlfn.FILTERXML("&lt;t&gt;&lt;s&gt;" &amp; SUBSTITUTE(P1554, ", ", "&lt;/s&gt;&lt;s&gt;") &amp; "&lt;/s&gt;&lt;/t&gt;", "//s[not(preceding::*=.)]"), ""))</f>
        <v>Quick Bites, Asian, Malaysian, Lunch, Dinner</v>
      </c>
      <c r="R1554" t="s">
        <v>9048</v>
      </c>
      <c r="S1554" t="str">
        <f t="shared" si="197"/>
        <v>P002525</v>
      </c>
      <c r="T1554">
        <f t="shared" ca="1" si="198"/>
        <v>71</v>
      </c>
      <c r="U1554" s="4">
        <v>2916</v>
      </c>
    </row>
    <row r="1555" spans="1:21" x14ac:dyDescent="0.45">
      <c r="A1555" t="s">
        <v>6276</v>
      </c>
      <c r="B1555" t="s">
        <v>79</v>
      </c>
      <c r="C1555" s="3" t="str">
        <f t="shared" si="193"/>
        <v>5.0 </v>
      </c>
      <c r="D1555" t="s">
        <v>6277</v>
      </c>
      <c r="E1555" t="s">
        <v>6278</v>
      </c>
      <c r="F1555" t="s">
        <v>13</v>
      </c>
      <c r="G1555" t="str">
        <f t="shared" si="194"/>
        <v>$$ - $$$</v>
      </c>
      <c r="H1555" t="s">
        <v>6279</v>
      </c>
      <c r="I1555" t="s">
        <v>6280</v>
      </c>
      <c r="J1555" t="str">
        <f t="shared" si="192"/>
        <v xml:space="preserve">  CafeAsianIndonesian</v>
      </c>
      <c r="K1555" t="str" cm="1">
        <f t="array" ref="K1555">ExtractCapitals(J1555)</f>
        <v>Cafe Asian Indonesian</v>
      </c>
      <c r="L1555" t="str">
        <f t="shared" si="195"/>
        <v>Cafe, Asian, Indonesian</v>
      </c>
      <c r="M1555" t="str">
        <f t="shared" si="199"/>
        <v>Cafe, Asian, Indonesian</v>
      </c>
      <c r="N1555" t="s">
        <v>183</v>
      </c>
      <c r="O1555" t="s">
        <v>6281</v>
      </c>
      <c r="P1555" t="str">
        <f t="shared" si="196"/>
        <v>Cafe, Asian, Indonesian, Lunch, Dinner, Brunch, Accepts Credit Cards, Reservations, Table Service</v>
      </c>
      <c r="Q1555" t="str" cm="1">
        <f t="array" ref="Q1555">_xlfn.TEXTJOIN(", ", TRUE, IFERROR(_xlfn.FILTERXML("&lt;t&gt;&lt;s&gt;" &amp; SUBSTITUTE(P1555, ", ", "&lt;/s&gt;&lt;s&gt;") &amp; "&lt;/s&gt;&lt;/t&gt;", "//s[not(preceding::*=.)]"), ""))</f>
        <v>Cafe, Asian, Indonesian, Lunch, Dinner, Brunch, Accepts Credit Cards, Reservations, Table Service</v>
      </c>
      <c r="R1555" t="s">
        <v>9048</v>
      </c>
      <c r="S1555" t="str">
        <f t="shared" si="197"/>
        <v>P002526</v>
      </c>
      <c r="T1555">
        <f t="shared" ca="1" si="198"/>
        <v>2170</v>
      </c>
      <c r="U1555" s="4">
        <v>1452</v>
      </c>
    </row>
    <row r="1556" spans="1:21" x14ac:dyDescent="0.45">
      <c r="A1556" t="s">
        <v>6282</v>
      </c>
      <c r="B1556" t="s">
        <v>18</v>
      </c>
      <c r="C1556" s="3" t="str">
        <f t="shared" si="193"/>
        <v>3.5 </v>
      </c>
      <c r="D1556" t="s">
        <v>6283</v>
      </c>
      <c r="F1556" t="s">
        <v>13</v>
      </c>
      <c r="G1556" t="str">
        <f t="shared" si="194"/>
        <v>$$ - $$$</v>
      </c>
      <c r="H1556" t="s">
        <v>32</v>
      </c>
      <c r="I1556" t="s">
        <v>6284</v>
      </c>
      <c r="J1556" t="str">
        <f t="shared" si="192"/>
        <v xml:space="preserve">  AsianNonya/MalaysianMalaysian</v>
      </c>
      <c r="K1556" t="str" cm="1">
        <f t="array" ref="K1556">ExtractCapitals(J1556)</f>
        <v>Asian Nonya/ Malaysian Malaysian</v>
      </c>
      <c r="L1556" t="str">
        <f t="shared" si="195"/>
        <v>Asian, Nonya/, Malaysian, Malaysian</v>
      </c>
      <c r="M1556" t="str">
        <f t="shared" si="199"/>
        <v>Asian, Nonya/, Malaysian, Malaysian</v>
      </c>
      <c r="N1556" t="s">
        <v>34</v>
      </c>
      <c r="O1556" t="s">
        <v>232</v>
      </c>
      <c r="P1556" t="str">
        <f t="shared" si="196"/>
        <v>Asian, Nonya/, Malaysian, Malaysian, Vegetarian Friendly, Lunch, Dinner</v>
      </c>
      <c r="Q1556" t="str" cm="1">
        <f t="array" ref="Q1556">_xlfn.TEXTJOIN(", ", TRUE, IFERROR(_xlfn.FILTERXML("&lt;t&gt;&lt;s&gt;" &amp; SUBSTITUTE(P1556, ", ", "&lt;/s&gt;&lt;s&gt;") &amp; "&lt;/s&gt;&lt;/t&gt;", "//s[not(preceding::*=.)]"), ""))</f>
        <v>Asian, Nonya/, Malaysian, Vegetarian Friendly, Lunch, Dinner</v>
      </c>
      <c r="R1556" t="s">
        <v>9048</v>
      </c>
      <c r="S1556" t="str">
        <f t="shared" si="197"/>
        <v>P002527</v>
      </c>
      <c r="T1556">
        <f t="shared" ca="1" si="198"/>
        <v>3997</v>
      </c>
      <c r="U1556" s="4">
        <v>3312</v>
      </c>
    </row>
    <row r="1557" spans="1:21" x14ac:dyDescent="0.45">
      <c r="A1557" t="s">
        <v>6285</v>
      </c>
      <c r="B1557" t="s">
        <v>18</v>
      </c>
      <c r="C1557" s="3" t="str">
        <f t="shared" si="193"/>
        <v>3.5 </v>
      </c>
      <c r="D1557" t="s">
        <v>6286</v>
      </c>
      <c r="E1557" t="s">
        <v>6287</v>
      </c>
      <c r="F1557" t="s">
        <v>6</v>
      </c>
      <c r="G1557" t="str">
        <f t="shared" si="194"/>
        <v>$</v>
      </c>
      <c r="H1557" t="s">
        <v>7</v>
      </c>
      <c r="I1557" t="s">
        <v>6288</v>
      </c>
      <c r="J1557" t="str">
        <f t="shared" si="192"/>
        <v>ChineseAsianMalaysian</v>
      </c>
      <c r="K1557" t="str" cm="1">
        <f t="array" ref="K1557">ExtractCapitals(J1557)</f>
        <v>Chinese Asian Malaysian</v>
      </c>
      <c r="L1557" t="str">
        <f t="shared" si="195"/>
        <v>Chinese, Asian, Malaysian</v>
      </c>
      <c r="M1557" t="str">
        <f t="shared" si="199"/>
        <v>Chinese, Asian, Malaysian</v>
      </c>
      <c r="N1557" t="s">
        <v>376</v>
      </c>
      <c r="O1557" t="s">
        <v>6289</v>
      </c>
      <c r="P1557" t="str">
        <f t="shared" si="196"/>
        <v>Chinese, Asian, Malaysian, Dinner, After-hours, Outdoor Seating, Seating, Table Service</v>
      </c>
      <c r="Q1557" t="str" cm="1">
        <f t="array" ref="Q1557">_xlfn.TEXTJOIN(", ", TRUE, IFERROR(_xlfn.FILTERXML("&lt;t&gt;&lt;s&gt;" &amp; SUBSTITUTE(P1557, ", ", "&lt;/s&gt;&lt;s&gt;") &amp; "&lt;/s&gt;&lt;/t&gt;", "//s[not(preceding::*=.)]"), ""))</f>
        <v>Chinese, Asian, Malaysian, Dinner, After-hours, Outdoor Seating, Seating, Table Service</v>
      </c>
      <c r="R1557" t="s">
        <v>9048</v>
      </c>
      <c r="S1557" t="str">
        <f t="shared" si="197"/>
        <v>P002528</v>
      </c>
      <c r="T1557">
        <f t="shared" ca="1" si="198"/>
        <v>549</v>
      </c>
      <c r="U1557" s="4">
        <v>3800</v>
      </c>
    </row>
    <row r="1558" spans="1:21" x14ac:dyDescent="0.45">
      <c r="A1558" t="s">
        <v>6290</v>
      </c>
      <c r="B1558" t="s">
        <v>41</v>
      </c>
      <c r="C1558" s="3" t="str">
        <f t="shared" si="193"/>
        <v>4.5 </v>
      </c>
      <c r="D1558" t="s">
        <v>6291</v>
      </c>
      <c r="F1558" t="s">
        <v>6</v>
      </c>
      <c r="G1558" t="str">
        <f t="shared" si="194"/>
        <v>$</v>
      </c>
      <c r="H1558" t="s">
        <v>7</v>
      </c>
      <c r="I1558" t="s">
        <v>6292</v>
      </c>
      <c r="J1558" t="str">
        <f t="shared" si="192"/>
        <v>ChineseAsianMalaysian</v>
      </c>
      <c r="K1558" t="str" cm="1">
        <f t="array" ref="K1558">ExtractCapitals(J1558)</f>
        <v>Chinese Asian Malaysian</v>
      </c>
      <c r="L1558" t="str">
        <f t="shared" si="195"/>
        <v>Chinese, Asian, Malaysian</v>
      </c>
      <c r="M1558" t="str">
        <f t="shared" si="199"/>
        <v>Chinese, Asian, Malaysian</v>
      </c>
      <c r="N1558" t="s">
        <v>56</v>
      </c>
      <c r="O1558" t="s">
        <v>99</v>
      </c>
      <c r="P1558" t="str">
        <f t="shared" si="196"/>
        <v>Chinese, Asian, Malaysian, Vegetarian Friendly, Vegan Options, Breakfast, Lunch, Brunch</v>
      </c>
      <c r="Q1558" t="str" cm="1">
        <f t="array" ref="Q1558">_xlfn.TEXTJOIN(", ", TRUE, IFERROR(_xlfn.FILTERXML("&lt;t&gt;&lt;s&gt;" &amp; SUBSTITUTE(P1558, ", ", "&lt;/s&gt;&lt;s&gt;") &amp; "&lt;/s&gt;&lt;/t&gt;", "//s[not(preceding::*=.)]"), ""))</f>
        <v>Chinese, Asian, Malaysian, Vegetarian Friendly, Vegan Options, Breakfast, Lunch, Brunch</v>
      </c>
      <c r="R1558" t="s">
        <v>9048</v>
      </c>
      <c r="S1558" t="str">
        <f t="shared" si="197"/>
        <v>P002529</v>
      </c>
      <c r="T1558">
        <f t="shared" ca="1" si="198"/>
        <v>1990</v>
      </c>
      <c r="U1558" s="4">
        <v>266</v>
      </c>
    </row>
    <row r="1559" spans="1:21" x14ac:dyDescent="0.45">
      <c r="A1559" t="s">
        <v>6293</v>
      </c>
      <c r="B1559" t="s">
        <v>3</v>
      </c>
      <c r="C1559" s="3" t="str">
        <f t="shared" si="193"/>
        <v>4.0 </v>
      </c>
      <c r="D1559" t="s">
        <v>6294</v>
      </c>
      <c r="E1559" t="s">
        <v>6295</v>
      </c>
      <c r="F1559" t="s">
        <v>13</v>
      </c>
      <c r="G1559" t="str">
        <f t="shared" si="194"/>
        <v>$$ - $$$</v>
      </c>
      <c r="H1559" t="s">
        <v>1368</v>
      </c>
      <c r="I1559">
        <v>6062922616</v>
      </c>
      <c r="J1559" t="str">
        <f t="shared" si="192"/>
        <v xml:space="preserve">  BarbecueAsianKorean</v>
      </c>
      <c r="K1559" t="str" cm="1">
        <f t="array" ref="K1559">ExtractCapitals(J1559)</f>
        <v>Barbecue Asian Korean</v>
      </c>
      <c r="L1559" t="str">
        <f t="shared" si="195"/>
        <v>Barbecue, Asian, Korean</v>
      </c>
      <c r="M1559" t="str">
        <f t="shared" si="199"/>
        <v>Barbecue, Asian, Korean</v>
      </c>
      <c r="N1559" t="s">
        <v>232</v>
      </c>
      <c r="O1559" t="s">
        <v>6296</v>
      </c>
      <c r="P1559" t="str">
        <f t="shared" si="196"/>
        <v>Barbecue, Asian, Korean, Lunch, Dinner, Reservations, Seating, Highchairs Available, Serves Alcohol, Table Service, Takeout</v>
      </c>
      <c r="Q1559" t="str" cm="1">
        <f t="array" ref="Q1559">_xlfn.TEXTJOIN(", ", TRUE, IFERROR(_xlfn.FILTERXML("&lt;t&gt;&lt;s&gt;" &amp; SUBSTITUTE(P1559, ", ", "&lt;/s&gt;&lt;s&gt;") &amp; "&lt;/s&gt;&lt;/t&gt;", "//s[not(preceding::*=.)]"), ""))</f>
        <v>Barbecue, Asian, Korean, Lunch, Dinner, Reservations, Seating, Highchairs Available, Serves Alcohol, Table Service, Takeout</v>
      </c>
      <c r="R1559" t="s">
        <v>9048</v>
      </c>
      <c r="S1559" t="str">
        <f t="shared" si="197"/>
        <v>P002530</v>
      </c>
      <c r="T1559">
        <f t="shared" ca="1" si="198"/>
        <v>4415</v>
      </c>
      <c r="U1559" s="4">
        <v>3205</v>
      </c>
    </row>
    <row r="1560" spans="1:21" x14ac:dyDescent="0.45">
      <c r="A1560" t="s">
        <v>6297</v>
      </c>
      <c r="B1560" t="s">
        <v>41</v>
      </c>
      <c r="C1560" s="3" t="str">
        <f t="shared" si="193"/>
        <v>4.5 </v>
      </c>
      <c r="D1560" t="s">
        <v>6298</v>
      </c>
      <c r="F1560" t="s">
        <v>13</v>
      </c>
      <c r="G1560" t="str">
        <f t="shared" si="194"/>
        <v>$$ - $$$</v>
      </c>
      <c r="H1560" t="s">
        <v>6299</v>
      </c>
      <c r="I1560" t="s">
        <v>6300</v>
      </c>
      <c r="J1560" t="str">
        <f t="shared" si="192"/>
        <v xml:space="preserve">  DessertVegetarian Friendly</v>
      </c>
      <c r="K1560" t="str" cm="1">
        <f t="array" ref="K1560">ExtractCapitals(J1560)</f>
        <v>Dessert Vegetarian  Friendly</v>
      </c>
      <c r="L1560" t="str">
        <f t="shared" si="195"/>
        <v>Dessert, Vegetarian, , Friendly</v>
      </c>
      <c r="M1560" t="str">
        <f t="shared" si="199"/>
        <v>Dessert, Vegetarian Friendly</v>
      </c>
      <c r="P1560" t="str">
        <f t="shared" si="196"/>
        <v>Dessert, Vegetarian Friendly</v>
      </c>
      <c r="Q1560" t="str" cm="1">
        <f t="array" ref="Q1560">_xlfn.TEXTJOIN(", ", TRUE, IFERROR(_xlfn.FILTERXML("&lt;t&gt;&lt;s&gt;" &amp; SUBSTITUTE(P1560, ", ", "&lt;/s&gt;&lt;s&gt;") &amp; "&lt;/s&gt;&lt;/t&gt;", "//s[not(preceding::*=.)]"), ""))</f>
        <v>Dessert, Vegetarian Friendly</v>
      </c>
      <c r="R1560" t="s">
        <v>9048</v>
      </c>
      <c r="S1560" t="str">
        <f t="shared" si="197"/>
        <v>P002531</v>
      </c>
      <c r="T1560">
        <f t="shared" ca="1" si="198"/>
        <v>3701</v>
      </c>
      <c r="U1560" s="4">
        <v>2355</v>
      </c>
    </row>
    <row r="1561" spans="1:21" x14ac:dyDescent="0.45">
      <c r="A1561" t="s">
        <v>6301</v>
      </c>
      <c r="B1561" t="s">
        <v>41</v>
      </c>
      <c r="C1561" s="3" t="str">
        <f t="shared" si="193"/>
        <v>4.5 </v>
      </c>
      <c r="D1561" t="s">
        <v>6302</v>
      </c>
      <c r="E1561" t="s">
        <v>6303</v>
      </c>
      <c r="F1561" t="s">
        <v>13</v>
      </c>
      <c r="G1561" t="str">
        <f t="shared" si="194"/>
        <v>$$ - $$$</v>
      </c>
      <c r="H1561" t="s">
        <v>1357</v>
      </c>
      <c r="I1561" t="s">
        <v>6304</v>
      </c>
      <c r="J1561" t="str">
        <f t="shared" si="192"/>
        <v xml:space="preserve">  CafeVegetarian FriendlyVegan Options</v>
      </c>
      <c r="K1561" t="str" cm="1">
        <f t="array" ref="K1561">ExtractCapitals(J1561)</f>
        <v>Cafe Vegetarian  Friendly Vegan  Options</v>
      </c>
      <c r="L1561" t="str">
        <f t="shared" si="195"/>
        <v>Cafe, Vegetarian, , Friendly, Vegan, , Options</v>
      </c>
      <c r="M1561" t="str">
        <f t="shared" si="199"/>
        <v>Cafe, Vegetarian Friendly, Vegan Options</v>
      </c>
      <c r="N1561" t="s">
        <v>56</v>
      </c>
      <c r="O1561" t="s">
        <v>287</v>
      </c>
      <c r="P1561" t="str">
        <f t="shared" si="196"/>
        <v>Cafe, Vegetarian Friendly, Vegan Options, Breakfast, Brunch, Lunch</v>
      </c>
      <c r="Q1561" t="str" cm="1">
        <f t="array" ref="Q1561">_xlfn.TEXTJOIN(", ", TRUE, IFERROR(_xlfn.FILTERXML("&lt;t&gt;&lt;s&gt;" &amp; SUBSTITUTE(P1561, ", ", "&lt;/s&gt;&lt;s&gt;") &amp; "&lt;/s&gt;&lt;/t&gt;", "//s[not(preceding::*=.)]"), ""))</f>
        <v>Cafe, Vegetarian Friendly, Vegan Options, Breakfast, Brunch, Lunch</v>
      </c>
      <c r="R1561" t="s">
        <v>9048</v>
      </c>
      <c r="S1561" t="str">
        <f t="shared" si="197"/>
        <v>P002532</v>
      </c>
      <c r="T1561">
        <f t="shared" ca="1" si="198"/>
        <v>1593</v>
      </c>
      <c r="U1561" s="4">
        <v>163</v>
      </c>
    </row>
    <row r="1562" spans="1:21" x14ac:dyDescent="0.45">
      <c r="A1562" t="s">
        <v>6305</v>
      </c>
      <c r="B1562" t="s">
        <v>3</v>
      </c>
      <c r="C1562" s="3" t="str">
        <f t="shared" si="193"/>
        <v>4.0 </v>
      </c>
      <c r="D1562" t="s">
        <v>6306</v>
      </c>
      <c r="E1562" t="s">
        <v>6307</v>
      </c>
      <c r="F1562" t="s">
        <v>13</v>
      </c>
      <c r="G1562" t="str">
        <f t="shared" si="194"/>
        <v>$$ - $$$</v>
      </c>
      <c r="H1562" t="s">
        <v>1357</v>
      </c>
      <c r="I1562" t="s">
        <v>6308</v>
      </c>
      <c r="J1562" t="str">
        <f t="shared" si="192"/>
        <v xml:space="preserve">  CafeVegetarian FriendlyVegan Options</v>
      </c>
      <c r="K1562" t="str" cm="1">
        <f t="array" ref="K1562">ExtractCapitals(J1562)</f>
        <v>Cafe Vegetarian  Friendly Vegan  Options</v>
      </c>
      <c r="L1562" t="str">
        <f t="shared" si="195"/>
        <v>Cafe, Vegetarian, , Friendly, Vegan, , Options</v>
      </c>
      <c r="M1562" t="str">
        <f t="shared" si="199"/>
        <v>Cafe, Vegetarian Friendly, Vegan Options</v>
      </c>
      <c r="N1562" t="s">
        <v>56</v>
      </c>
      <c r="O1562" t="s">
        <v>5000</v>
      </c>
      <c r="P1562" t="str">
        <f t="shared" si="196"/>
        <v>Cafe, Vegetarian Friendly, Vegan Options, Breakfast, Lunch, Brunch, Dinner</v>
      </c>
      <c r="Q1562" t="str" cm="1">
        <f t="array" ref="Q1562">_xlfn.TEXTJOIN(", ", TRUE, IFERROR(_xlfn.FILTERXML("&lt;t&gt;&lt;s&gt;" &amp; SUBSTITUTE(P1562, ", ", "&lt;/s&gt;&lt;s&gt;") &amp; "&lt;/s&gt;&lt;/t&gt;", "//s[not(preceding::*=.)]"), ""))</f>
        <v>Cafe, Vegetarian Friendly, Vegan Options, Breakfast, Lunch, Brunch, Dinner</v>
      </c>
      <c r="R1562" t="s">
        <v>9048</v>
      </c>
      <c r="S1562" t="str">
        <f t="shared" si="197"/>
        <v>P002533</v>
      </c>
      <c r="T1562">
        <f t="shared" ca="1" si="198"/>
        <v>2490</v>
      </c>
      <c r="U1562" s="4">
        <v>607</v>
      </c>
    </row>
    <row r="1563" spans="1:21" x14ac:dyDescent="0.45">
      <c r="A1563" t="s">
        <v>6309</v>
      </c>
      <c r="B1563" t="s">
        <v>18</v>
      </c>
      <c r="C1563" s="3" t="str">
        <f t="shared" si="193"/>
        <v>3.5 </v>
      </c>
      <c r="D1563" t="s">
        <v>6310</v>
      </c>
      <c r="E1563" t="s">
        <v>6311</v>
      </c>
      <c r="F1563" t="s">
        <v>13</v>
      </c>
      <c r="G1563" t="str">
        <f t="shared" si="194"/>
        <v>$$ - $$$</v>
      </c>
      <c r="H1563" t="s">
        <v>181</v>
      </c>
      <c r="I1563" t="s">
        <v>6312</v>
      </c>
      <c r="J1563" t="str">
        <f t="shared" si="192"/>
        <v xml:space="preserve">  CafeAsianMalaysian</v>
      </c>
      <c r="K1563" t="str" cm="1">
        <f t="array" ref="K1563">ExtractCapitals(J1563)</f>
        <v>Cafe Asian Malaysian</v>
      </c>
      <c r="L1563" t="str">
        <f t="shared" si="195"/>
        <v>Cafe, Asian, Malaysian</v>
      </c>
      <c r="M1563" t="str">
        <f t="shared" si="199"/>
        <v>Cafe, Asian, Malaysian</v>
      </c>
      <c r="N1563" t="s">
        <v>77</v>
      </c>
      <c r="O1563" t="s">
        <v>6313</v>
      </c>
      <c r="P1563" t="str">
        <f t="shared" si="196"/>
        <v>Cafe, Asian, Malaysian, Halal, Dinner, Brunch, Lunch, After-hours</v>
      </c>
      <c r="Q1563" t="str" cm="1">
        <f t="array" ref="Q1563">_xlfn.TEXTJOIN(", ", TRUE, IFERROR(_xlfn.FILTERXML("&lt;t&gt;&lt;s&gt;" &amp; SUBSTITUTE(P1563, ", ", "&lt;/s&gt;&lt;s&gt;") &amp; "&lt;/s&gt;&lt;/t&gt;", "//s[not(preceding::*=.)]"), ""))</f>
        <v>Cafe, Asian, Malaysian, Halal, Dinner, Brunch, Lunch, After-hours</v>
      </c>
      <c r="R1563" t="s">
        <v>9048</v>
      </c>
      <c r="S1563" t="str">
        <f t="shared" si="197"/>
        <v>P002534</v>
      </c>
      <c r="T1563">
        <f t="shared" ca="1" si="198"/>
        <v>1372</v>
      </c>
      <c r="U1563" s="4">
        <v>2353</v>
      </c>
    </row>
    <row r="1564" spans="1:21" x14ac:dyDescent="0.45">
      <c r="A1564" t="s">
        <v>6314</v>
      </c>
      <c r="B1564" t="s">
        <v>3</v>
      </c>
      <c r="C1564" s="3" t="str">
        <f t="shared" si="193"/>
        <v>4.0 </v>
      </c>
      <c r="D1564" t="s">
        <v>6315</v>
      </c>
      <c r="F1564" t="s">
        <v>13</v>
      </c>
      <c r="G1564" t="str">
        <f t="shared" si="194"/>
        <v>$$ - $$$</v>
      </c>
      <c r="H1564" t="s">
        <v>6316</v>
      </c>
      <c r="I1564" t="s">
        <v>6312</v>
      </c>
      <c r="J1564" t="str">
        <f t="shared" si="192"/>
        <v xml:space="preserve">  ItalianSouthwesternCafe</v>
      </c>
      <c r="K1564" t="str" cm="1">
        <f t="array" ref="K1564">ExtractCapitals(J1564)</f>
        <v>Italian Southwestern Cafe</v>
      </c>
      <c r="L1564" t="str">
        <f t="shared" si="195"/>
        <v>Italian, Southwestern, Cafe</v>
      </c>
      <c r="M1564" t="str">
        <f t="shared" si="199"/>
        <v>Italian, Southwestern, Cafe</v>
      </c>
      <c r="N1564" t="s">
        <v>6317</v>
      </c>
      <c r="O1564" t="s">
        <v>1624</v>
      </c>
      <c r="P1564" t="str">
        <f t="shared" si="196"/>
        <v>Italian, Southwestern, Cafe, Italian, Southwestern, Asian, Malaysian, Cafe, Halal, Vegetarian Friendly, Vegan Options</v>
      </c>
      <c r="Q1564" t="str" cm="1">
        <f t="array" ref="Q1564">_xlfn.TEXTJOIN(", ", TRUE, IFERROR(_xlfn.FILTERXML("&lt;t&gt;&lt;s&gt;" &amp; SUBSTITUTE(P1564, ", ", "&lt;/s&gt;&lt;s&gt;") &amp; "&lt;/s&gt;&lt;/t&gt;", "//s[not(preceding::*=.)]"), ""))</f>
        <v>Italian, Southwestern, Cafe, Asian, Malaysian, Halal, Vegetarian Friendly, Vegan Options</v>
      </c>
      <c r="R1564" t="s">
        <v>9048</v>
      </c>
      <c r="S1564" t="str">
        <f t="shared" si="197"/>
        <v>P002535</v>
      </c>
      <c r="T1564">
        <f t="shared" ca="1" si="198"/>
        <v>83</v>
      </c>
      <c r="U1564" s="4">
        <v>3369</v>
      </c>
    </row>
    <row r="1565" spans="1:21" x14ac:dyDescent="0.45">
      <c r="A1565" t="s">
        <v>6318</v>
      </c>
      <c r="B1565" t="s">
        <v>79</v>
      </c>
      <c r="C1565" s="3" t="str">
        <f t="shared" si="193"/>
        <v>5.0 </v>
      </c>
      <c r="D1565" t="s">
        <v>6319</v>
      </c>
      <c r="F1565" t="s">
        <v>6</v>
      </c>
      <c r="G1565" t="str">
        <f t="shared" si="194"/>
        <v>$</v>
      </c>
      <c r="H1565" t="s">
        <v>6320</v>
      </c>
      <c r="I1565" t="s">
        <v>6321</v>
      </c>
      <c r="J1565" t="str">
        <f t="shared" si="192"/>
        <v>FrenchGermanSwiss</v>
      </c>
      <c r="K1565" t="str" cm="1">
        <f t="array" ref="K1565">ExtractCapitals(J1565)</f>
        <v>French German Swiss</v>
      </c>
      <c r="L1565" t="str">
        <f t="shared" si="195"/>
        <v>French, German, Swiss</v>
      </c>
      <c r="M1565" t="str">
        <f t="shared" si="199"/>
        <v>French, German, Swiss</v>
      </c>
      <c r="N1565" t="s">
        <v>6322</v>
      </c>
      <c r="O1565" t="s">
        <v>597</v>
      </c>
      <c r="P1565" t="str">
        <f t="shared" si="196"/>
        <v>French, German, Swiss, Cafe, French, German, Swiss, European, Dinner, Drinks</v>
      </c>
      <c r="Q1565" t="str" cm="1">
        <f t="array" ref="Q1565">_xlfn.TEXTJOIN(", ", TRUE, IFERROR(_xlfn.FILTERXML("&lt;t&gt;&lt;s&gt;" &amp; SUBSTITUTE(P1565, ", ", "&lt;/s&gt;&lt;s&gt;") &amp; "&lt;/s&gt;&lt;/t&gt;", "//s[not(preceding::*=.)]"), ""))</f>
        <v>French, German, Swiss, Cafe, European, Dinner, Drinks</v>
      </c>
      <c r="R1565" t="s">
        <v>9048</v>
      </c>
      <c r="S1565" t="str">
        <f t="shared" si="197"/>
        <v>P002536</v>
      </c>
      <c r="T1565">
        <f t="shared" ca="1" si="198"/>
        <v>823</v>
      </c>
      <c r="U1565" s="4">
        <v>1751</v>
      </c>
    </row>
    <row r="1566" spans="1:21" x14ac:dyDescent="0.45">
      <c r="A1566" t="s">
        <v>6323</v>
      </c>
      <c r="B1566" t="s">
        <v>18</v>
      </c>
      <c r="C1566" s="3" t="str">
        <f t="shared" si="193"/>
        <v>3.5 </v>
      </c>
      <c r="D1566" t="s">
        <v>6324</v>
      </c>
      <c r="F1566" t="s">
        <v>13</v>
      </c>
      <c r="G1566" t="str">
        <f t="shared" si="194"/>
        <v>$$ - $$$</v>
      </c>
      <c r="H1566" t="s">
        <v>21</v>
      </c>
      <c r="I1566" t="s">
        <v>6325</v>
      </c>
      <c r="J1566" t="str">
        <f t="shared" si="192"/>
        <v xml:space="preserve">  ChineseAsianMalaysian</v>
      </c>
      <c r="K1566" t="str" cm="1">
        <f t="array" ref="K1566">ExtractCapitals(J1566)</f>
        <v>Chinese Asian Malaysian</v>
      </c>
      <c r="L1566" t="str">
        <f t="shared" si="195"/>
        <v>Chinese, Asian, Malaysian</v>
      </c>
      <c r="M1566" t="str">
        <f t="shared" si="199"/>
        <v>Chinese, Asian, Malaysian</v>
      </c>
      <c r="N1566" t="s">
        <v>62</v>
      </c>
      <c r="O1566" t="s">
        <v>869</v>
      </c>
      <c r="P1566" t="str">
        <f t="shared" si="196"/>
        <v>Chinese, Asian, Malaysian, Lunch, Takeout, Seating, Wheelchair Accessible</v>
      </c>
      <c r="Q1566" t="str" cm="1">
        <f t="array" ref="Q1566">_xlfn.TEXTJOIN(", ", TRUE, IFERROR(_xlfn.FILTERXML("&lt;t&gt;&lt;s&gt;" &amp; SUBSTITUTE(P1566, ", ", "&lt;/s&gt;&lt;s&gt;") &amp; "&lt;/s&gt;&lt;/t&gt;", "//s[not(preceding::*=.)]"), ""))</f>
        <v>Chinese, Asian, Malaysian, Lunch, Takeout, Seating, Wheelchair Accessible</v>
      </c>
      <c r="R1566" t="s">
        <v>9048</v>
      </c>
      <c r="S1566" t="str">
        <f t="shared" si="197"/>
        <v>P002537</v>
      </c>
      <c r="T1566">
        <f t="shared" ca="1" si="198"/>
        <v>4310</v>
      </c>
      <c r="U1566" s="4">
        <v>1764</v>
      </c>
    </row>
    <row r="1567" spans="1:21" x14ac:dyDescent="0.45">
      <c r="A1567" t="s">
        <v>6326</v>
      </c>
      <c r="B1567" t="s">
        <v>3</v>
      </c>
      <c r="C1567" s="3" t="str">
        <f t="shared" si="193"/>
        <v>4.0 </v>
      </c>
      <c r="D1567" t="s">
        <v>6327</v>
      </c>
      <c r="F1567" t="s">
        <v>13</v>
      </c>
      <c r="G1567" t="str">
        <f t="shared" si="194"/>
        <v>$$ - $$$</v>
      </c>
      <c r="H1567" t="s">
        <v>2222</v>
      </c>
      <c r="I1567" t="s">
        <v>6328</v>
      </c>
      <c r="J1567" t="str">
        <f t="shared" si="192"/>
        <v xml:space="preserve">  ChineseAsianSoups</v>
      </c>
      <c r="K1567" t="str" cm="1">
        <f t="array" ref="K1567">ExtractCapitals(J1567)</f>
        <v>Chinese Asian Soups</v>
      </c>
      <c r="L1567" t="str">
        <f t="shared" si="195"/>
        <v>Chinese, Asian, Soups</v>
      </c>
      <c r="M1567" t="str">
        <f t="shared" si="199"/>
        <v>Chinese, Asian, Soups</v>
      </c>
      <c r="N1567" t="s">
        <v>243</v>
      </c>
      <c r="O1567" t="s">
        <v>3539</v>
      </c>
      <c r="P1567" t="str">
        <f t="shared" si="196"/>
        <v>Chinese, Asian, Soups, Lunch, Brunch, Breakfast, Takeout, Seating, Table Service</v>
      </c>
      <c r="Q1567" t="str" cm="1">
        <f t="array" ref="Q1567">_xlfn.TEXTJOIN(", ", TRUE, IFERROR(_xlfn.FILTERXML("&lt;t&gt;&lt;s&gt;" &amp; SUBSTITUTE(P1567, ", ", "&lt;/s&gt;&lt;s&gt;") &amp; "&lt;/s&gt;&lt;/t&gt;", "//s[not(preceding::*=.)]"), ""))</f>
        <v>Chinese, Asian, Soups, Lunch, Brunch, Breakfast, Takeout, Seating, Table Service</v>
      </c>
      <c r="R1567" t="s">
        <v>9048</v>
      </c>
      <c r="S1567" t="str">
        <f t="shared" si="197"/>
        <v>P002538</v>
      </c>
      <c r="T1567">
        <f t="shared" ca="1" si="198"/>
        <v>1563</v>
      </c>
      <c r="U1567" s="4">
        <v>660</v>
      </c>
    </row>
    <row r="1568" spans="1:21" x14ac:dyDescent="0.45">
      <c r="A1568" t="s">
        <v>6329</v>
      </c>
      <c r="B1568" t="s">
        <v>41</v>
      </c>
      <c r="C1568" s="3" t="str">
        <f t="shared" si="193"/>
        <v>4.5 </v>
      </c>
      <c r="D1568" t="s">
        <v>6330</v>
      </c>
      <c r="E1568" t="s">
        <v>6331</v>
      </c>
      <c r="F1568" t="s">
        <v>13</v>
      </c>
      <c r="G1568" t="str">
        <f t="shared" si="194"/>
        <v>$$ - $$$</v>
      </c>
      <c r="H1568" t="s">
        <v>6332</v>
      </c>
      <c r="I1568" t="s">
        <v>6333</v>
      </c>
      <c r="J1568" t="str">
        <f t="shared" si="192"/>
        <v xml:space="preserve">  CafeAsianContemporary</v>
      </c>
      <c r="K1568" t="str" cm="1">
        <f t="array" ref="K1568">ExtractCapitals(J1568)</f>
        <v>Cafe Asian Contemporary</v>
      </c>
      <c r="L1568" t="str">
        <f t="shared" si="195"/>
        <v>Cafe, Asian, Contemporary</v>
      </c>
      <c r="M1568" t="str">
        <f t="shared" si="199"/>
        <v>Cafe, Asian, Contemporary</v>
      </c>
      <c r="N1568" t="s">
        <v>6334</v>
      </c>
      <c r="O1568" t="s">
        <v>791</v>
      </c>
      <c r="P1568" t="str">
        <f t="shared" si="196"/>
        <v>Cafe, Asian, Contemporary, Asian, Malaysian, Cafe, Contemporary, Fusion, Lunch, Dinner, Brunch, Drinks</v>
      </c>
      <c r="Q1568" t="str" cm="1">
        <f t="array" ref="Q1568">_xlfn.TEXTJOIN(", ", TRUE, IFERROR(_xlfn.FILTERXML("&lt;t&gt;&lt;s&gt;" &amp; SUBSTITUTE(P1568, ", ", "&lt;/s&gt;&lt;s&gt;") &amp; "&lt;/s&gt;&lt;/t&gt;", "//s[not(preceding::*=.)]"), ""))</f>
        <v>Cafe, Asian, Contemporary, Malaysian, Fusion, Lunch, Dinner, Brunch, Drinks</v>
      </c>
      <c r="R1568" t="s">
        <v>9048</v>
      </c>
      <c r="S1568" t="str">
        <f t="shared" si="197"/>
        <v>P002539</v>
      </c>
      <c r="T1568">
        <f t="shared" ca="1" si="198"/>
        <v>3953</v>
      </c>
      <c r="U1568" s="4">
        <v>1118</v>
      </c>
    </row>
    <row r="1569" spans="1:21" x14ac:dyDescent="0.45">
      <c r="A1569" t="s">
        <v>6335</v>
      </c>
      <c r="B1569" t="s">
        <v>41</v>
      </c>
      <c r="C1569" s="3" t="str">
        <f t="shared" si="193"/>
        <v>4.5 </v>
      </c>
      <c r="D1569" t="s">
        <v>6336</v>
      </c>
      <c r="F1569" t="s">
        <v>13</v>
      </c>
      <c r="G1569" t="str">
        <f t="shared" si="194"/>
        <v>$$ - $$$</v>
      </c>
      <c r="H1569" t="s">
        <v>21</v>
      </c>
      <c r="I1569" t="s">
        <v>6337</v>
      </c>
      <c r="J1569" t="str">
        <f t="shared" si="192"/>
        <v xml:space="preserve">  ChineseAsianMalaysian</v>
      </c>
      <c r="K1569" t="str" cm="1">
        <f t="array" ref="K1569">ExtractCapitals(J1569)</f>
        <v>Chinese Asian Malaysian</v>
      </c>
      <c r="L1569" t="str">
        <f t="shared" si="195"/>
        <v>Chinese, Asian, Malaysian</v>
      </c>
      <c r="M1569" t="str">
        <f t="shared" si="199"/>
        <v>Chinese, Asian, Malaysian</v>
      </c>
      <c r="N1569" t="s">
        <v>232</v>
      </c>
      <c r="O1569" t="s">
        <v>6338</v>
      </c>
      <c r="P1569" t="str">
        <f t="shared" si="196"/>
        <v>Chinese, Asian, Malaysian, Lunch, Dinner, Takeout, Seating, Highchairs Available, Table Service</v>
      </c>
      <c r="Q1569" t="str" cm="1">
        <f t="array" ref="Q1569">_xlfn.TEXTJOIN(", ", TRUE, IFERROR(_xlfn.FILTERXML("&lt;t&gt;&lt;s&gt;" &amp; SUBSTITUTE(P1569, ", ", "&lt;/s&gt;&lt;s&gt;") &amp; "&lt;/s&gt;&lt;/t&gt;", "//s[not(preceding::*=.)]"), ""))</f>
        <v>Chinese, Asian, Malaysian, Lunch, Dinner, Takeout, Seating, Highchairs Available, Table Service</v>
      </c>
      <c r="R1569" t="s">
        <v>9048</v>
      </c>
      <c r="S1569" t="str">
        <f t="shared" si="197"/>
        <v>P002540</v>
      </c>
      <c r="T1569">
        <f t="shared" ca="1" si="198"/>
        <v>3696</v>
      </c>
      <c r="U1569" s="4">
        <v>292</v>
      </c>
    </row>
    <row r="1570" spans="1:21" x14ac:dyDescent="0.45">
      <c r="A1570" t="s">
        <v>6339</v>
      </c>
      <c r="B1570" t="s">
        <v>3</v>
      </c>
      <c r="C1570" s="3" t="str">
        <f t="shared" si="193"/>
        <v>4.0 </v>
      </c>
      <c r="D1570" t="s">
        <v>6340</v>
      </c>
      <c r="E1570" t="s">
        <v>6341</v>
      </c>
      <c r="F1570" t="s">
        <v>13</v>
      </c>
      <c r="G1570" t="str">
        <f t="shared" si="194"/>
        <v>$$ - $$$</v>
      </c>
      <c r="H1570" t="s">
        <v>6342</v>
      </c>
      <c r="I1570" t="s">
        <v>6343</v>
      </c>
      <c r="J1570" t="str">
        <f t="shared" si="192"/>
        <v xml:space="preserve">  BarCafeAsian</v>
      </c>
      <c r="K1570" t="str" cm="1">
        <f t="array" ref="K1570">ExtractCapitals(J1570)</f>
        <v>Bar Cafe Asian</v>
      </c>
      <c r="L1570" t="str">
        <f t="shared" si="195"/>
        <v>Bar, Cafe, Asian</v>
      </c>
      <c r="M1570" t="str">
        <f t="shared" si="199"/>
        <v>Bar, Cafe, Asian</v>
      </c>
      <c r="N1570" t="s">
        <v>56</v>
      </c>
      <c r="O1570" t="s">
        <v>232</v>
      </c>
      <c r="P1570" t="str">
        <f t="shared" si="196"/>
        <v>Bar, Cafe, Asian, Vegetarian Friendly, Vegan Options, Lunch, Dinner</v>
      </c>
      <c r="Q1570" t="str" cm="1">
        <f t="array" ref="Q1570">_xlfn.TEXTJOIN(", ", TRUE, IFERROR(_xlfn.FILTERXML("&lt;t&gt;&lt;s&gt;" &amp; SUBSTITUTE(P1570, ", ", "&lt;/s&gt;&lt;s&gt;") &amp; "&lt;/s&gt;&lt;/t&gt;", "//s[not(preceding::*=.)]"), ""))</f>
        <v>Bar, Cafe, Asian, Vegetarian Friendly, Vegan Options, Lunch, Dinner</v>
      </c>
      <c r="R1570" t="s">
        <v>9048</v>
      </c>
      <c r="S1570" t="str">
        <f t="shared" si="197"/>
        <v>P002541</v>
      </c>
      <c r="T1570">
        <f t="shared" ca="1" si="198"/>
        <v>3488</v>
      </c>
      <c r="U1570" s="4">
        <v>2639</v>
      </c>
    </row>
    <row r="1571" spans="1:21" x14ac:dyDescent="0.45">
      <c r="A1571" t="s">
        <v>6344</v>
      </c>
      <c r="B1571" t="s">
        <v>18</v>
      </c>
      <c r="C1571" s="3" t="str">
        <f t="shared" si="193"/>
        <v>3.5 </v>
      </c>
      <c r="D1571" t="s">
        <v>6345</v>
      </c>
      <c r="E1571" t="s">
        <v>6346</v>
      </c>
      <c r="F1571" t="s">
        <v>13</v>
      </c>
      <c r="G1571" t="str">
        <f t="shared" si="194"/>
        <v>$$ - $$$</v>
      </c>
      <c r="H1571" t="s">
        <v>5120</v>
      </c>
      <c r="I1571" t="s">
        <v>6347</v>
      </c>
      <c r="J1571" t="str">
        <f t="shared" si="192"/>
        <v xml:space="preserve">  Nonya/MalaysianMalaysianVegetarian Friendly</v>
      </c>
      <c r="K1571" t="str" cm="1">
        <f t="array" ref="K1571">ExtractCapitals(J1571)</f>
        <v>Nonya/ Malaysian Malaysian Vegetarian  Friendly</v>
      </c>
      <c r="L1571" t="str">
        <f t="shared" si="195"/>
        <v>Nonya/, Malaysian, Malaysian, Vegetarian, , Friendly</v>
      </c>
      <c r="M1571" t="str">
        <f t="shared" si="199"/>
        <v>Nonya/, Malaysian, Malaysian, Vegetarian Friendly</v>
      </c>
      <c r="N1571" t="s">
        <v>34</v>
      </c>
      <c r="O1571" t="s">
        <v>232</v>
      </c>
      <c r="P1571" t="str">
        <f t="shared" si="196"/>
        <v>Nonya/, Malaysian, Malaysian, Vegetarian Friendly, Lunch, Dinner</v>
      </c>
      <c r="Q1571" t="str" cm="1">
        <f t="array" ref="Q1571">_xlfn.TEXTJOIN(", ", TRUE, IFERROR(_xlfn.FILTERXML("&lt;t&gt;&lt;s&gt;" &amp; SUBSTITUTE(P1571, ", ", "&lt;/s&gt;&lt;s&gt;") &amp; "&lt;/s&gt;&lt;/t&gt;", "//s[not(preceding::*=.)]"), ""))</f>
        <v>Nonya/, Malaysian, Vegetarian Friendly, Lunch, Dinner</v>
      </c>
      <c r="R1571" t="s">
        <v>9048</v>
      </c>
      <c r="S1571" t="str">
        <f t="shared" si="197"/>
        <v>P002542</v>
      </c>
      <c r="T1571">
        <f t="shared" ca="1" si="198"/>
        <v>1215</v>
      </c>
      <c r="U1571" s="4">
        <v>2635</v>
      </c>
    </row>
    <row r="1572" spans="1:21" x14ac:dyDescent="0.45">
      <c r="A1572" t="s">
        <v>6348</v>
      </c>
      <c r="B1572" t="s">
        <v>41</v>
      </c>
      <c r="C1572" s="3" t="str">
        <f t="shared" si="193"/>
        <v>4.5 </v>
      </c>
      <c r="D1572" t="s">
        <v>6349</v>
      </c>
      <c r="F1572" t="s">
        <v>6</v>
      </c>
      <c r="G1572" t="str">
        <f t="shared" si="194"/>
        <v>$</v>
      </c>
      <c r="H1572" t="s">
        <v>2490</v>
      </c>
      <c r="I1572" t="s">
        <v>6350</v>
      </c>
      <c r="J1572" t="str">
        <f t="shared" si="192"/>
        <v>Cafe</v>
      </c>
      <c r="K1572" t="str" cm="1">
        <f t="array" ref="K1572">ExtractCapitals(J1572)</f>
        <v>Cafe</v>
      </c>
      <c r="L1572" t="str">
        <f t="shared" si="195"/>
        <v>Cafe</v>
      </c>
      <c r="M1572" t="str">
        <f t="shared" si="199"/>
        <v>Cafe</v>
      </c>
      <c r="N1572" t="s">
        <v>99</v>
      </c>
      <c r="O1572" t="s">
        <v>6351</v>
      </c>
      <c r="P1572" t="str">
        <f t="shared" si="196"/>
        <v>Cafe, Breakfast, Lunch, Brunch, Free Wifi, Outdoor Seating, Seating, Wheelchair Accessible, Takeout</v>
      </c>
      <c r="Q1572" t="str" cm="1">
        <f t="array" ref="Q1572">_xlfn.TEXTJOIN(", ", TRUE, IFERROR(_xlfn.FILTERXML("&lt;t&gt;&lt;s&gt;" &amp; SUBSTITUTE(P1572, ", ", "&lt;/s&gt;&lt;s&gt;") &amp; "&lt;/s&gt;&lt;/t&gt;", "//s[not(preceding::*=.)]"), ""))</f>
        <v>Cafe, Breakfast, Lunch, Brunch, Free Wifi, Outdoor Seating, Seating, Wheelchair Accessible, Takeout</v>
      </c>
      <c r="R1572" t="s">
        <v>9048</v>
      </c>
      <c r="S1572" t="str">
        <f t="shared" si="197"/>
        <v>P002543</v>
      </c>
      <c r="T1572">
        <f t="shared" ca="1" si="198"/>
        <v>1900</v>
      </c>
      <c r="U1572" s="4">
        <v>4377</v>
      </c>
    </row>
    <row r="1573" spans="1:21" x14ac:dyDescent="0.45">
      <c r="A1573" t="s">
        <v>6352</v>
      </c>
      <c r="B1573" t="s">
        <v>3</v>
      </c>
      <c r="C1573" s="3" t="str">
        <f t="shared" si="193"/>
        <v>4.0 </v>
      </c>
      <c r="D1573" t="s">
        <v>6353</v>
      </c>
      <c r="F1573" t="s">
        <v>6</v>
      </c>
      <c r="G1573" t="str">
        <f t="shared" si="194"/>
        <v>$</v>
      </c>
      <c r="H1573" t="s">
        <v>6354</v>
      </c>
      <c r="I1573" t="s">
        <v>6355</v>
      </c>
      <c r="J1573" t="str">
        <f t="shared" si="192"/>
        <v>DessertMalaysian</v>
      </c>
      <c r="K1573" t="str" cm="1">
        <f t="array" ref="K1573">ExtractCapitals(J1573)</f>
        <v>Dessert Malaysian</v>
      </c>
      <c r="L1573" t="str">
        <f t="shared" si="195"/>
        <v>Dessert, Malaysian</v>
      </c>
      <c r="M1573" t="str">
        <f t="shared" si="199"/>
        <v>Dessert, Malaysian</v>
      </c>
      <c r="N1573" t="s">
        <v>3430</v>
      </c>
      <c r="O1573" t="s">
        <v>6356</v>
      </c>
      <c r="P1573" t="str">
        <f t="shared" si="196"/>
        <v>Dessert, Malaysian, Parking Available, Street Parking, Cash Only, Takeout, Reservations, Seating</v>
      </c>
      <c r="Q1573" t="str" cm="1">
        <f t="array" ref="Q1573">_xlfn.TEXTJOIN(", ", TRUE, IFERROR(_xlfn.FILTERXML("&lt;t&gt;&lt;s&gt;" &amp; SUBSTITUTE(P1573, ", ", "&lt;/s&gt;&lt;s&gt;") &amp; "&lt;/s&gt;&lt;/t&gt;", "//s[not(preceding::*=.)]"), ""))</f>
        <v>Dessert, Malaysian, Parking Available, Street Parking, Cash Only, Takeout, Reservations, Seating</v>
      </c>
      <c r="R1573" t="s">
        <v>9048</v>
      </c>
      <c r="S1573" t="str">
        <f t="shared" si="197"/>
        <v>P002544</v>
      </c>
      <c r="T1573">
        <f t="shared" ca="1" si="198"/>
        <v>2332</v>
      </c>
      <c r="U1573" s="4">
        <v>4093</v>
      </c>
    </row>
    <row r="1574" spans="1:21" x14ac:dyDescent="0.45">
      <c r="A1574" t="s">
        <v>6357</v>
      </c>
      <c r="B1574" t="s">
        <v>3</v>
      </c>
      <c r="C1574" s="3" t="str">
        <f t="shared" si="193"/>
        <v>4.0 </v>
      </c>
      <c r="D1574" t="s">
        <v>6358</v>
      </c>
      <c r="F1574" t="s">
        <v>13</v>
      </c>
      <c r="G1574" t="str">
        <f t="shared" si="194"/>
        <v>$$ - $$$</v>
      </c>
      <c r="H1574" t="s">
        <v>6359</v>
      </c>
      <c r="I1574" t="s">
        <v>6360</v>
      </c>
      <c r="J1574" t="str">
        <f t="shared" si="192"/>
        <v xml:space="preserve">  SeafoodInternationalBarbecue</v>
      </c>
      <c r="K1574" t="str" cm="1">
        <f t="array" ref="K1574">ExtractCapitals(J1574)</f>
        <v>Seafood International Barbecue</v>
      </c>
      <c r="L1574" t="str">
        <f t="shared" si="195"/>
        <v>Seafood, International, Barbecue</v>
      </c>
      <c r="M1574" t="str">
        <f t="shared" si="199"/>
        <v>Seafood, International, Barbecue</v>
      </c>
      <c r="N1574" t="s">
        <v>376</v>
      </c>
      <c r="O1574" t="s">
        <v>6361</v>
      </c>
      <c r="P1574" t="str">
        <f t="shared" si="196"/>
        <v>Seafood, International, Barbecue, Dinner, After-hours, Takeout, Reservations, Outdoor Seating, Seating, Parking Available, Serves Alcohol, Table Service, Highchairs Available, Full Bar</v>
      </c>
      <c r="Q1574" t="str" cm="1">
        <f t="array" ref="Q1574">_xlfn.TEXTJOIN(", ", TRUE, IFERROR(_xlfn.FILTERXML("&lt;t&gt;&lt;s&gt;" &amp; SUBSTITUTE(P1574, ", ", "&lt;/s&gt;&lt;s&gt;") &amp; "&lt;/s&gt;&lt;/t&gt;", "//s[not(preceding::*=.)]"), ""))</f>
        <v>Seafood, International, Barbecue, Dinner, After-hours, Takeout, Reservations, Outdoor Seating, Seating, Parking Available, Serves Alcohol, Table Service, Highchairs Available, Full Bar</v>
      </c>
      <c r="R1574" t="s">
        <v>9048</v>
      </c>
      <c r="S1574" t="str">
        <f t="shared" si="197"/>
        <v>P002545</v>
      </c>
      <c r="T1574">
        <f t="shared" ca="1" si="198"/>
        <v>399</v>
      </c>
      <c r="U1574" s="4">
        <v>2963</v>
      </c>
    </row>
    <row r="1575" spans="1:21" x14ac:dyDescent="0.45">
      <c r="A1575" t="s">
        <v>6362</v>
      </c>
      <c r="B1575" t="s">
        <v>3</v>
      </c>
      <c r="C1575" s="3" t="str">
        <f t="shared" si="193"/>
        <v>4.0 </v>
      </c>
      <c r="D1575" t="s">
        <v>6363</v>
      </c>
      <c r="F1575" t="s">
        <v>13</v>
      </c>
      <c r="G1575" t="str">
        <f t="shared" si="194"/>
        <v>$$ - $$$</v>
      </c>
      <c r="H1575" t="s">
        <v>6364</v>
      </c>
      <c r="I1575" t="s">
        <v>6365</v>
      </c>
      <c r="J1575" t="str">
        <f t="shared" si="192"/>
        <v xml:space="preserve">  SteakhouseBarGrill</v>
      </c>
      <c r="K1575" t="str" cm="1">
        <f t="array" ref="K1575">ExtractCapitals(J1575)</f>
        <v>Steakhouse Bar Grill</v>
      </c>
      <c r="L1575" t="str">
        <f t="shared" si="195"/>
        <v>Steakhouse, Bar, Grill</v>
      </c>
      <c r="M1575" t="str">
        <f t="shared" si="199"/>
        <v>Steakhouse, Bar, Grill</v>
      </c>
      <c r="N1575" t="s">
        <v>6366</v>
      </c>
      <c r="O1575" t="s">
        <v>423</v>
      </c>
      <c r="P1575" t="str">
        <f t="shared" si="196"/>
        <v>Steakhouse, Bar, Grill, Steakhouse, Grill, Wine Bar, Bar, Dinner, After-hours, Drinks</v>
      </c>
      <c r="Q1575" t="str" cm="1">
        <f t="array" ref="Q1575">_xlfn.TEXTJOIN(", ", TRUE, IFERROR(_xlfn.FILTERXML("&lt;t&gt;&lt;s&gt;" &amp; SUBSTITUTE(P1575, ", ", "&lt;/s&gt;&lt;s&gt;") &amp; "&lt;/s&gt;&lt;/t&gt;", "//s[not(preceding::*=.)]"), ""))</f>
        <v>Steakhouse, Bar, Grill, Wine Bar, Dinner, After-hours, Drinks</v>
      </c>
      <c r="R1575" t="s">
        <v>9048</v>
      </c>
      <c r="S1575" t="str">
        <f t="shared" si="197"/>
        <v>P002546</v>
      </c>
      <c r="T1575">
        <f t="shared" ca="1" si="198"/>
        <v>902</v>
      </c>
      <c r="U1575" s="4">
        <v>697</v>
      </c>
    </row>
    <row r="1576" spans="1:21" x14ac:dyDescent="0.45">
      <c r="A1576" t="s">
        <v>6367</v>
      </c>
      <c r="B1576" t="s">
        <v>41</v>
      </c>
      <c r="C1576" s="3" t="str">
        <f t="shared" si="193"/>
        <v>4.5 </v>
      </c>
      <c r="D1576" t="s">
        <v>6368</v>
      </c>
      <c r="E1576" t="s">
        <v>6369</v>
      </c>
      <c r="F1576" t="s">
        <v>13</v>
      </c>
      <c r="G1576" t="str">
        <f t="shared" si="194"/>
        <v>$$ - $$$</v>
      </c>
      <c r="H1576" t="s">
        <v>6370</v>
      </c>
      <c r="I1576" t="s">
        <v>6371</v>
      </c>
      <c r="J1576" t="str">
        <f t="shared" si="192"/>
        <v xml:space="preserve">  MexicanSeafoodInternational</v>
      </c>
      <c r="K1576" t="str" cm="1">
        <f t="array" ref="K1576">ExtractCapitals(J1576)</f>
        <v>Mexican Seafood International</v>
      </c>
      <c r="L1576" t="str">
        <f t="shared" si="195"/>
        <v>Mexican, Seafood, International</v>
      </c>
      <c r="M1576" t="str">
        <f t="shared" si="199"/>
        <v>Mexican, Seafood, International</v>
      </c>
      <c r="N1576" t="s">
        <v>6372</v>
      </c>
      <c r="O1576" t="s">
        <v>34</v>
      </c>
      <c r="P1576" t="str">
        <f t="shared" si="196"/>
        <v>Mexican, Seafood, International, Mexican, Seafood, International, Mediterranean, Asian, Vegetarian Friendly</v>
      </c>
      <c r="Q1576" t="str" cm="1">
        <f t="array" ref="Q1576">_xlfn.TEXTJOIN(", ", TRUE, IFERROR(_xlfn.FILTERXML("&lt;t&gt;&lt;s&gt;" &amp; SUBSTITUTE(P1576, ", ", "&lt;/s&gt;&lt;s&gt;") &amp; "&lt;/s&gt;&lt;/t&gt;", "//s[not(preceding::*=.)]"), ""))</f>
        <v>Mexican, Seafood, International, Mediterranean, Asian, Vegetarian Friendly</v>
      </c>
      <c r="R1576" t="s">
        <v>9048</v>
      </c>
      <c r="S1576" t="str">
        <f t="shared" si="197"/>
        <v>P002547</v>
      </c>
      <c r="T1576">
        <f t="shared" ca="1" si="198"/>
        <v>372</v>
      </c>
      <c r="U1576" s="4">
        <v>3197</v>
      </c>
    </row>
    <row r="1577" spans="1:21" x14ac:dyDescent="0.45">
      <c r="A1577" t="s">
        <v>6373</v>
      </c>
      <c r="B1577" t="s">
        <v>3</v>
      </c>
      <c r="C1577" s="3" t="str">
        <f t="shared" si="193"/>
        <v>4.0 </v>
      </c>
      <c r="D1577" t="s">
        <v>6374</v>
      </c>
      <c r="F1577" t="s">
        <v>6</v>
      </c>
      <c r="G1577" t="str">
        <f t="shared" si="194"/>
        <v>$</v>
      </c>
      <c r="H1577" t="s">
        <v>7</v>
      </c>
      <c r="J1577" t="str">
        <f t="shared" si="192"/>
        <v>ChineseAsianMalaysian</v>
      </c>
      <c r="K1577" t="str" cm="1">
        <f t="array" ref="K1577">ExtractCapitals(J1577)</f>
        <v>Chinese Asian Malaysian</v>
      </c>
      <c r="L1577" t="str">
        <f t="shared" si="195"/>
        <v>Chinese, Asian, Malaysian</v>
      </c>
      <c r="M1577" t="str">
        <f t="shared" si="199"/>
        <v>Chinese, Asian, Malaysian</v>
      </c>
      <c r="N1577" t="s">
        <v>163</v>
      </c>
      <c r="O1577" t="s">
        <v>3814</v>
      </c>
      <c r="P1577" t="str">
        <f t="shared" si="196"/>
        <v>Chinese, Asian, Malaysian, Breakfast, Lunch, Takeout, Seating</v>
      </c>
      <c r="Q1577" t="str" cm="1">
        <f t="array" ref="Q1577">_xlfn.TEXTJOIN(", ", TRUE, IFERROR(_xlfn.FILTERXML("&lt;t&gt;&lt;s&gt;" &amp; SUBSTITUTE(P1577, ", ", "&lt;/s&gt;&lt;s&gt;") &amp; "&lt;/s&gt;&lt;/t&gt;", "//s[not(preceding::*=.)]"), ""))</f>
        <v>Chinese, Asian, Malaysian, Breakfast, Lunch, Takeout, Seating</v>
      </c>
      <c r="R1577" t="s">
        <v>9048</v>
      </c>
      <c r="S1577" t="str">
        <f t="shared" si="197"/>
        <v>P002548</v>
      </c>
      <c r="T1577">
        <f t="shared" ca="1" si="198"/>
        <v>173</v>
      </c>
      <c r="U1577" s="4">
        <v>4312</v>
      </c>
    </row>
    <row r="1578" spans="1:21" x14ac:dyDescent="0.45">
      <c r="A1578" t="s">
        <v>6375</v>
      </c>
      <c r="B1578" t="s">
        <v>3</v>
      </c>
      <c r="C1578" s="3" t="str">
        <f t="shared" si="193"/>
        <v>4.0 </v>
      </c>
      <c r="D1578" t="s">
        <v>6376</v>
      </c>
      <c r="F1578" t="s">
        <v>13</v>
      </c>
      <c r="G1578" t="str">
        <f t="shared" si="194"/>
        <v>$$ - $$$</v>
      </c>
      <c r="H1578" t="s">
        <v>6377</v>
      </c>
      <c r="I1578" t="s">
        <v>6378</v>
      </c>
      <c r="J1578" t="str">
        <f t="shared" si="192"/>
        <v xml:space="preserve">  BarAsianGrill</v>
      </c>
      <c r="K1578" t="str" cm="1">
        <f t="array" ref="K1578">ExtractCapitals(J1578)</f>
        <v>Bar Asian Grill</v>
      </c>
      <c r="L1578" t="str">
        <f t="shared" si="195"/>
        <v>Bar, Asian, Grill</v>
      </c>
      <c r="M1578" t="str">
        <f t="shared" si="199"/>
        <v>Bar, Asian, Grill</v>
      </c>
      <c r="N1578" t="s">
        <v>6379</v>
      </c>
      <c r="O1578" t="s">
        <v>56</v>
      </c>
      <c r="P1578" t="str">
        <f t="shared" si="196"/>
        <v>Bar, Asian, Grill, Bar, Asian, Grill, Malaysian, Vegetarian Friendly, Vegan Options</v>
      </c>
      <c r="Q1578" t="str" cm="1">
        <f t="array" ref="Q1578">_xlfn.TEXTJOIN(", ", TRUE, IFERROR(_xlfn.FILTERXML("&lt;t&gt;&lt;s&gt;" &amp; SUBSTITUTE(P1578, ", ", "&lt;/s&gt;&lt;s&gt;") &amp; "&lt;/s&gt;&lt;/t&gt;", "//s[not(preceding::*=.)]"), ""))</f>
        <v>Bar, Asian, Grill, Malaysian, Vegetarian Friendly, Vegan Options</v>
      </c>
      <c r="R1578" t="s">
        <v>9048</v>
      </c>
      <c r="S1578" t="str">
        <f t="shared" si="197"/>
        <v>P002549</v>
      </c>
      <c r="T1578">
        <f t="shared" ca="1" si="198"/>
        <v>1154</v>
      </c>
      <c r="U1578" s="4">
        <v>552</v>
      </c>
    </row>
    <row r="1579" spans="1:21" x14ac:dyDescent="0.45">
      <c r="A1579" t="s">
        <v>6380</v>
      </c>
      <c r="B1579" t="s">
        <v>3</v>
      </c>
      <c r="C1579" s="3" t="str">
        <f t="shared" si="193"/>
        <v>4.0 </v>
      </c>
      <c r="D1579" t="s">
        <v>6381</v>
      </c>
      <c r="F1579" t="s">
        <v>13</v>
      </c>
      <c r="G1579" t="str">
        <f t="shared" si="194"/>
        <v>$$ - $$$</v>
      </c>
      <c r="H1579" t="s">
        <v>6382</v>
      </c>
      <c r="I1579" t="s">
        <v>6383</v>
      </c>
      <c r="J1579" t="str">
        <f t="shared" si="192"/>
        <v xml:space="preserve">  SeafoodPortuguese</v>
      </c>
      <c r="K1579" t="str" cm="1">
        <f t="array" ref="K1579">ExtractCapitals(J1579)</f>
        <v>Seafood Portuguese</v>
      </c>
      <c r="L1579" t="str">
        <f t="shared" si="195"/>
        <v>Seafood, Portuguese</v>
      </c>
      <c r="M1579" t="str">
        <f t="shared" si="199"/>
        <v>Seafood, Portuguese</v>
      </c>
      <c r="N1579" t="s">
        <v>39</v>
      </c>
      <c r="O1579" t="s">
        <v>6384</v>
      </c>
      <c r="P1579" t="str">
        <f t="shared" si="196"/>
        <v>Seafood, Portuguese, Dinner, Takeout, Highchairs Available, Serves Alcohol, Table Service, Reservations, Seating</v>
      </c>
      <c r="Q1579" t="str" cm="1">
        <f t="array" ref="Q1579">_xlfn.TEXTJOIN(", ", TRUE, IFERROR(_xlfn.FILTERXML("&lt;t&gt;&lt;s&gt;" &amp; SUBSTITUTE(P1579, ", ", "&lt;/s&gt;&lt;s&gt;") &amp; "&lt;/s&gt;&lt;/t&gt;", "//s[not(preceding::*=.)]"), ""))</f>
        <v>Seafood, Portuguese, Dinner, Takeout, Highchairs Available, Serves Alcohol, Table Service, Reservations, Seating</v>
      </c>
      <c r="R1579" t="s">
        <v>9048</v>
      </c>
      <c r="S1579" t="str">
        <f t="shared" si="197"/>
        <v>P002550</v>
      </c>
      <c r="T1579">
        <f t="shared" ca="1" si="198"/>
        <v>378</v>
      </c>
      <c r="U1579" s="4">
        <v>3545</v>
      </c>
    </row>
    <row r="1580" spans="1:21" x14ac:dyDescent="0.45">
      <c r="A1580" t="s">
        <v>6380</v>
      </c>
      <c r="B1580" t="s">
        <v>3</v>
      </c>
      <c r="C1580" s="3" t="str">
        <f t="shared" si="193"/>
        <v>4.0 </v>
      </c>
      <c r="D1580" t="s">
        <v>6381</v>
      </c>
      <c r="F1580" t="s">
        <v>13</v>
      </c>
      <c r="G1580" t="str">
        <f t="shared" si="194"/>
        <v>$$ - $$$</v>
      </c>
      <c r="H1580" t="s">
        <v>6382</v>
      </c>
      <c r="J1580" t="str">
        <f t="shared" si="192"/>
        <v xml:space="preserve">  SeafoodPortuguese</v>
      </c>
      <c r="K1580" t="str" cm="1">
        <f t="array" ref="K1580">ExtractCapitals(J1580)</f>
        <v>Seafood Portuguese</v>
      </c>
      <c r="L1580" t="str">
        <f t="shared" si="195"/>
        <v>Seafood, Portuguese</v>
      </c>
      <c r="M1580" t="str">
        <f t="shared" si="199"/>
        <v>Seafood, Portuguese</v>
      </c>
      <c r="N1580" t="s">
        <v>39</v>
      </c>
      <c r="O1580" t="s">
        <v>6384</v>
      </c>
      <c r="P1580" t="str">
        <f t="shared" si="196"/>
        <v>Seafood, Portuguese, Dinner, Takeout, Highchairs Available, Serves Alcohol, Table Service, Reservations, Seating</v>
      </c>
      <c r="Q1580" t="str" cm="1">
        <f t="array" ref="Q1580">_xlfn.TEXTJOIN(", ", TRUE, IFERROR(_xlfn.FILTERXML("&lt;t&gt;&lt;s&gt;" &amp; SUBSTITUTE(P1580, ", ", "&lt;/s&gt;&lt;s&gt;") &amp; "&lt;/s&gt;&lt;/t&gt;", "//s[not(preceding::*=.)]"), ""))</f>
        <v>Seafood, Portuguese, Dinner, Takeout, Highchairs Available, Serves Alcohol, Table Service, Reservations, Seating</v>
      </c>
      <c r="R1580" t="s">
        <v>9048</v>
      </c>
      <c r="S1580" t="str">
        <f t="shared" si="197"/>
        <v>P002551</v>
      </c>
      <c r="T1580">
        <f t="shared" ca="1" si="198"/>
        <v>2311</v>
      </c>
      <c r="U1580" s="4">
        <v>860</v>
      </c>
    </row>
    <row r="1581" spans="1:21" x14ac:dyDescent="0.45">
      <c r="A1581" t="s">
        <v>6385</v>
      </c>
      <c r="B1581" t="s">
        <v>3</v>
      </c>
      <c r="C1581" s="3" t="str">
        <f t="shared" si="193"/>
        <v>4.0 </v>
      </c>
      <c r="D1581" t="s">
        <v>6386</v>
      </c>
      <c r="F1581" t="s">
        <v>13</v>
      </c>
      <c r="G1581" t="str">
        <f t="shared" si="194"/>
        <v>$$ - $$$</v>
      </c>
      <c r="H1581" t="s">
        <v>37</v>
      </c>
      <c r="I1581" t="s">
        <v>6387</v>
      </c>
      <c r="J1581" t="str">
        <f t="shared" si="192"/>
        <v xml:space="preserve">  ChineseAsian</v>
      </c>
      <c r="K1581" t="str" cm="1">
        <f t="array" ref="K1581">ExtractCapitals(J1581)</f>
        <v>Chinese Asian</v>
      </c>
      <c r="L1581" t="str">
        <f t="shared" si="195"/>
        <v>Chinese, Asian</v>
      </c>
      <c r="M1581" t="str">
        <f t="shared" si="199"/>
        <v>Chinese, Asian</v>
      </c>
      <c r="N1581" t="s">
        <v>135</v>
      </c>
      <c r="O1581" t="s">
        <v>3539</v>
      </c>
      <c r="P1581" t="str">
        <f t="shared" si="196"/>
        <v>Chinese, Asian, Dinner, Lunch, Takeout, Seating, Table Service</v>
      </c>
      <c r="Q1581" t="str" cm="1">
        <f t="array" ref="Q1581">_xlfn.TEXTJOIN(", ", TRUE, IFERROR(_xlfn.FILTERXML("&lt;t&gt;&lt;s&gt;" &amp; SUBSTITUTE(P1581, ", ", "&lt;/s&gt;&lt;s&gt;") &amp; "&lt;/s&gt;&lt;/t&gt;", "//s[not(preceding::*=.)]"), ""))</f>
        <v>Chinese, Asian, Dinner, Lunch, Takeout, Seating, Table Service</v>
      </c>
      <c r="R1581" t="s">
        <v>9048</v>
      </c>
      <c r="S1581" t="str">
        <f t="shared" si="197"/>
        <v>P002552</v>
      </c>
      <c r="T1581">
        <f t="shared" ca="1" si="198"/>
        <v>1321</v>
      </c>
      <c r="U1581" s="4">
        <v>2700</v>
      </c>
    </row>
    <row r="1582" spans="1:21" x14ac:dyDescent="0.45">
      <c r="A1582" t="s">
        <v>6388</v>
      </c>
      <c r="B1582" t="s">
        <v>18</v>
      </c>
      <c r="C1582" s="3" t="str">
        <f t="shared" si="193"/>
        <v>3.5 </v>
      </c>
      <c r="D1582" t="s">
        <v>6389</v>
      </c>
      <c r="E1582" t="s">
        <v>6390</v>
      </c>
      <c r="F1582" t="s">
        <v>13</v>
      </c>
      <c r="G1582" t="str">
        <f t="shared" si="194"/>
        <v>$$ - $$$</v>
      </c>
      <c r="H1582" t="s">
        <v>591</v>
      </c>
      <c r="I1582" t="s">
        <v>6391</v>
      </c>
      <c r="J1582" t="str">
        <f t="shared" si="192"/>
        <v xml:space="preserve">  SeafoodAsianMalaysian</v>
      </c>
      <c r="K1582" t="str" cm="1">
        <f t="array" ref="K1582">ExtractCapitals(J1582)</f>
        <v>Seafood Asian Malaysian</v>
      </c>
      <c r="L1582" t="str">
        <f t="shared" si="195"/>
        <v>Seafood, Asian, Malaysian</v>
      </c>
      <c r="M1582" t="str">
        <f t="shared" si="199"/>
        <v>Seafood, Asian, Malaysian</v>
      </c>
      <c r="N1582" t="s">
        <v>77</v>
      </c>
      <c r="O1582" t="s">
        <v>39</v>
      </c>
      <c r="P1582" t="str">
        <f t="shared" si="196"/>
        <v>Seafood, Asian, Malaysian, Halal, Dinner</v>
      </c>
      <c r="Q1582" t="str" cm="1">
        <f t="array" ref="Q1582">_xlfn.TEXTJOIN(", ", TRUE, IFERROR(_xlfn.FILTERXML("&lt;t&gt;&lt;s&gt;" &amp; SUBSTITUTE(P1582, ", ", "&lt;/s&gt;&lt;s&gt;") &amp; "&lt;/s&gt;&lt;/t&gt;", "//s[not(preceding::*=.)]"), ""))</f>
        <v>Seafood, Asian, Malaysian, Halal, Dinner</v>
      </c>
      <c r="R1582" t="s">
        <v>9048</v>
      </c>
      <c r="S1582" t="str">
        <f t="shared" si="197"/>
        <v>P002553</v>
      </c>
      <c r="T1582">
        <f t="shared" ca="1" si="198"/>
        <v>2552</v>
      </c>
      <c r="U1582" s="4">
        <v>1969</v>
      </c>
    </row>
    <row r="1583" spans="1:21" x14ac:dyDescent="0.45">
      <c r="A1583" t="s">
        <v>6392</v>
      </c>
      <c r="B1583" t="s">
        <v>79</v>
      </c>
      <c r="C1583" s="3" t="str">
        <f t="shared" si="193"/>
        <v>5.0 </v>
      </c>
      <c r="D1583" t="s">
        <v>6393</v>
      </c>
      <c r="E1583" t="s">
        <v>6394</v>
      </c>
      <c r="F1583" t="s">
        <v>6</v>
      </c>
      <c r="G1583" t="str">
        <f t="shared" si="194"/>
        <v>$</v>
      </c>
      <c r="H1583" t="s">
        <v>6395</v>
      </c>
      <c r="I1583" t="s">
        <v>6396</v>
      </c>
      <c r="J1583" t="str">
        <f t="shared" si="192"/>
        <v>CafeInternationalAsian</v>
      </c>
      <c r="K1583" t="str" cm="1">
        <f t="array" ref="K1583">ExtractCapitals(J1583)</f>
        <v>Cafe International Asian</v>
      </c>
      <c r="L1583" t="str">
        <f t="shared" si="195"/>
        <v>Cafe, International, Asian</v>
      </c>
      <c r="M1583" t="str">
        <f t="shared" si="199"/>
        <v>Cafe, International, Asian</v>
      </c>
      <c r="N1583" t="s">
        <v>6397</v>
      </c>
      <c r="O1583" t="s">
        <v>6398</v>
      </c>
      <c r="P1583" t="str">
        <f t="shared" si="196"/>
        <v>Cafe, International, Asian, Asian, Cafe, International, Lunch, Dinner, Brunch, Breakfast, Drinks</v>
      </c>
      <c r="Q1583" t="str" cm="1">
        <f t="array" ref="Q1583">_xlfn.TEXTJOIN(", ", TRUE, IFERROR(_xlfn.FILTERXML("&lt;t&gt;&lt;s&gt;" &amp; SUBSTITUTE(P1583, ", ", "&lt;/s&gt;&lt;s&gt;") &amp; "&lt;/s&gt;&lt;/t&gt;", "//s[not(preceding::*=.)]"), ""))</f>
        <v>Cafe, International, Asian, Lunch, Dinner, Brunch, Breakfast, Drinks</v>
      </c>
      <c r="R1583" t="s">
        <v>9048</v>
      </c>
      <c r="S1583" t="str">
        <f t="shared" si="197"/>
        <v>P002554</v>
      </c>
      <c r="T1583">
        <f t="shared" ca="1" si="198"/>
        <v>3053</v>
      </c>
      <c r="U1583" s="4">
        <v>2184</v>
      </c>
    </row>
    <row r="1584" spans="1:21" x14ac:dyDescent="0.45">
      <c r="A1584" t="s">
        <v>6399</v>
      </c>
      <c r="B1584" t="s">
        <v>3</v>
      </c>
      <c r="C1584" s="3" t="str">
        <f t="shared" si="193"/>
        <v>4.0 </v>
      </c>
      <c r="D1584" t="s">
        <v>6400</v>
      </c>
      <c r="E1584" t="s">
        <v>6401</v>
      </c>
      <c r="F1584" t="s">
        <v>13</v>
      </c>
      <c r="G1584" t="str">
        <f t="shared" si="194"/>
        <v>$$ - $$$</v>
      </c>
      <c r="H1584" t="s">
        <v>32</v>
      </c>
      <c r="I1584" t="s">
        <v>6402</v>
      </c>
      <c r="J1584" t="str">
        <f t="shared" si="192"/>
        <v xml:space="preserve">  AsianNonya/MalaysianMalaysian</v>
      </c>
      <c r="K1584" t="str" cm="1">
        <f t="array" ref="K1584">ExtractCapitals(J1584)</f>
        <v>Asian Nonya/ Malaysian Malaysian</v>
      </c>
      <c r="L1584" t="str">
        <f t="shared" si="195"/>
        <v>Asian, Nonya/, Malaysian, Malaysian</v>
      </c>
      <c r="M1584" t="str">
        <f t="shared" si="199"/>
        <v>Asian, Nonya/, Malaysian, Malaysian</v>
      </c>
      <c r="N1584" t="s">
        <v>1162</v>
      </c>
      <c r="O1584" t="s">
        <v>266</v>
      </c>
      <c r="P1584" t="str">
        <f t="shared" si="196"/>
        <v>Asian, Nonya/, Malaysian, Malaysian, Asian, Malaysian, Vegetarian Friendly, Halal</v>
      </c>
      <c r="Q1584" t="str" cm="1">
        <f t="array" ref="Q1584">_xlfn.TEXTJOIN(", ", TRUE, IFERROR(_xlfn.FILTERXML("&lt;t&gt;&lt;s&gt;" &amp; SUBSTITUTE(P1584, ", ", "&lt;/s&gt;&lt;s&gt;") &amp; "&lt;/s&gt;&lt;/t&gt;", "//s[not(preceding::*=.)]"), ""))</f>
        <v>Asian, Nonya/, Malaysian, Vegetarian Friendly, Halal</v>
      </c>
      <c r="R1584" t="s">
        <v>9048</v>
      </c>
      <c r="S1584" t="str">
        <f t="shared" si="197"/>
        <v>P002555</v>
      </c>
      <c r="T1584">
        <f t="shared" ca="1" si="198"/>
        <v>2133</v>
      </c>
      <c r="U1584" s="4">
        <v>4262</v>
      </c>
    </row>
    <row r="1585" spans="1:21" x14ac:dyDescent="0.45">
      <c r="A1585" t="s">
        <v>6403</v>
      </c>
      <c r="B1585" t="s">
        <v>79</v>
      </c>
      <c r="C1585" s="3" t="str">
        <f t="shared" si="193"/>
        <v>5.0 </v>
      </c>
      <c r="D1585" t="s">
        <v>6404</v>
      </c>
      <c r="E1585" t="s">
        <v>6405</v>
      </c>
      <c r="F1585" t="s">
        <v>6</v>
      </c>
      <c r="G1585" t="str">
        <f t="shared" si="194"/>
        <v>$</v>
      </c>
      <c r="H1585" t="s">
        <v>6406</v>
      </c>
      <c r="I1585" t="s">
        <v>6407</v>
      </c>
      <c r="J1585" t="str">
        <f t="shared" si="192"/>
        <v>CafeFusion</v>
      </c>
      <c r="K1585" t="str" cm="1">
        <f t="array" ref="K1585">ExtractCapitals(J1585)</f>
        <v>Cafe Fusion</v>
      </c>
      <c r="L1585" t="str">
        <f t="shared" si="195"/>
        <v>Cafe, Fusion</v>
      </c>
      <c r="M1585" t="str">
        <f t="shared" si="199"/>
        <v>Cafe, Fusion</v>
      </c>
      <c r="N1585" t="s">
        <v>153</v>
      </c>
      <c r="O1585" t="s">
        <v>6408</v>
      </c>
      <c r="P1585" t="str">
        <f t="shared" si="196"/>
        <v>Cafe, Fusion, After-hours, Drinks, Breakfast, Brunch</v>
      </c>
      <c r="Q1585" t="str" cm="1">
        <f t="array" ref="Q1585">_xlfn.TEXTJOIN(", ", TRUE, IFERROR(_xlfn.FILTERXML("&lt;t&gt;&lt;s&gt;" &amp; SUBSTITUTE(P1585, ", ", "&lt;/s&gt;&lt;s&gt;") &amp; "&lt;/s&gt;&lt;/t&gt;", "//s[not(preceding::*=.)]"), ""))</f>
        <v>Cafe, Fusion, After-hours, Drinks, Breakfast, Brunch</v>
      </c>
      <c r="R1585" t="s">
        <v>9048</v>
      </c>
      <c r="S1585" t="str">
        <f t="shared" si="197"/>
        <v>P002556</v>
      </c>
      <c r="T1585">
        <f t="shared" ca="1" si="198"/>
        <v>208</v>
      </c>
      <c r="U1585" s="4">
        <v>978</v>
      </c>
    </row>
    <row r="1586" spans="1:21" x14ac:dyDescent="0.45">
      <c r="A1586" t="s">
        <v>6409</v>
      </c>
      <c r="B1586" t="s">
        <v>3</v>
      </c>
      <c r="C1586" s="3" t="str">
        <f t="shared" si="193"/>
        <v>4.0 </v>
      </c>
      <c r="D1586" t="s">
        <v>6410</v>
      </c>
      <c r="F1586" t="s">
        <v>13</v>
      </c>
      <c r="G1586" t="str">
        <f t="shared" si="194"/>
        <v>$$ - $$$</v>
      </c>
      <c r="H1586" t="s">
        <v>32</v>
      </c>
      <c r="I1586" t="s">
        <v>6411</v>
      </c>
      <c r="J1586" t="str">
        <f t="shared" si="192"/>
        <v xml:space="preserve">  AsianNonya/MalaysianMalaysian</v>
      </c>
      <c r="K1586" t="str" cm="1">
        <f t="array" ref="K1586">ExtractCapitals(J1586)</f>
        <v>Asian Nonya/ Malaysian Malaysian</v>
      </c>
      <c r="L1586" t="str">
        <f t="shared" si="195"/>
        <v>Asian, Nonya/, Malaysian, Malaysian</v>
      </c>
      <c r="M1586" t="str">
        <f t="shared" si="199"/>
        <v>Asian, Nonya/, Malaysian, Malaysian</v>
      </c>
      <c r="P1586" t="str">
        <f t="shared" si="196"/>
        <v>Asian, Nonya/, Malaysian, Malaysian</v>
      </c>
      <c r="Q1586" t="str" cm="1">
        <f t="array" ref="Q1586">_xlfn.TEXTJOIN(", ", TRUE, IFERROR(_xlfn.FILTERXML("&lt;t&gt;&lt;s&gt;" &amp; SUBSTITUTE(P1586, ", ", "&lt;/s&gt;&lt;s&gt;") &amp; "&lt;/s&gt;&lt;/t&gt;", "//s[not(preceding::*=.)]"), ""))</f>
        <v>Asian, Nonya/, Malaysian</v>
      </c>
      <c r="R1586" t="s">
        <v>9048</v>
      </c>
      <c r="S1586" t="str">
        <f t="shared" si="197"/>
        <v>P002557</v>
      </c>
      <c r="T1586">
        <f t="shared" ca="1" si="198"/>
        <v>409</v>
      </c>
      <c r="U1586" s="4">
        <v>1066</v>
      </c>
    </row>
    <row r="1587" spans="1:21" x14ac:dyDescent="0.45">
      <c r="A1587" t="s">
        <v>826</v>
      </c>
      <c r="B1587" t="s">
        <v>3</v>
      </c>
      <c r="C1587" s="3" t="str">
        <f t="shared" si="193"/>
        <v>4.0 </v>
      </c>
      <c r="D1587" t="s">
        <v>6412</v>
      </c>
      <c r="E1587" t="s">
        <v>765</v>
      </c>
      <c r="F1587" t="s">
        <v>13</v>
      </c>
      <c r="G1587" t="str">
        <f t="shared" si="194"/>
        <v>$$ - $$$</v>
      </c>
      <c r="H1587" t="s">
        <v>6413</v>
      </c>
      <c r="I1587" t="s">
        <v>6414</v>
      </c>
      <c r="J1587" t="str">
        <f t="shared" si="192"/>
        <v xml:space="preserve">  ChineseAsianCentral Asian</v>
      </c>
      <c r="K1587" t="str" cm="1">
        <f t="array" ref="K1587">ExtractCapitals(J1587)</f>
        <v>Chinese Asian Central  Asian</v>
      </c>
      <c r="L1587" t="str">
        <f t="shared" si="195"/>
        <v>Chinese, Asian, Central, , Asian</v>
      </c>
      <c r="M1587" t="str">
        <f t="shared" si="199"/>
        <v>Chinese, Asian, Central Asian</v>
      </c>
      <c r="N1587" t="s">
        <v>34</v>
      </c>
      <c r="O1587" t="s">
        <v>183</v>
      </c>
      <c r="P1587" t="str">
        <f t="shared" si="196"/>
        <v>Chinese, Asian, Central Asian, Vegetarian Friendly, Lunch, Dinner, Brunch</v>
      </c>
      <c r="Q1587" t="str" cm="1">
        <f t="array" ref="Q1587">_xlfn.TEXTJOIN(", ", TRUE, IFERROR(_xlfn.FILTERXML("&lt;t&gt;&lt;s&gt;" &amp; SUBSTITUTE(P1587, ", ", "&lt;/s&gt;&lt;s&gt;") &amp; "&lt;/s&gt;&lt;/t&gt;", "//s[not(preceding::*=.)]"), ""))</f>
        <v>Chinese, Asian, Central Asian, Vegetarian Friendly, Lunch, Dinner, Brunch</v>
      </c>
      <c r="R1587" t="s">
        <v>9048</v>
      </c>
      <c r="S1587" t="str">
        <f t="shared" si="197"/>
        <v>P002558</v>
      </c>
      <c r="T1587">
        <f t="shared" ca="1" si="198"/>
        <v>794</v>
      </c>
      <c r="U1587" s="4">
        <v>299</v>
      </c>
    </row>
    <row r="1588" spans="1:21" x14ac:dyDescent="0.45">
      <c r="A1588" t="s">
        <v>6415</v>
      </c>
      <c r="B1588" t="s">
        <v>41</v>
      </c>
      <c r="C1588" s="3" t="str">
        <f t="shared" si="193"/>
        <v>4.5 </v>
      </c>
      <c r="D1588" t="s">
        <v>6416</v>
      </c>
      <c r="F1588" t="s">
        <v>6</v>
      </c>
      <c r="G1588" t="str">
        <f t="shared" si="194"/>
        <v>$</v>
      </c>
      <c r="H1588" t="s">
        <v>6</v>
      </c>
      <c r="J1588" t="str">
        <f t="shared" si="192"/>
        <v/>
      </c>
      <c r="K1588" t="str" cm="1">
        <f t="array" ref="K1588">ExtractCapitals(J1588)</f>
        <v/>
      </c>
      <c r="L1588" t="str">
        <f t="shared" si="195"/>
        <v/>
      </c>
      <c r="M1588" t="str">
        <f t="shared" si="199"/>
        <v/>
      </c>
      <c r="P1588" t="str">
        <f t="shared" si="196"/>
        <v xml:space="preserve">, , </v>
      </c>
      <c r="Q1588" t="str" cm="1">
        <f t="array" ref="Q1588">_xlfn.TEXTJOIN(", ", TRUE, IFERROR(_xlfn.FILTERXML("&lt;t&gt;&lt;s&gt;" &amp; SUBSTITUTE(P1588, ", ", "&lt;/s&gt;&lt;s&gt;") &amp; "&lt;/s&gt;&lt;/t&gt;", "//s[not(preceding::*=.)]"), ""))</f>
        <v/>
      </c>
      <c r="R1588" t="s">
        <v>9048</v>
      </c>
      <c r="S1588" t="str">
        <f t="shared" si="197"/>
        <v>P002559</v>
      </c>
      <c r="T1588">
        <f t="shared" ca="1" si="198"/>
        <v>2650</v>
      </c>
      <c r="U1588" s="4">
        <v>4112</v>
      </c>
    </row>
    <row r="1589" spans="1:21" x14ac:dyDescent="0.45">
      <c r="A1589" t="s">
        <v>6417</v>
      </c>
      <c r="B1589" t="s">
        <v>41</v>
      </c>
      <c r="C1589" s="3" t="str">
        <f t="shared" si="193"/>
        <v>4.5 </v>
      </c>
      <c r="D1589" t="s">
        <v>6418</v>
      </c>
      <c r="E1589" t="s">
        <v>6419</v>
      </c>
      <c r="F1589" t="s">
        <v>13</v>
      </c>
      <c r="G1589" t="str">
        <f t="shared" si="194"/>
        <v>$$ - $$$</v>
      </c>
      <c r="H1589" t="s">
        <v>1368</v>
      </c>
      <c r="I1589" t="s">
        <v>6420</v>
      </c>
      <c r="J1589" t="str">
        <f t="shared" si="192"/>
        <v xml:space="preserve">  BarbecueAsianKorean</v>
      </c>
      <c r="K1589" t="str" cm="1">
        <f t="array" ref="K1589">ExtractCapitals(J1589)</f>
        <v>Barbecue Asian Korean</v>
      </c>
      <c r="L1589" t="str">
        <f t="shared" si="195"/>
        <v>Barbecue, Asian, Korean</v>
      </c>
      <c r="M1589" t="str">
        <f t="shared" si="199"/>
        <v>Barbecue, Asian, Korean</v>
      </c>
      <c r="N1589" t="s">
        <v>6421</v>
      </c>
      <c r="O1589" t="s">
        <v>135</v>
      </c>
      <c r="P1589" t="str">
        <f t="shared" si="196"/>
        <v>Barbecue, Asian, Korean, Barbecue, Korean, Asian, Dinner, Lunch</v>
      </c>
      <c r="Q1589" t="str" cm="1">
        <f t="array" ref="Q1589">_xlfn.TEXTJOIN(", ", TRUE, IFERROR(_xlfn.FILTERXML("&lt;t&gt;&lt;s&gt;" &amp; SUBSTITUTE(P1589, ", ", "&lt;/s&gt;&lt;s&gt;") &amp; "&lt;/s&gt;&lt;/t&gt;", "//s[not(preceding::*=.)]"), ""))</f>
        <v>Barbecue, Asian, Korean, Dinner, Lunch</v>
      </c>
      <c r="R1589" t="s">
        <v>9048</v>
      </c>
      <c r="S1589" t="str">
        <f t="shared" si="197"/>
        <v>P002560</v>
      </c>
      <c r="T1589">
        <f t="shared" ca="1" si="198"/>
        <v>4126</v>
      </c>
      <c r="U1589" s="4">
        <v>2084</v>
      </c>
    </row>
    <row r="1590" spans="1:21" x14ac:dyDescent="0.45">
      <c r="A1590" t="s">
        <v>6422</v>
      </c>
      <c r="B1590" t="s">
        <v>3</v>
      </c>
      <c r="C1590" s="3" t="str">
        <f t="shared" si="193"/>
        <v>4.0 </v>
      </c>
      <c r="D1590" t="s">
        <v>6423</v>
      </c>
      <c r="E1590" t="s">
        <v>6424</v>
      </c>
      <c r="F1590" t="s">
        <v>13</v>
      </c>
      <c r="G1590" t="str">
        <f t="shared" si="194"/>
        <v>$$ - $$$</v>
      </c>
      <c r="H1590" t="s">
        <v>133</v>
      </c>
      <c r="I1590" t="s">
        <v>6425</v>
      </c>
      <c r="J1590" t="str">
        <f t="shared" si="192"/>
        <v xml:space="preserve">  ChineseSeafoodAsian</v>
      </c>
      <c r="K1590" t="str" cm="1">
        <f t="array" ref="K1590">ExtractCapitals(J1590)</f>
        <v>Chinese Seafood Asian</v>
      </c>
      <c r="L1590" t="str">
        <f t="shared" si="195"/>
        <v>Chinese, Seafood, Asian</v>
      </c>
      <c r="M1590" t="str">
        <f t="shared" si="199"/>
        <v>Chinese, Seafood, Asian</v>
      </c>
      <c r="N1590" t="s">
        <v>39</v>
      </c>
      <c r="O1590" t="s">
        <v>6426</v>
      </c>
      <c r="P1590" t="str">
        <f t="shared" si="196"/>
        <v>Chinese, Seafood, Asian, Dinner, Takeout, Reservations, Outdoor Seating, Seating, Parking Available, Highchairs Available, Wheelchair Accessible, Serves Alcohol, Table Service</v>
      </c>
      <c r="Q1590" t="str" cm="1">
        <f t="array" ref="Q1590">_xlfn.TEXTJOIN(", ", TRUE, IFERROR(_xlfn.FILTERXML("&lt;t&gt;&lt;s&gt;" &amp; SUBSTITUTE(P1590, ", ", "&lt;/s&gt;&lt;s&gt;") &amp; "&lt;/s&gt;&lt;/t&gt;", "//s[not(preceding::*=.)]"), ""))</f>
        <v>Chinese, Seafood, Asian, Dinner, Takeout, Reservations, Outdoor Seating, Seating, Parking Available, Highchairs Available, Wheelchair Accessible, Serves Alcohol, Table Service</v>
      </c>
      <c r="R1590" t="s">
        <v>9048</v>
      </c>
      <c r="S1590" t="str">
        <f t="shared" si="197"/>
        <v>P002561</v>
      </c>
      <c r="T1590">
        <f t="shared" ca="1" si="198"/>
        <v>1964</v>
      </c>
      <c r="U1590" s="4">
        <v>72</v>
      </c>
    </row>
    <row r="1591" spans="1:21" x14ac:dyDescent="0.45">
      <c r="A1591" t="s">
        <v>6427</v>
      </c>
      <c r="B1591" t="s">
        <v>3</v>
      </c>
      <c r="C1591" s="3" t="str">
        <f t="shared" si="193"/>
        <v>4.0 </v>
      </c>
      <c r="D1591" t="s">
        <v>6428</v>
      </c>
      <c r="F1591" t="s">
        <v>6</v>
      </c>
      <c r="G1591" t="str">
        <f t="shared" si="194"/>
        <v>$</v>
      </c>
      <c r="H1591" t="s">
        <v>7</v>
      </c>
      <c r="I1591" t="s">
        <v>6429</v>
      </c>
      <c r="J1591" t="str">
        <f t="shared" si="192"/>
        <v>ChineseAsianMalaysian</v>
      </c>
      <c r="K1591" t="str" cm="1">
        <f t="array" ref="K1591">ExtractCapitals(J1591)</f>
        <v>Chinese Asian Malaysian</v>
      </c>
      <c r="L1591" t="str">
        <f t="shared" si="195"/>
        <v>Chinese, Asian, Malaysian</v>
      </c>
      <c r="M1591" t="str">
        <f t="shared" si="199"/>
        <v>Chinese, Asian, Malaysian</v>
      </c>
      <c r="N1591" t="s">
        <v>39</v>
      </c>
      <c r="O1591" t="s">
        <v>6430</v>
      </c>
      <c r="P1591" t="str">
        <f t="shared" si="196"/>
        <v>Chinese, Asian, Malaysian, Dinner, Outdoor Seating, Seating, Parking Available</v>
      </c>
      <c r="Q1591" t="str" cm="1">
        <f t="array" ref="Q1591">_xlfn.TEXTJOIN(", ", TRUE, IFERROR(_xlfn.FILTERXML("&lt;t&gt;&lt;s&gt;" &amp; SUBSTITUTE(P1591, ", ", "&lt;/s&gt;&lt;s&gt;") &amp; "&lt;/s&gt;&lt;/t&gt;", "//s[not(preceding::*=.)]"), ""))</f>
        <v>Chinese, Asian, Malaysian, Dinner, Outdoor Seating, Seating, Parking Available</v>
      </c>
      <c r="R1591" t="s">
        <v>9048</v>
      </c>
      <c r="S1591" t="str">
        <f t="shared" si="197"/>
        <v>P002562</v>
      </c>
      <c r="T1591">
        <f t="shared" ca="1" si="198"/>
        <v>2566</v>
      </c>
      <c r="U1591" s="4">
        <v>930</v>
      </c>
    </row>
    <row r="1592" spans="1:21" x14ac:dyDescent="0.45">
      <c r="A1592" t="s">
        <v>6431</v>
      </c>
      <c r="B1592" t="s">
        <v>3</v>
      </c>
      <c r="C1592" s="3" t="str">
        <f t="shared" si="193"/>
        <v>4.0 </v>
      </c>
      <c r="D1592" t="s">
        <v>6432</v>
      </c>
      <c r="E1592" t="s">
        <v>6433</v>
      </c>
      <c r="F1592" t="s">
        <v>13</v>
      </c>
      <c r="G1592" t="str">
        <f t="shared" si="194"/>
        <v>$$ - $$$</v>
      </c>
      <c r="H1592" t="s">
        <v>206</v>
      </c>
      <c r="I1592" t="s">
        <v>6434</v>
      </c>
      <c r="J1592" t="str">
        <f t="shared" si="192"/>
        <v xml:space="preserve">  DessertCafe</v>
      </c>
      <c r="K1592" t="str" cm="1">
        <f t="array" ref="K1592">ExtractCapitals(J1592)</f>
        <v>Dessert Cafe</v>
      </c>
      <c r="L1592" t="str">
        <f t="shared" si="195"/>
        <v>Dessert, Cafe</v>
      </c>
      <c r="M1592" t="str">
        <f t="shared" si="199"/>
        <v>Dessert, Cafe</v>
      </c>
      <c r="N1592" t="s">
        <v>6435</v>
      </c>
      <c r="P1592" t="str">
        <f t="shared" si="196"/>
        <v>Dessert, Cafe, Table Service, Takeout, Seating, Wheelchair Accessible</v>
      </c>
      <c r="Q1592" t="str" cm="1">
        <f t="array" ref="Q1592">_xlfn.TEXTJOIN(", ", TRUE, IFERROR(_xlfn.FILTERXML("&lt;t&gt;&lt;s&gt;" &amp; SUBSTITUTE(P1592, ", ", "&lt;/s&gt;&lt;s&gt;") &amp; "&lt;/s&gt;&lt;/t&gt;", "//s[not(preceding::*=.)]"), ""))</f>
        <v>Dessert, Cafe, Table Service, Takeout, Seating, Wheelchair Accessible</v>
      </c>
      <c r="R1592" t="s">
        <v>9048</v>
      </c>
      <c r="S1592" t="str">
        <f t="shared" si="197"/>
        <v>P002563</v>
      </c>
      <c r="T1592">
        <f t="shared" ca="1" si="198"/>
        <v>983</v>
      </c>
      <c r="U1592" s="4">
        <v>2130</v>
      </c>
    </row>
    <row r="1593" spans="1:21" x14ac:dyDescent="0.45">
      <c r="A1593" t="s">
        <v>6436</v>
      </c>
      <c r="B1593" t="s">
        <v>41</v>
      </c>
      <c r="C1593" s="3" t="str">
        <f t="shared" si="193"/>
        <v>4.5 </v>
      </c>
      <c r="D1593" t="s">
        <v>6437</v>
      </c>
      <c r="E1593" t="s">
        <v>6438</v>
      </c>
      <c r="F1593" t="s">
        <v>13</v>
      </c>
      <c r="G1593" t="str">
        <f t="shared" si="194"/>
        <v>$$ - $$$</v>
      </c>
      <c r="H1593" t="s">
        <v>1991</v>
      </c>
      <c r="I1593" t="s">
        <v>6439</v>
      </c>
      <c r="J1593" t="str">
        <f t="shared" si="192"/>
        <v xml:space="preserve">  AsianVietnameseSoups</v>
      </c>
      <c r="K1593" t="str" cm="1">
        <f t="array" ref="K1593">ExtractCapitals(J1593)</f>
        <v>Asian Vietnamese Soups</v>
      </c>
      <c r="L1593" t="str">
        <f t="shared" si="195"/>
        <v>Asian, Vietnamese, Soups</v>
      </c>
      <c r="M1593" t="str">
        <f t="shared" si="199"/>
        <v>Asian, Vietnamese, Soups</v>
      </c>
      <c r="N1593" t="s">
        <v>6440</v>
      </c>
      <c r="O1593" t="s">
        <v>3713</v>
      </c>
      <c r="P1593" t="str">
        <f t="shared" si="196"/>
        <v>Asian, Vietnamese, Soups, Lunch, Brunch, Breakfast, Dinner</v>
      </c>
      <c r="Q1593" t="str" cm="1">
        <f t="array" ref="Q1593">_xlfn.TEXTJOIN(", ", TRUE, IFERROR(_xlfn.FILTERXML("&lt;t&gt;&lt;s&gt;" &amp; SUBSTITUTE(P1593, ", ", "&lt;/s&gt;&lt;s&gt;") &amp; "&lt;/s&gt;&lt;/t&gt;", "//s[not(preceding::*=.)]"), ""))</f>
        <v>Asian, Vietnamese, Soups, Lunch, Brunch, Breakfast, Dinner</v>
      </c>
      <c r="R1593" t="s">
        <v>9048</v>
      </c>
      <c r="S1593" t="str">
        <f t="shared" si="197"/>
        <v>P002564</v>
      </c>
      <c r="T1593">
        <f t="shared" ca="1" si="198"/>
        <v>1942</v>
      </c>
      <c r="U1593" s="4">
        <v>3804</v>
      </c>
    </row>
    <row r="1594" spans="1:21" x14ac:dyDescent="0.45">
      <c r="A1594" t="s">
        <v>3150</v>
      </c>
      <c r="B1594" t="s">
        <v>3</v>
      </c>
      <c r="C1594" s="3" t="str">
        <f t="shared" si="193"/>
        <v>4.0 </v>
      </c>
      <c r="D1594" t="s">
        <v>6441</v>
      </c>
      <c r="E1594" t="s">
        <v>6442</v>
      </c>
      <c r="F1594" t="s">
        <v>13</v>
      </c>
      <c r="G1594" t="str">
        <f t="shared" si="194"/>
        <v>$$ - $$$</v>
      </c>
      <c r="H1594" t="s">
        <v>486</v>
      </c>
      <c r="I1594" t="s">
        <v>6443</v>
      </c>
      <c r="J1594" t="str">
        <f t="shared" si="192"/>
        <v xml:space="preserve">  AsianMalaysianVegetarian Friendly</v>
      </c>
      <c r="K1594" t="str" cm="1">
        <f t="array" ref="K1594">ExtractCapitals(J1594)</f>
        <v>Asian Malaysian Vegetarian  Friendly</v>
      </c>
      <c r="L1594" t="str">
        <f t="shared" si="195"/>
        <v>Asian, Malaysian, Vegetarian, , Friendly</v>
      </c>
      <c r="M1594" t="str">
        <f t="shared" si="199"/>
        <v>Asian, Malaysian, Vegetarian Friendly</v>
      </c>
      <c r="N1594" t="s">
        <v>1162</v>
      </c>
      <c r="O1594" t="s">
        <v>2354</v>
      </c>
      <c r="P1594" t="str">
        <f t="shared" si="196"/>
        <v>Asian, Malaysian, Vegetarian Friendly, Vegan Options, Vegetarian Friendly, Halal</v>
      </c>
      <c r="Q1594" t="str" cm="1">
        <f t="array" ref="Q1594">_xlfn.TEXTJOIN(", ", TRUE, IFERROR(_xlfn.FILTERXML("&lt;t&gt;&lt;s&gt;" &amp; SUBSTITUTE(P1594, ", ", "&lt;/s&gt;&lt;s&gt;") &amp; "&lt;/s&gt;&lt;/t&gt;", "//s[not(preceding::*=.)]"), ""))</f>
        <v>Asian, Malaysian, Vegetarian Friendly, Vegan Options, Halal</v>
      </c>
      <c r="R1594" t="s">
        <v>9048</v>
      </c>
      <c r="S1594" t="str">
        <f t="shared" si="197"/>
        <v>P002565</v>
      </c>
      <c r="T1594">
        <f t="shared" ca="1" si="198"/>
        <v>180</v>
      </c>
      <c r="U1594" s="4">
        <v>32</v>
      </c>
    </row>
    <row r="1595" spans="1:21" x14ac:dyDescent="0.45">
      <c r="A1595" t="s">
        <v>6444</v>
      </c>
      <c r="B1595" t="s">
        <v>18</v>
      </c>
      <c r="C1595" s="3" t="str">
        <f t="shared" si="193"/>
        <v>3.5 </v>
      </c>
      <c r="D1595" t="s">
        <v>6445</v>
      </c>
      <c r="F1595" t="s">
        <v>6</v>
      </c>
      <c r="G1595" t="str">
        <f t="shared" si="194"/>
        <v>$</v>
      </c>
      <c r="H1595" t="s">
        <v>7</v>
      </c>
      <c r="I1595" t="s">
        <v>6446</v>
      </c>
      <c r="J1595" t="str">
        <f t="shared" si="192"/>
        <v>ChineseAsianMalaysian</v>
      </c>
      <c r="K1595" t="str" cm="1">
        <f t="array" ref="K1595">ExtractCapitals(J1595)</f>
        <v>Chinese Asian Malaysian</v>
      </c>
      <c r="L1595" t="str">
        <f t="shared" si="195"/>
        <v>Chinese, Asian, Malaysian</v>
      </c>
      <c r="M1595" t="str">
        <f t="shared" si="199"/>
        <v>Chinese, Asian, Malaysian</v>
      </c>
      <c r="N1595" t="s">
        <v>62</v>
      </c>
      <c r="O1595" t="s">
        <v>4815</v>
      </c>
      <c r="P1595" t="str">
        <f t="shared" si="196"/>
        <v>Chinese, Asian, Malaysian, Lunch, Seating, Takeout</v>
      </c>
      <c r="Q1595" t="str" cm="1">
        <f t="array" ref="Q1595">_xlfn.TEXTJOIN(", ", TRUE, IFERROR(_xlfn.FILTERXML("&lt;t&gt;&lt;s&gt;" &amp; SUBSTITUTE(P1595, ", ", "&lt;/s&gt;&lt;s&gt;") &amp; "&lt;/s&gt;&lt;/t&gt;", "//s[not(preceding::*=.)]"), ""))</f>
        <v>Chinese, Asian, Malaysian, Lunch, Seating, Takeout</v>
      </c>
      <c r="R1595" t="s">
        <v>9048</v>
      </c>
      <c r="S1595" t="str">
        <f t="shared" si="197"/>
        <v>P002566</v>
      </c>
      <c r="T1595">
        <f t="shared" ca="1" si="198"/>
        <v>2285</v>
      </c>
      <c r="U1595" s="4">
        <v>2703</v>
      </c>
    </row>
    <row r="1596" spans="1:21" x14ac:dyDescent="0.45">
      <c r="A1596" t="s">
        <v>6447</v>
      </c>
      <c r="B1596" t="s">
        <v>3</v>
      </c>
      <c r="C1596" s="3" t="str">
        <f t="shared" si="193"/>
        <v>4.0 </v>
      </c>
      <c r="D1596" t="s">
        <v>6448</v>
      </c>
      <c r="F1596" t="s">
        <v>6</v>
      </c>
      <c r="G1596" t="str">
        <f t="shared" si="194"/>
        <v>$</v>
      </c>
      <c r="H1596" t="s">
        <v>246</v>
      </c>
      <c r="J1596" t="str">
        <f t="shared" si="192"/>
        <v>AsianMalaysian</v>
      </c>
      <c r="K1596" t="str" cm="1">
        <f t="array" ref="K1596">ExtractCapitals(J1596)</f>
        <v>Asian Malaysian</v>
      </c>
      <c r="L1596" t="str">
        <f t="shared" si="195"/>
        <v>Asian, Malaysian</v>
      </c>
      <c r="M1596" t="str">
        <f t="shared" si="199"/>
        <v>Asian, Malaysian</v>
      </c>
      <c r="N1596" t="s">
        <v>1162</v>
      </c>
      <c r="O1596" t="s">
        <v>163</v>
      </c>
      <c r="P1596" t="str">
        <f t="shared" si="196"/>
        <v>Asian, Malaysian, Breakfast, Lunch</v>
      </c>
      <c r="Q1596" t="str" cm="1">
        <f t="array" ref="Q1596">_xlfn.TEXTJOIN(", ", TRUE, IFERROR(_xlfn.FILTERXML("&lt;t&gt;&lt;s&gt;" &amp; SUBSTITUTE(P1596, ", ", "&lt;/s&gt;&lt;s&gt;") &amp; "&lt;/s&gt;&lt;/t&gt;", "//s[not(preceding::*=.)]"), ""))</f>
        <v>Asian, Malaysian, Breakfast, Lunch</v>
      </c>
      <c r="R1596" t="s">
        <v>9048</v>
      </c>
      <c r="S1596" t="str">
        <f t="shared" si="197"/>
        <v>P002567</v>
      </c>
      <c r="T1596">
        <f t="shared" ca="1" si="198"/>
        <v>1227</v>
      </c>
      <c r="U1596" s="4">
        <v>428</v>
      </c>
    </row>
    <row r="1597" spans="1:21" x14ac:dyDescent="0.45">
      <c r="A1597" t="s">
        <v>6449</v>
      </c>
      <c r="B1597" t="s">
        <v>3</v>
      </c>
      <c r="C1597" s="3" t="str">
        <f t="shared" si="193"/>
        <v>4.0 </v>
      </c>
      <c r="D1597" t="s">
        <v>6450</v>
      </c>
      <c r="E1597" t="s">
        <v>6451</v>
      </c>
      <c r="F1597" t="s">
        <v>13</v>
      </c>
      <c r="G1597" t="str">
        <f t="shared" si="194"/>
        <v>$$ - $$$</v>
      </c>
      <c r="H1597" t="s">
        <v>37</v>
      </c>
      <c r="I1597" t="s">
        <v>6452</v>
      </c>
      <c r="J1597" t="str">
        <f t="shared" si="192"/>
        <v xml:space="preserve">  ChineseAsian</v>
      </c>
      <c r="K1597" t="str" cm="1">
        <f t="array" ref="K1597">ExtractCapitals(J1597)</f>
        <v>Chinese Asian</v>
      </c>
      <c r="L1597" t="str">
        <f t="shared" si="195"/>
        <v>Chinese, Asian</v>
      </c>
      <c r="M1597" t="str">
        <f t="shared" si="199"/>
        <v>Chinese, Asian</v>
      </c>
      <c r="N1597" t="s">
        <v>232</v>
      </c>
      <c r="O1597" t="s">
        <v>6453</v>
      </c>
      <c r="P1597" t="str">
        <f t="shared" si="196"/>
        <v>Chinese, Asian, Lunch, Dinner, Takeout, Reservations, Seating, Highchairs Available, Table Service</v>
      </c>
      <c r="Q1597" t="str" cm="1">
        <f t="array" ref="Q1597">_xlfn.TEXTJOIN(", ", TRUE, IFERROR(_xlfn.FILTERXML("&lt;t&gt;&lt;s&gt;" &amp; SUBSTITUTE(P1597, ", ", "&lt;/s&gt;&lt;s&gt;") &amp; "&lt;/s&gt;&lt;/t&gt;", "//s[not(preceding::*=.)]"), ""))</f>
        <v>Chinese, Asian, Lunch, Dinner, Takeout, Reservations, Seating, Highchairs Available, Table Service</v>
      </c>
      <c r="R1597" t="s">
        <v>9048</v>
      </c>
      <c r="S1597" t="str">
        <f t="shared" si="197"/>
        <v>P002568</v>
      </c>
      <c r="T1597">
        <f t="shared" ca="1" si="198"/>
        <v>1640</v>
      </c>
      <c r="U1597" s="4">
        <v>4334</v>
      </c>
    </row>
    <row r="1598" spans="1:21" x14ac:dyDescent="0.45">
      <c r="A1598" t="s">
        <v>6454</v>
      </c>
      <c r="B1598" t="s">
        <v>18</v>
      </c>
      <c r="C1598" s="3" t="str">
        <f t="shared" si="193"/>
        <v>3.5 </v>
      </c>
      <c r="D1598" t="s">
        <v>6455</v>
      </c>
      <c r="F1598" t="s">
        <v>13</v>
      </c>
      <c r="G1598" t="str">
        <f t="shared" si="194"/>
        <v>$$ - $$$</v>
      </c>
      <c r="H1598" t="s">
        <v>6456</v>
      </c>
      <c r="I1598" t="s">
        <v>6457</v>
      </c>
      <c r="J1598" t="str">
        <f t="shared" si="192"/>
        <v xml:space="preserve">  EuropeanAsianNonya/Malaysian</v>
      </c>
      <c r="K1598" t="str" cm="1">
        <f t="array" ref="K1598">ExtractCapitals(J1598)</f>
        <v>European Asian Nonya/ Malaysian</v>
      </c>
      <c r="L1598" t="str">
        <f t="shared" si="195"/>
        <v>European, Asian, Nonya/, Malaysian</v>
      </c>
      <c r="M1598" t="str">
        <f t="shared" si="199"/>
        <v>European, Asian, Nonya/, Malaysian</v>
      </c>
      <c r="N1598" t="s">
        <v>34</v>
      </c>
      <c r="O1598" t="s">
        <v>365</v>
      </c>
      <c r="P1598" t="str">
        <f t="shared" si="196"/>
        <v>European, Asian, Nonya/, Malaysian, Vegetarian Friendly, Lunch, Dinner, After-hours, Drinks</v>
      </c>
      <c r="Q1598" t="str" cm="1">
        <f t="array" ref="Q1598">_xlfn.TEXTJOIN(", ", TRUE, IFERROR(_xlfn.FILTERXML("&lt;t&gt;&lt;s&gt;" &amp; SUBSTITUTE(P1598, ", ", "&lt;/s&gt;&lt;s&gt;") &amp; "&lt;/s&gt;&lt;/t&gt;", "//s[not(preceding::*=.)]"), ""))</f>
        <v>European, Asian, Nonya/, Malaysian, Vegetarian Friendly, Lunch, Dinner, After-hours, Drinks</v>
      </c>
      <c r="R1598" t="s">
        <v>9048</v>
      </c>
      <c r="S1598" t="str">
        <f t="shared" si="197"/>
        <v>P002569</v>
      </c>
      <c r="T1598">
        <f t="shared" ca="1" si="198"/>
        <v>3508</v>
      </c>
      <c r="U1598" s="4">
        <v>1028</v>
      </c>
    </row>
    <row r="1599" spans="1:21" x14ac:dyDescent="0.45">
      <c r="A1599" t="s">
        <v>6458</v>
      </c>
      <c r="B1599" t="s">
        <v>3</v>
      </c>
      <c r="C1599" s="3" t="str">
        <f t="shared" si="193"/>
        <v>4.0 </v>
      </c>
      <c r="D1599" t="s">
        <v>6459</v>
      </c>
      <c r="E1599" t="s">
        <v>6460</v>
      </c>
      <c r="F1599" t="s">
        <v>13</v>
      </c>
      <c r="G1599" t="str">
        <f t="shared" si="194"/>
        <v>$$ - $$$</v>
      </c>
      <c r="H1599" t="s">
        <v>2904</v>
      </c>
      <c r="I1599" t="s">
        <v>6461</v>
      </c>
      <c r="J1599" t="str">
        <f t="shared" si="192"/>
        <v xml:space="preserve">  MalaysianHalal</v>
      </c>
      <c r="K1599" t="str" cm="1">
        <f t="array" ref="K1599">ExtractCapitals(J1599)</f>
        <v>Malaysian Halal</v>
      </c>
      <c r="L1599" t="str">
        <f t="shared" si="195"/>
        <v>Malaysian, Halal</v>
      </c>
      <c r="M1599" t="str">
        <f t="shared" si="199"/>
        <v>Malaysian, Halal</v>
      </c>
      <c r="N1599" t="s">
        <v>77</v>
      </c>
      <c r="O1599" t="s">
        <v>232</v>
      </c>
      <c r="P1599" t="str">
        <f t="shared" si="196"/>
        <v>Malaysian, Halal, Lunch, Dinner</v>
      </c>
      <c r="Q1599" t="str" cm="1">
        <f t="array" ref="Q1599">_xlfn.TEXTJOIN(", ", TRUE, IFERROR(_xlfn.FILTERXML("&lt;t&gt;&lt;s&gt;" &amp; SUBSTITUTE(P1599, ", ", "&lt;/s&gt;&lt;s&gt;") &amp; "&lt;/s&gt;&lt;/t&gt;", "//s[not(preceding::*=.)]"), ""))</f>
        <v>Malaysian, Halal, Lunch, Dinner</v>
      </c>
      <c r="R1599" t="s">
        <v>9048</v>
      </c>
      <c r="S1599" t="str">
        <f t="shared" si="197"/>
        <v>P002570</v>
      </c>
      <c r="T1599">
        <f t="shared" ca="1" si="198"/>
        <v>4350</v>
      </c>
      <c r="U1599" s="4">
        <v>3925</v>
      </c>
    </row>
    <row r="1600" spans="1:21" x14ac:dyDescent="0.45">
      <c r="A1600" t="s">
        <v>6462</v>
      </c>
      <c r="B1600" t="s">
        <v>18</v>
      </c>
      <c r="C1600" s="3" t="str">
        <f t="shared" si="193"/>
        <v>3.5 </v>
      </c>
      <c r="D1600" t="s">
        <v>6463</v>
      </c>
      <c r="F1600" t="s">
        <v>13</v>
      </c>
      <c r="G1600" t="str">
        <f t="shared" si="194"/>
        <v>$$ - $$$</v>
      </c>
      <c r="H1600" t="s">
        <v>6464</v>
      </c>
      <c r="I1600" t="s">
        <v>6465</v>
      </c>
      <c r="J1600" t="str">
        <f t="shared" si="192"/>
        <v xml:space="preserve">  PortugueseMalaysian</v>
      </c>
      <c r="K1600" t="str" cm="1">
        <f t="array" ref="K1600">ExtractCapitals(J1600)</f>
        <v>Portuguese Malaysian</v>
      </c>
      <c r="L1600" t="str">
        <f t="shared" si="195"/>
        <v>Portuguese, Malaysian</v>
      </c>
      <c r="M1600" t="str">
        <f t="shared" si="199"/>
        <v>Portuguese, Malaysian</v>
      </c>
      <c r="N1600" t="s">
        <v>6466</v>
      </c>
      <c r="O1600" t="s">
        <v>365</v>
      </c>
      <c r="P1600" t="str">
        <f t="shared" si="196"/>
        <v>Portuguese, Malaysian, Lunch, Dinner, After-hours, Drinks</v>
      </c>
      <c r="Q1600" t="str" cm="1">
        <f t="array" ref="Q1600">_xlfn.TEXTJOIN(", ", TRUE, IFERROR(_xlfn.FILTERXML("&lt;t&gt;&lt;s&gt;" &amp; SUBSTITUTE(P1600, ", ", "&lt;/s&gt;&lt;s&gt;") &amp; "&lt;/s&gt;&lt;/t&gt;", "//s[not(preceding::*=.)]"), ""))</f>
        <v>Portuguese, Malaysian, Lunch, Dinner, After-hours, Drinks</v>
      </c>
      <c r="R1600" t="s">
        <v>9048</v>
      </c>
      <c r="S1600" t="str">
        <f t="shared" si="197"/>
        <v>P002571</v>
      </c>
      <c r="T1600">
        <f t="shared" ca="1" si="198"/>
        <v>1959</v>
      </c>
      <c r="U1600" s="4">
        <v>3785</v>
      </c>
    </row>
    <row r="1601" spans="1:21" x14ac:dyDescent="0.45">
      <c r="A1601" t="s">
        <v>6467</v>
      </c>
      <c r="B1601" t="s">
        <v>3</v>
      </c>
      <c r="C1601" s="3" t="str">
        <f t="shared" si="193"/>
        <v>4.0 </v>
      </c>
      <c r="D1601" t="s">
        <v>6468</v>
      </c>
      <c r="E1601" t="s">
        <v>4156</v>
      </c>
      <c r="F1601" t="s">
        <v>13</v>
      </c>
      <c r="G1601" t="str">
        <f t="shared" si="194"/>
        <v>$$ - $$$</v>
      </c>
      <c r="H1601" t="s">
        <v>6469</v>
      </c>
      <c r="I1601" t="s">
        <v>6470</v>
      </c>
      <c r="J1601" t="str">
        <f t="shared" si="192"/>
        <v xml:space="preserve">  Brew PubBarBritish</v>
      </c>
      <c r="K1601" t="str" cm="1">
        <f t="array" ref="K1601">ExtractCapitals(J1601)</f>
        <v>Brew  Pub Bar British</v>
      </c>
      <c r="L1601" t="str">
        <f t="shared" si="195"/>
        <v>Brew, , Pub, Bar, British</v>
      </c>
      <c r="M1601" t="str">
        <f t="shared" si="199"/>
        <v>Brew Pub, Bar, British</v>
      </c>
      <c r="N1601" t="s">
        <v>6471</v>
      </c>
      <c r="O1601" t="s">
        <v>34</v>
      </c>
      <c r="P1601" t="str">
        <f t="shared" si="196"/>
        <v>Brew Pub, Bar, British, Brew Pub, Bar, British, Diner, Vegetarian Friendly</v>
      </c>
      <c r="Q1601" t="str" cm="1">
        <f t="array" ref="Q1601">_xlfn.TEXTJOIN(", ", TRUE, IFERROR(_xlfn.FILTERXML("&lt;t&gt;&lt;s&gt;" &amp; SUBSTITUTE(P1601, ", ", "&lt;/s&gt;&lt;s&gt;") &amp; "&lt;/s&gt;&lt;/t&gt;", "//s[not(preceding::*=.)]"), ""))</f>
        <v>Brew Pub, Bar, British, Diner, Vegetarian Friendly</v>
      </c>
      <c r="R1601" t="s">
        <v>9048</v>
      </c>
      <c r="S1601" t="str">
        <f t="shared" si="197"/>
        <v>P002572</v>
      </c>
      <c r="T1601">
        <f t="shared" ca="1" si="198"/>
        <v>4059</v>
      </c>
      <c r="U1601" s="4">
        <v>4277</v>
      </c>
    </row>
    <row r="1602" spans="1:21" x14ac:dyDescent="0.45">
      <c r="A1602" t="s">
        <v>6472</v>
      </c>
      <c r="B1602" t="s">
        <v>41</v>
      </c>
      <c r="C1602" s="3" t="str">
        <f t="shared" si="193"/>
        <v>4.5 </v>
      </c>
      <c r="D1602" t="s">
        <v>6473</v>
      </c>
      <c r="E1602" t="s">
        <v>6474</v>
      </c>
      <c r="F1602" t="s">
        <v>13</v>
      </c>
      <c r="G1602" t="str">
        <f t="shared" si="194"/>
        <v>$$ - $$$</v>
      </c>
      <c r="H1602" t="s">
        <v>181</v>
      </c>
      <c r="I1602" t="s">
        <v>6475</v>
      </c>
      <c r="J1602" t="str">
        <f t="shared" ref="J1602:J1665" si="200">SUBSTITUTE(SUBSTITUTE(H1602, "$", ""), "-", "")</f>
        <v xml:space="preserve">  CafeAsianMalaysian</v>
      </c>
      <c r="K1602" t="str" cm="1">
        <f t="array" ref="K1602">ExtractCapitals(J1602)</f>
        <v>Cafe Asian Malaysian</v>
      </c>
      <c r="L1602" t="str">
        <f t="shared" si="195"/>
        <v>Cafe, Asian, Malaysian</v>
      </c>
      <c r="M1602" t="str">
        <f t="shared" si="199"/>
        <v>Cafe, Asian, Malaysian</v>
      </c>
      <c r="N1602" t="s">
        <v>56</v>
      </c>
      <c r="O1602" t="s">
        <v>232</v>
      </c>
      <c r="P1602" t="str">
        <f t="shared" si="196"/>
        <v>Cafe, Asian, Malaysian, Vegetarian Friendly, Vegan Options, Lunch, Dinner</v>
      </c>
      <c r="Q1602" t="str" cm="1">
        <f t="array" ref="Q1602">_xlfn.TEXTJOIN(", ", TRUE, IFERROR(_xlfn.FILTERXML("&lt;t&gt;&lt;s&gt;" &amp; SUBSTITUTE(P1602, ", ", "&lt;/s&gt;&lt;s&gt;") &amp; "&lt;/s&gt;&lt;/t&gt;", "//s[not(preceding::*=.)]"), ""))</f>
        <v>Cafe, Asian, Malaysian, Vegetarian Friendly, Vegan Options, Lunch, Dinner</v>
      </c>
      <c r="R1602" t="s">
        <v>9048</v>
      </c>
      <c r="S1602" t="str">
        <f t="shared" si="197"/>
        <v>P002573</v>
      </c>
      <c r="T1602">
        <f t="shared" ca="1" si="198"/>
        <v>2593</v>
      </c>
      <c r="U1602" s="4">
        <v>274</v>
      </c>
    </row>
    <row r="1603" spans="1:21" x14ac:dyDescent="0.45">
      <c r="A1603" t="s">
        <v>6476</v>
      </c>
      <c r="B1603" t="s">
        <v>3</v>
      </c>
      <c r="C1603" s="3" t="str">
        <f t="shared" ref="C1603:C1666" si="201">SUBSTITUTE(B1603, "Â", "")</f>
        <v>4.0 </v>
      </c>
      <c r="D1603" t="s">
        <v>6477</v>
      </c>
      <c r="E1603" t="s">
        <v>6478</v>
      </c>
      <c r="F1603" t="s">
        <v>13</v>
      </c>
      <c r="G1603" t="str">
        <f t="shared" ref="G1603:G1666" si="202">IF(OR(ISBLANK(F1603), ISERROR(SEARCH("$", F1603))), "$$", F1603)</f>
        <v>$$ - $$$</v>
      </c>
      <c r="H1603" t="s">
        <v>1194</v>
      </c>
      <c r="I1603" t="s">
        <v>6479</v>
      </c>
      <c r="J1603" t="str">
        <f t="shared" si="200"/>
        <v xml:space="preserve">  AsianMalaysian</v>
      </c>
      <c r="K1603" t="str" cm="1">
        <f t="array" ref="K1603">ExtractCapitals(J1603)</f>
        <v>Asian Malaysian</v>
      </c>
      <c r="L1603" t="str">
        <f t="shared" ref="L1603:L1666" si="203">SUBSTITUTE(K1603, " ", ", ")</f>
        <v>Asian, Malaysian</v>
      </c>
      <c r="M1603" t="str">
        <f t="shared" si="199"/>
        <v>Asian, Malaysian</v>
      </c>
      <c r="N1603" t="s">
        <v>2730</v>
      </c>
      <c r="O1603" t="s">
        <v>6480</v>
      </c>
      <c r="P1603" t="str">
        <f t="shared" ref="P1603:P1666" si="204">M1603 &amp; IF(ISNUMBER(SEARCH(N1603, M1603)), "", ", " &amp; N1603) &amp; IF(AND(ISNUMBER(SEARCH(N1603, M1603 &amp; N1603)), ISNUMBER(SEARCH(O1603, M1603 &amp; N1603))), "", ", " &amp; O1603)</f>
        <v>Asian, Malaysian, Dinner, Breakfast, Lunch, Reservations, Seating, Parking Available, Serves Alcohol, Table Service</v>
      </c>
      <c r="Q1603" t="str" cm="1">
        <f t="array" ref="Q1603">_xlfn.TEXTJOIN(", ", TRUE, IFERROR(_xlfn.FILTERXML("&lt;t&gt;&lt;s&gt;" &amp; SUBSTITUTE(P1603, ", ", "&lt;/s&gt;&lt;s&gt;") &amp; "&lt;/s&gt;&lt;/t&gt;", "//s[not(preceding::*=.)]"), ""))</f>
        <v>Asian, Malaysian, Dinner, Breakfast, Lunch, Reservations, Seating, Parking Available, Serves Alcohol, Table Service</v>
      </c>
      <c r="R1603" t="s">
        <v>9048</v>
      </c>
      <c r="S1603" t="str">
        <f t="shared" ref="S1603:S1666" si="205">"P" &amp; TEXT(ROW(S1603)-1+972,"000000")</f>
        <v>P002574</v>
      </c>
      <c r="T1603">
        <f t="shared" ref="T1603:T1666" ca="1" si="206">RANDBETWEEN(1, 4500)</f>
        <v>1076</v>
      </c>
      <c r="U1603" s="4">
        <v>595</v>
      </c>
    </row>
    <row r="1604" spans="1:21" x14ac:dyDescent="0.45">
      <c r="A1604" t="s">
        <v>6481</v>
      </c>
      <c r="B1604" t="s">
        <v>3</v>
      </c>
      <c r="C1604" s="3" t="str">
        <f t="shared" si="201"/>
        <v>4.0 </v>
      </c>
      <c r="D1604" t="s">
        <v>6482</v>
      </c>
      <c r="E1604" t="s">
        <v>6483</v>
      </c>
      <c r="F1604" t="s">
        <v>13</v>
      </c>
      <c r="G1604" t="str">
        <f t="shared" si="202"/>
        <v>$$ - $$$</v>
      </c>
      <c r="H1604" t="s">
        <v>21</v>
      </c>
      <c r="I1604" t="s">
        <v>6484</v>
      </c>
      <c r="J1604" t="str">
        <f t="shared" si="200"/>
        <v xml:space="preserve">  ChineseAsianMalaysian</v>
      </c>
      <c r="K1604" t="str" cm="1">
        <f t="array" ref="K1604">ExtractCapitals(J1604)</f>
        <v>Chinese Asian Malaysian</v>
      </c>
      <c r="L1604" t="str">
        <f t="shared" si="203"/>
        <v>Chinese, Asian, Malaysian</v>
      </c>
      <c r="M1604" t="str">
        <f t="shared" ref="M1604:M1667" si="207">SUBSTITUTE(SUBSTITUTE(L1604, ", ,", ""), ",,", ",")</f>
        <v>Chinese, Asian, Malaysian</v>
      </c>
      <c r="N1604" t="s">
        <v>77</v>
      </c>
      <c r="O1604" t="s">
        <v>183</v>
      </c>
      <c r="P1604" t="str">
        <f t="shared" si="204"/>
        <v>Chinese, Asian, Malaysian, Halal, Lunch, Dinner, Brunch</v>
      </c>
      <c r="Q1604" t="str" cm="1">
        <f t="array" ref="Q1604">_xlfn.TEXTJOIN(", ", TRUE, IFERROR(_xlfn.FILTERXML("&lt;t&gt;&lt;s&gt;" &amp; SUBSTITUTE(P1604, ", ", "&lt;/s&gt;&lt;s&gt;") &amp; "&lt;/s&gt;&lt;/t&gt;", "//s[not(preceding::*=.)]"), ""))</f>
        <v>Chinese, Asian, Malaysian, Halal, Lunch, Dinner, Brunch</v>
      </c>
      <c r="R1604" t="s">
        <v>9048</v>
      </c>
      <c r="S1604" t="str">
        <f t="shared" si="205"/>
        <v>P002575</v>
      </c>
      <c r="T1604">
        <f t="shared" ca="1" si="206"/>
        <v>2619</v>
      </c>
      <c r="U1604" s="4">
        <v>105</v>
      </c>
    </row>
    <row r="1605" spans="1:21" x14ac:dyDescent="0.45">
      <c r="A1605" t="s">
        <v>6485</v>
      </c>
      <c r="B1605" t="s">
        <v>18</v>
      </c>
      <c r="C1605" s="3" t="str">
        <f t="shared" si="201"/>
        <v>3.5 </v>
      </c>
      <c r="D1605" t="s">
        <v>6486</v>
      </c>
      <c r="E1605" t="s">
        <v>6487</v>
      </c>
      <c r="F1605" t="s">
        <v>13</v>
      </c>
      <c r="G1605" t="str">
        <f t="shared" si="202"/>
        <v>$$ - $$$</v>
      </c>
      <c r="H1605" t="s">
        <v>4230</v>
      </c>
      <c r="I1605" t="s">
        <v>6488</v>
      </c>
      <c r="J1605" t="str">
        <f t="shared" si="200"/>
        <v xml:space="preserve">  CafeFusionVegetarian Friendly</v>
      </c>
      <c r="K1605" t="str" cm="1">
        <f t="array" ref="K1605">ExtractCapitals(J1605)</f>
        <v>Cafe Fusion Vegetarian  Friendly</v>
      </c>
      <c r="L1605" t="str">
        <f t="shared" si="203"/>
        <v>Cafe, Fusion, Vegetarian, , Friendly</v>
      </c>
      <c r="M1605" t="str">
        <f t="shared" si="207"/>
        <v>Cafe, Fusion, Vegetarian Friendly</v>
      </c>
      <c r="N1605" t="s">
        <v>153</v>
      </c>
      <c r="O1605" t="s">
        <v>56</v>
      </c>
      <c r="P1605" t="str">
        <f t="shared" si="204"/>
        <v>Cafe, Fusion, Vegetarian Friendly, Vegetarian Friendly, Vegan Options</v>
      </c>
      <c r="Q1605" t="str" cm="1">
        <f t="array" ref="Q1605">_xlfn.TEXTJOIN(", ", TRUE, IFERROR(_xlfn.FILTERXML("&lt;t&gt;&lt;s&gt;" &amp; SUBSTITUTE(P1605, ", ", "&lt;/s&gt;&lt;s&gt;") &amp; "&lt;/s&gt;&lt;/t&gt;", "//s[not(preceding::*=.)]"), ""))</f>
        <v>Cafe, Fusion, Vegetarian Friendly, Vegan Options</v>
      </c>
      <c r="R1605" t="s">
        <v>9048</v>
      </c>
      <c r="S1605" t="str">
        <f t="shared" si="205"/>
        <v>P002576</v>
      </c>
      <c r="T1605">
        <f t="shared" ca="1" si="206"/>
        <v>2056</v>
      </c>
      <c r="U1605" s="4">
        <v>1506</v>
      </c>
    </row>
    <row r="1606" spans="1:21" x14ac:dyDescent="0.45">
      <c r="A1606" t="s">
        <v>6489</v>
      </c>
      <c r="B1606" t="s">
        <v>41</v>
      </c>
      <c r="C1606" s="3" t="str">
        <f t="shared" si="201"/>
        <v>4.5 </v>
      </c>
      <c r="D1606" t="s">
        <v>6490</v>
      </c>
      <c r="F1606" t="s">
        <v>6</v>
      </c>
      <c r="G1606" t="str">
        <f t="shared" si="202"/>
        <v>$</v>
      </c>
      <c r="H1606" t="s">
        <v>212</v>
      </c>
      <c r="I1606" t="s">
        <v>6491</v>
      </c>
      <c r="J1606" t="str">
        <f t="shared" si="200"/>
        <v>IndianAsianVegetarian Friendly</v>
      </c>
      <c r="K1606" t="str" cm="1">
        <f t="array" ref="K1606">ExtractCapitals(J1606)</f>
        <v>Indian Asian Vegetarian  Friendly</v>
      </c>
      <c r="L1606" t="str">
        <f t="shared" si="203"/>
        <v>Indian, Asian, Vegetarian, , Friendly</v>
      </c>
      <c r="M1606" t="str">
        <f t="shared" si="207"/>
        <v>Indian, Asian, Vegetarian Friendly</v>
      </c>
      <c r="N1606" t="s">
        <v>56</v>
      </c>
      <c r="O1606" t="s">
        <v>6492</v>
      </c>
      <c r="P1606" t="str">
        <f t="shared" si="204"/>
        <v>Indian, Asian, Vegetarian Friendly, Vegetarian Friendly, Vegan Options, Lunch, Dinner, Breakfast</v>
      </c>
      <c r="Q1606" t="str" cm="1">
        <f t="array" ref="Q1606">_xlfn.TEXTJOIN(", ", TRUE, IFERROR(_xlfn.FILTERXML("&lt;t&gt;&lt;s&gt;" &amp; SUBSTITUTE(P1606, ", ", "&lt;/s&gt;&lt;s&gt;") &amp; "&lt;/s&gt;&lt;/t&gt;", "//s[not(preceding::*=.)]"), ""))</f>
        <v>Indian, Asian, Vegetarian Friendly, Vegan Options, Lunch, Dinner, Breakfast</v>
      </c>
      <c r="R1606" t="s">
        <v>9048</v>
      </c>
      <c r="S1606" t="str">
        <f t="shared" si="205"/>
        <v>P002577</v>
      </c>
      <c r="T1606">
        <f t="shared" ca="1" si="206"/>
        <v>2480</v>
      </c>
      <c r="U1606" s="4">
        <v>3530</v>
      </c>
    </row>
    <row r="1607" spans="1:21" x14ac:dyDescent="0.45">
      <c r="A1607" t="s">
        <v>6493</v>
      </c>
      <c r="B1607" t="s">
        <v>18</v>
      </c>
      <c r="C1607" s="3" t="str">
        <f t="shared" si="201"/>
        <v>3.5 </v>
      </c>
      <c r="D1607" t="s">
        <v>6494</v>
      </c>
      <c r="E1607" t="s">
        <v>6495</v>
      </c>
      <c r="F1607" t="s">
        <v>13</v>
      </c>
      <c r="G1607" t="str">
        <f t="shared" si="202"/>
        <v>$$ - $$$</v>
      </c>
      <c r="H1607" t="s">
        <v>591</v>
      </c>
      <c r="I1607" t="s">
        <v>6496</v>
      </c>
      <c r="J1607" t="str">
        <f t="shared" si="200"/>
        <v xml:space="preserve">  SeafoodAsianMalaysian</v>
      </c>
      <c r="K1607" t="str" cm="1">
        <f t="array" ref="K1607">ExtractCapitals(J1607)</f>
        <v>Seafood Asian Malaysian</v>
      </c>
      <c r="L1607" t="str">
        <f t="shared" si="203"/>
        <v>Seafood, Asian, Malaysian</v>
      </c>
      <c r="M1607" t="str">
        <f t="shared" si="207"/>
        <v>Seafood, Asian, Malaysian</v>
      </c>
      <c r="N1607" t="s">
        <v>77</v>
      </c>
      <c r="O1607" t="s">
        <v>376</v>
      </c>
      <c r="P1607" t="str">
        <f t="shared" si="204"/>
        <v>Seafood, Asian, Malaysian, Halal, Dinner, After-hours</v>
      </c>
      <c r="Q1607" t="str" cm="1">
        <f t="array" ref="Q1607">_xlfn.TEXTJOIN(", ", TRUE, IFERROR(_xlfn.FILTERXML("&lt;t&gt;&lt;s&gt;" &amp; SUBSTITUTE(P1607, ", ", "&lt;/s&gt;&lt;s&gt;") &amp; "&lt;/s&gt;&lt;/t&gt;", "//s[not(preceding::*=.)]"), ""))</f>
        <v>Seafood, Asian, Malaysian, Halal, Dinner, After-hours</v>
      </c>
      <c r="R1607" t="s">
        <v>9048</v>
      </c>
      <c r="S1607" t="str">
        <f t="shared" si="205"/>
        <v>P002578</v>
      </c>
      <c r="T1607">
        <f t="shared" ca="1" si="206"/>
        <v>4340</v>
      </c>
      <c r="U1607" s="4">
        <v>1518</v>
      </c>
    </row>
    <row r="1608" spans="1:21" x14ac:dyDescent="0.45">
      <c r="A1608" t="s">
        <v>6497</v>
      </c>
      <c r="B1608" t="s">
        <v>41</v>
      </c>
      <c r="C1608" s="3" t="str">
        <f t="shared" si="201"/>
        <v>4.5 </v>
      </c>
      <c r="D1608" t="s">
        <v>6498</v>
      </c>
      <c r="E1608" t="s">
        <v>6499</v>
      </c>
      <c r="F1608" t="s">
        <v>6</v>
      </c>
      <c r="G1608" t="str">
        <f t="shared" si="202"/>
        <v>$</v>
      </c>
      <c r="H1608" t="s">
        <v>6500</v>
      </c>
      <c r="I1608" t="s">
        <v>6501</v>
      </c>
      <c r="J1608" t="str">
        <f t="shared" si="200"/>
        <v>BakeriesChinese</v>
      </c>
      <c r="K1608" t="str" cm="1">
        <f t="array" ref="K1608">ExtractCapitals(J1608)</f>
        <v>Bakeries Chinese</v>
      </c>
      <c r="L1608" t="str">
        <f t="shared" si="203"/>
        <v>Bakeries, Chinese</v>
      </c>
      <c r="M1608" t="str">
        <f t="shared" si="207"/>
        <v>Bakeries, Chinese</v>
      </c>
      <c r="N1608" t="s">
        <v>610</v>
      </c>
      <c r="P1608" t="str">
        <f t="shared" si="204"/>
        <v>Bakeries, Chinese, Breakfast, Lunch, Dinner</v>
      </c>
      <c r="Q1608" t="str" cm="1">
        <f t="array" ref="Q1608">_xlfn.TEXTJOIN(", ", TRUE, IFERROR(_xlfn.FILTERXML("&lt;t&gt;&lt;s&gt;" &amp; SUBSTITUTE(P1608, ", ", "&lt;/s&gt;&lt;s&gt;") &amp; "&lt;/s&gt;&lt;/t&gt;", "//s[not(preceding::*=.)]"), ""))</f>
        <v>Bakeries, Chinese, Breakfast, Lunch, Dinner</v>
      </c>
      <c r="R1608" t="s">
        <v>9048</v>
      </c>
      <c r="S1608" t="str">
        <f t="shared" si="205"/>
        <v>P002579</v>
      </c>
      <c r="T1608">
        <f t="shared" ca="1" si="206"/>
        <v>1416</v>
      </c>
      <c r="U1608" s="4">
        <v>2769</v>
      </c>
    </row>
    <row r="1609" spans="1:21" x14ac:dyDescent="0.45">
      <c r="A1609" t="s">
        <v>3435</v>
      </c>
      <c r="B1609" t="s">
        <v>41</v>
      </c>
      <c r="C1609" s="3" t="str">
        <f t="shared" si="201"/>
        <v>4.5 </v>
      </c>
      <c r="D1609" t="s">
        <v>6502</v>
      </c>
      <c r="E1609" t="s">
        <v>6442</v>
      </c>
      <c r="F1609" t="s">
        <v>13</v>
      </c>
      <c r="G1609" t="str">
        <f t="shared" si="202"/>
        <v>$$ - $$$</v>
      </c>
      <c r="H1609" t="s">
        <v>1740</v>
      </c>
      <c r="I1609" t="s">
        <v>6443</v>
      </c>
      <c r="J1609" t="str">
        <f t="shared" si="200"/>
        <v xml:space="preserve">  ItalianPizzaVegetarian Friendly</v>
      </c>
      <c r="K1609" t="str" cm="1">
        <f t="array" ref="K1609">ExtractCapitals(J1609)</f>
        <v>Italian Pizza Vegetarian  Friendly</v>
      </c>
      <c r="L1609" t="str">
        <f t="shared" si="203"/>
        <v>Italian, Pizza, Vegetarian, , Friendly</v>
      </c>
      <c r="M1609" t="str">
        <f t="shared" si="207"/>
        <v>Italian, Pizza, Vegetarian Friendly</v>
      </c>
      <c r="N1609" t="s">
        <v>6503</v>
      </c>
      <c r="O1609" t="s">
        <v>56</v>
      </c>
      <c r="P1609" t="str">
        <f t="shared" si="204"/>
        <v>Italian, Pizza, Vegetarian Friendly, Vegetarian Friendly, Vegan Options</v>
      </c>
      <c r="Q1609" t="str" cm="1">
        <f t="array" ref="Q1609">_xlfn.TEXTJOIN(", ", TRUE, IFERROR(_xlfn.FILTERXML("&lt;t&gt;&lt;s&gt;" &amp; SUBSTITUTE(P1609, ", ", "&lt;/s&gt;&lt;s&gt;") &amp; "&lt;/s&gt;&lt;/t&gt;", "//s[not(preceding::*=.)]"), ""))</f>
        <v>Italian, Pizza, Vegetarian Friendly, Vegan Options</v>
      </c>
      <c r="R1609" t="s">
        <v>9048</v>
      </c>
      <c r="S1609" t="str">
        <f t="shared" si="205"/>
        <v>P002580</v>
      </c>
      <c r="T1609">
        <f t="shared" ca="1" si="206"/>
        <v>614</v>
      </c>
      <c r="U1609" s="4">
        <v>1987</v>
      </c>
    </row>
    <row r="1610" spans="1:21" x14ac:dyDescent="0.45">
      <c r="A1610" t="s">
        <v>6504</v>
      </c>
      <c r="B1610" t="s">
        <v>3</v>
      </c>
      <c r="C1610" s="3" t="str">
        <f t="shared" si="201"/>
        <v>4.0 </v>
      </c>
      <c r="D1610" t="s">
        <v>6505</v>
      </c>
      <c r="E1610" t="s">
        <v>6506</v>
      </c>
      <c r="F1610" t="s">
        <v>13</v>
      </c>
      <c r="G1610" t="str">
        <f t="shared" si="202"/>
        <v>$$ - $$$</v>
      </c>
      <c r="H1610" t="s">
        <v>1194</v>
      </c>
      <c r="I1610" t="s">
        <v>6507</v>
      </c>
      <c r="J1610" t="str">
        <f t="shared" si="200"/>
        <v xml:space="preserve">  AsianMalaysian</v>
      </c>
      <c r="K1610" t="str" cm="1">
        <f t="array" ref="K1610">ExtractCapitals(J1610)</f>
        <v>Asian Malaysian</v>
      </c>
      <c r="L1610" t="str">
        <f t="shared" si="203"/>
        <v>Asian, Malaysian</v>
      </c>
      <c r="M1610" t="str">
        <f t="shared" si="207"/>
        <v>Asian, Malaysian</v>
      </c>
      <c r="N1610" t="s">
        <v>6492</v>
      </c>
      <c r="O1610" t="s">
        <v>6508</v>
      </c>
      <c r="P1610" t="str">
        <f t="shared" si="204"/>
        <v>Asian, Malaysian, Lunch, Dinner, Breakfast, Seating, Table Service, Takeout, Reservations</v>
      </c>
      <c r="Q1610" t="str" cm="1">
        <f t="array" ref="Q1610">_xlfn.TEXTJOIN(", ", TRUE, IFERROR(_xlfn.FILTERXML("&lt;t&gt;&lt;s&gt;" &amp; SUBSTITUTE(P1610, ", ", "&lt;/s&gt;&lt;s&gt;") &amp; "&lt;/s&gt;&lt;/t&gt;", "//s[not(preceding::*=.)]"), ""))</f>
        <v>Asian, Malaysian, Lunch, Dinner, Breakfast, Seating, Table Service, Takeout, Reservations</v>
      </c>
      <c r="R1610" t="s">
        <v>9048</v>
      </c>
      <c r="S1610" t="str">
        <f t="shared" si="205"/>
        <v>P002581</v>
      </c>
      <c r="T1610">
        <f t="shared" ca="1" si="206"/>
        <v>2112</v>
      </c>
      <c r="U1610" s="4">
        <v>4046</v>
      </c>
    </row>
    <row r="1611" spans="1:21" x14ac:dyDescent="0.45">
      <c r="A1611" t="s">
        <v>6509</v>
      </c>
      <c r="B1611" t="s">
        <v>3</v>
      </c>
      <c r="C1611" s="3" t="str">
        <f t="shared" si="201"/>
        <v>4.0 </v>
      </c>
      <c r="D1611" t="s">
        <v>6510</v>
      </c>
      <c r="E1611" t="s">
        <v>6511</v>
      </c>
      <c r="F1611" t="s">
        <v>13</v>
      </c>
      <c r="G1611" t="str">
        <f t="shared" si="202"/>
        <v>$$ - $$$</v>
      </c>
      <c r="H1611" t="s">
        <v>6512</v>
      </c>
      <c r="I1611" t="s">
        <v>6513</v>
      </c>
      <c r="J1611" t="str">
        <f t="shared" si="200"/>
        <v xml:space="preserve">  SeafoodAsianPortuguese</v>
      </c>
      <c r="K1611" t="str" cm="1">
        <f t="array" ref="K1611">ExtractCapitals(J1611)</f>
        <v>Seafood Asian Portuguese</v>
      </c>
      <c r="L1611" t="str">
        <f t="shared" si="203"/>
        <v>Seafood, Asian, Portuguese</v>
      </c>
      <c r="M1611" t="str">
        <f t="shared" si="207"/>
        <v>Seafood, Asian, Portuguese</v>
      </c>
      <c r="N1611" t="s">
        <v>39</v>
      </c>
      <c r="O1611" t="s">
        <v>6514</v>
      </c>
      <c r="P1611" t="str">
        <f t="shared" si="204"/>
        <v>Seafood, Asian, Portuguese, Dinner, Takeout, Reservations, Seating</v>
      </c>
      <c r="Q1611" t="str" cm="1">
        <f t="array" ref="Q1611">_xlfn.TEXTJOIN(", ", TRUE, IFERROR(_xlfn.FILTERXML("&lt;t&gt;&lt;s&gt;" &amp; SUBSTITUTE(P1611, ", ", "&lt;/s&gt;&lt;s&gt;") &amp; "&lt;/s&gt;&lt;/t&gt;", "//s[not(preceding::*=.)]"), ""))</f>
        <v>Seafood, Asian, Portuguese, Dinner, Takeout, Reservations, Seating</v>
      </c>
      <c r="R1611" t="s">
        <v>9048</v>
      </c>
      <c r="S1611" t="str">
        <f t="shared" si="205"/>
        <v>P002582</v>
      </c>
      <c r="T1611">
        <f t="shared" ca="1" si="206"/>
        <v>2005</v>
      </c>
      <c r="U1611" s="4">
        <v>432</v>
      </c>
    </row>
    <row r="1612" spans="1:21" x14ac:dyDescent="0.45">
      <c r="A1612" t="s">
        <v>6515</v>
      </c>
      <c r="B1612" t="s">
        <v>79</v>
      </c>
      <c r="C1612" s="3" t="str">
        <f t="shared" si="201"/>
        <v>5.0 </v>
      </c>
      <c r="D1612" t="s">
        <v>6516</v>
      </c>
      <c r="F1612" t="s">
        <v>6</v>
      </c>
      <c r="G1612" t="str">
        <f t="shared" si="202"/>
        <v>$</v>
      </c>
      <c r="H1612" t="s">
        <v>246</v>
      </c>
      <c r="I1612">
        <f>60-13-737-3928</f>
        <v>-4618</v>
      </c>
      <c r="J1612" t="str">
        <f t="shared" si="200"/>
        <v>AsianMalaysian</v>
      </c>
      <c r="K1612" t="str" cm="1">
        <f t="array" ref="K1612">ExtractCapitals(J1612)</f>
        <v>Asian Malaysian</v>
      </c>
      <c r="L1612" t="str">
        <f t="shared" si="203"/>
        <v>Asian, Malaysian</v>
      </c>
      <c r="M1612" t="str">
        <f t="shared" si="207"/>
        <v>Asian, Malaysian</v>
      </c>
      <c r="N1612" t="s">
        <v>163</v>
      </c>
      <c r="O1612" t="s">
        <v>507</v>
      </c>
      <c r="P1612" t="str">
        <f t="shared" si="204"/>
        <v>Asian, Malaysian, Breakfast, Lunch, Reservations</v>
      </c>
      <c r="Q1612" t="str" cm="1">
        <f t="array" ref="Q1612">_xlfn.TEXTJOIN(", ", TRUE, IFERROR(_xlfn.FILTERXML("&lt;t&gt;&lt;s&gt;" &amp; SUBSTITUTE(P1612, ", ", "&lt;/s&gt;&lt;s&gt;") &amp; "&lt;/s&gt;&lt;/t&gt;", "//s[not(preceding::*=.)]"), ""))</f>
        <v>Asian, Malaysian, Breakfast, Lunch, Reservations</v>
      </c>
      <c r="R1612" t="s">
        <v>9048</v>
      </c>
      <c r="S1612" t="str">
        <f t="shared" si="205"/>
        <v>P002583</v>
      </c>
      <c r="T1612">
        <f t="shared" ca="1" si="206"/>
        <v>2222</v>
      </c>
      <c r="U1612" s="4">
        <v>1643</v>
      </c>
    </row>
    <row r="1613" spans="1:21" x14ac:dyDescent="0.45">
      <c r="A1613" t="s">
        <v>6517</v>
      </c>
      <c r="B1613" t="s">
        <v>41</v>
      </c>
      <c r="C1613" s="3" t="str">
        <f t="shared" si="201"/>
        <v>4.5 </v>
      </c>
      <c r="D1613" t="s">
        <v>6518</v>
      </c>
      <c r="E1613" t="s">
        <v>6519</v>
      </c>
      <c r="F1613" t="s">
        <v>13</v>
      </c>
      <c r="G1613" t="str">
        <f t="shared" si="202"/>
        <v>$$ - $$$</v>
      </c>
      <c r="H1613" t="s">
        <v>21</v>
      </c>
      <c r="I1613" t="s">
        <v>6520</v>
      </c>
      <c r="J1613" t="str">
        <f t="shared" si="200"/>
        <v xml:space="preserve">  ChineseAsianMalaysian</v>
      </c>
      <c r="K1613" t="str" cm="1">
        <f t="array" ref="K1613">ExtractCapitals(J1613)</f>
        <v>Chinese Asian Malaysian</v>
      </c>
      <c r="L1613" t="str">
        <f t="shared" si="203"/>
        <v>Chinese, Asian, Malaysian</v>
      </c>
      <c r="M1613" t="str">
        <f t="shared" si="207"/>
        <v>Chinese, Asian, Malaysian</v>
      </c>
      <c r="N1613" t="s">
        <v>71</v>
      </c>
      <c r="O1613" t="s">
        <v>6521</v>
      </c>
      <c r="P1613" t="str">
        <f t="shared" si="204"/>
        <v>Chinese, Asian, Malaysian, Asian, Chinese, Malaysian, Gluten Free Options, Vegetarian Friendly, Vegan Options</v>
      </c>
      <c r="Q1613" t="str" cm="1">
        <f t="array" ref="Q1613">_xlfn.TEXTJOIN(", ", TRUE, IFERROR(_xlfn.FILTERXML("&lt;t&gt;&lt;s&gt;" &amp; SUBSTITUTE(P1613, ", ", "&lt;/s&gt;&lt;s&gt;") &amp; "&lt;/s&gt;&lt;/t&gt;", "//s[not(preceding::*=.)]"), ""))</f>
        <v>Chinese, Asian, Malaysian, Gluten Free Options, Vegetarian Friendly, Vegan Options</v>
      </c>
      <c r="R1613" t="s">
        <v>9048</v>
      </c>
      <c r="S1613" t="str">
        <f t="shared" si="205"/>
        <v>P002584</v>
      </c>
      <c r="T1613">
        <f t="shared" ca="1" si="206"/>
        <v>1126</v>
      </c>
      <c r="U1613" s="4">
        <v>1250</v>
      </c>
    </row>
    <row r="1614" spans="1:21" x14ac:dyDescent="0.45">
      <c r="A1614" t="s">
        <v>6522</v>
      </c>
      <c r="B1614" t="s">
        <v>79</v>
      </c>
      <c r="C1614" s="3" t="str">
        <f t="shared" si="201"/>
        <v>5.0 </v>
      </c>
      <c r="D1614" t="s">
        <v>6523</v>
      </c>
      <c r="E1614" t="s">
        <v>6524</v>
      </c>
      <c r="F1614" t="s">
        <v>144</v>
      </c>
      <c r="G1614" t="str">
        <f t="shared" si="202"/>
        <v>$$$$</v>
      </c>
      <c r="H1614" t="s">
        <v>3696</v>
      </c>
      <c r="I1614" t="s">
        <v>6525</v>
      </c>
      <c r="J1614" t="str">
        <f t="shared" si="200"/>
        <v>Cafe</v>
      </c>
      <c r="K1614" t="str" cm="1">
        <f t="array" ref="K1614">ExtractCapitals(J1614)</f>
        <v>Cafe</v>
      </c>
      <c r="L1614" t="str">
        <f t="shared" si="203"/>
        <v>Cafe</v>
      </c>
      <c r="M1614" t="str">
        <f t="shared" si="207"/>
        <v>Cafe</v>
      </c>
      <c r="N1614" t="s">
        <v>99</v>
      </c>
      <c r="O1614" t="s">
        <v>6526</v>
      </c>
      <c r="P1614" t="str">
        <f t="shared" si="204"/>
        <v>Cafe, Breakfast, Lunch, Brunch, Reservations, Accepts Mastercard, Accepts Visa, Digital Payments, Accepts Credit Cards</v>
      </c>
      <c r="Q1614" t="str" cm="1">
        <f t="array" ref="Q1614">_xlfn.TEXTJOIN(", ", TRUE, IFERROR(_xlfn.FILTERXML("&lt;t&gt;&lt;s&gt;" &amp; SUBSTITUTE(P1614, ", ", "&lt;/s&gt;&lt;s&gt;") &amp; "&lt;/s&gt;&lt;/t&gt;", "//s[not(preceding::*=.)]"), ""))</f>
        <v>Cafe, Breakfast, Lunch, Brunch, Reservations, Accepts Mastercard, Accepts Visa, Digital Payments, Accepts Credit Cards</v>
      </c>
      <c r="R1614" t="s">
        <v>9048</v>
      </c>
      <c r="S1614" t="str">
        <f t="shared" si="205"/>
        <v>P002585</v>
      </c>
      <c r="T1614">
        <f t="shared" ca="1" si="206"/>
        <v>1040</v>
      </c>
      <c r="U1614" s="4">
        <v>2534</v>
      </c>
    </row>
    <row r="1615" spans="1:21" x14ac:dyDescent="0.45">
      <c r="A1615" t="s">
        <v>6527</v>
      </c>
      <c r="B1615" t="s">
        <v>18</v>
      </c>
      <c r="C1615" s="3" t="str">
        <f t="shared" si="201"/>
        <v>3.5 </v>
      </c>
      <c r="D1615" t="s">
        <v>6528</v>
      </c>
      <c r="F1615" t="s">
        <v>6</v>
      </c>
      <c r="G1615" t="str">
        <f t="shared" si="202"/>
        <v>$</v>
      </c>
      <c r="H1615" t="s">
        <v>60</v>
      </c>
      <c r="I1615" t="s">
        <v>6529</v>
      </c>
      <c r="J1615" t="str">
        <f t="shared" si="200"/>
        <v>Quick BitesChineseAsian</v>
      </c>
      <c r="K1615" t="str" cm="1">
        <f t="array" ref="K1615">ExtractCapitals(J1615)</f>
        <v>Quick  Bites Chinese Asian</v>
      </c>
      <c r="L1615" t="str">
        <f t="shared" si="203"/>
        <v>Quick, , Bites, Chinese, Asian</v>
      </c>
      <c r="M1615" t="str">
        <f t="shared" si="207"/>
        <v>Quick Bites, Chinese, Asian</v>
      </c>
      <c r="N1615" t="s">
        <v>6530</v>
      </c>
      <c r="O1615" t="s">
        <v>99</v>
      </c>
      <c r="P1615" t="str">
        <f t="shared" si="204"/>
        <v>Quick Bites, Chinese, Asian, Chinese, Malaysian, Asian, Breakfast, Lunch, Brunch</v>
      </c>
      <c r="Q1615" t="str" cm="1">
        <f t="array" ref="Q1615">_xlfn.TEXTJOIN(", ", TRUE, IFERROR(_xlfn.FILTERXML("&lt;t&gt;&lt;s&gt;" &amp; SUBSTITUTE(P1615, ", ", "&lt;/s&gt;&lt;s&gt;") &amp; "&lt;/s&gt;&lt;/t&gt;", "//s[not(preceding::*=.)]"), ""))</f>
        <v>Quick Bites, Chinese, Asian, Malaysian, Breakfast, Lunch, Brunch</v>
      </c>
      <c r="R1615" t="s">
        <v>9048</v>
      </c>
      <c r="S1615" t="str">
        <f t="shared" si="205"/>
        <v>P002586</v>
      </c>
      <c r="T1615">
        <f t="shared" ca="1" si="206"/>
        <v>3893</v>
      </c>
      <c r="U1615" s="4">
        <v>1674</v>
      </c>
    </row>
    <row r="1616" spans="1:21" x14ac:dyDescent="0.45">
      <c r="A1616" t="s">
        <v>6531</v>
      </c>
      <c r="B1616" t="s">
        <v>41</v>
      </c>
      <c r="C1616" s="3" t="str">
        <f t="shared" si="201"/>
        <v>4.5 </v>
      </c>
      <c r="D1616" t="s">
        <v>6532</v>
      </c>
      <c r="F1616" t="s">
        <v>794</v>
      </c>
      <c r="G1616" t="str">
        <f t="shared" si="202"/>
        <v>$$</v>
      </c>
      <c r="H1616" t="s">
        <v>6533</v>
      </c>
      <c r="I1616" t="s">
        <v>6534</v>
      </c>
      <c r="J1616" t="str">
        <f t="shared" si="200"/>
        <v>AsianMalaysianVegan OptionsHalal</v>
      </c>
      <c r="K1616" t="str" cm="1">
        <f t="array" ref="K1616">ExtractCapitals(J1616)</f>
        <v>Asian Malaysian Vegan  Options Halal</v>
      </c>
      <c r="L1616" t="str">
        <f t="shared" si="203"/>
        <v>Asian, Malaysian, Vegan, , Options, Halal</v>
      </c>
      <c r="M1616" t="str">
        <f t="shared" si="207"/>
        <v>Asian, Malaysian, Vegan Options, Halal</v>
      </c>
      <c r="N1616" t="s">
        <v>6535</v>
      </c>
      <c r="O1616" t="s">
        <v>135</v>
      </c>
      <c r="P1616" t="str">
        <f t="shared" si="204"/>
        <v>Asian, Malaysian, Vegan Options, Halal, Dinner, Lunch</v>
      </c>
      <c r="Q1616" t="str" cm="1">
        <f t="array" ref="Q1616">_xlfn.TEXTJOIN(", ", TRUE, IFERROR(_xlfn.FILTERXML("&lt;t&gt;&lt;s&gt;" &amp; SUBSTITUTE(P1616, ", ", "&lt;/s&gt;&lt;s&gt;") &amp; "&lt;/s&gt;&lt;/t&gt;", "//s[not(preceding::*=.)]"), ""))</f>
        <v>Asian, Malaysian, Vegan Options, Halal, Dinner, Lunch</v>
      </c>
      <c r="R1616" t="s">
        <v>9048</v>
      </c>
      <c r="S1616" t="str">
        <f t="shared" si="205"/>
        <v>P002587</v>
      </c>
      <c r="T1616">
        <f t="shared" ca="1" si="206"/>
        <v>2170</v>
      </c>
      <c r="U1616" s="4">
        <v>939</v>
      </c>
    </row>
    <row r="1617" spans="1:21" x14ac:dyDescent="0.45">
      <c r="A1617" t="s">
        <v>826</v>
      </c>
      <c r="B1617" t="s">
        <v>3</v>
      </c>
      <c r="C1617" s="3" t="str">
        <f t="shared" si="201"/>
        <v>4.0 </v>
      </c>
      <c r="D1617" t="s">
        <v>6412</v>
      </c>
      <c r="F1617" t="s">
        <v>13</v>
      </c>
      <c r="G1617" t="str">
        <f t="shared" si="202"/>
        <v>$$ - $$$</v>
      </c>
      <c r="H1617" t="s">
        <v>6413</v>
      </c>
      <c r="I1617" t="s">
        <v>6414</v>
      </c>
      <c r="J1617" t="str">
        <f t="shared" si="200"/>
        <v xml:space="preserve">  ChineseAsianCentral Asian</v>
      </c>
      <c r="K1617" t="str" cm="1">
        <f t="array" ref="K1617">ExtractCapitals(J1617)</f>
        <v>Chinese Asian Central  Asian</v>
      </c>
      <c r="L1617" t="str">
        <f t="shared" si="203"/>
        <v>Chinese, Asian, Central, , Asian</v>
      </c>
      <c r="M1617" t="str">
        <f t="shared" si="207"/>
        <v>Chinese, Asian, Central Asian</v>
      </c>
      <c r="N1617" t="s">
        <v>34</v>
      </c>
      <c r="O1617" t="s">
        <v>183</v>
      </c>
      <c r="P1617" t="str">
        <f t="shared" si="204"/>
        <v>Chinese, Asian, Central Asian, Vegetarian Friendly, Lunch, Dinner, Brunch</v>
      </c>
      <c r="Q1617" t="str" cm="1">
        <f t="array" ref="Q1617">_xlfn.TEXTJOIN(", ", TRUE, IFERROR(_xlfn.FILTERXML("&lt;t&gt;&lt;s&gt;" &amp; SUBSTITUTE(P1617, ", ", "&lt;/s&gt;&lt;s&gt;") &amp; "&lt;/s&gt;&lt;/t&gt;", "//s[not(preceding::*=.)]"), ""))</f>
        <v>Chinese, Asian, Central Asian, Vegetarian Friendly, Lunch, Dinner, Brunch</v>
      </c>
      <c r="R1617" t="s">
        <v>9048</v>
      </c>
      <c r="S1617" t="str">
        <f t="shared" si="205"/>
        <v>P002588</v>
      </c>
      <c r="T1617">
        <f t="shared" ca="1" si="206"/>
        <v>1663</v>
      </c>
      <c r="U1617" s="4">
        <v>2418</v>
      </c>
    </row>
    <row r="1618" spans="1:21" x14ac:dyDescent="0.45">
      <c r="A1618" t="s">
        <v>6536</v>
      </c>
      <c r="B1618" t="s">
        <v>3</v>
      </c>
      <c r="C1618" s="3" t="str">
        <f t="shared" si="201"/>
        <v>4.0 </v>
      </c>
      <c r="D1618" t="s">
        <v>6468</v>
      </c>
      <c r="F1618" t="s">
        <v>13</v>
      </c>
      <c r="G1618" t="str">
        <f t="shared" si="202"/>
        <v>$$ - $$$</v>
      </c>
      <c r="H1618" t="s">
        <v>6537</v>
      </c>
      <c r="J1618" t="str">
        <f t="shared" si="200"/>
        <v xml:space="preserve">  PizzaInternationalPub</v>
      </c>
      <c r="K1618" t="str" cm="1">
        <f t="array" ref="K1618">ExtractCapitals(J1618)</f>
        <v>Pizza International Pub</v>
      </c>
      <c r="L1618" t="str">
        <f t="shared" si="203"/>
        <v>Pizza, International, Pub</v>
      </c>
      <c r="M1618" t="str">
        <f t="shared" si="207"/>
        <v>Pizza, International, Pub</v>
      </c>
      <c r="N1618" t="s">
        <v>39</v>
      </c>
      <c r="O1618" t="s">
        <v>6538</v>
      </c>
      <c r="P1618" t="str">
        <f t="shared" si="204"/>
        <v>Pizza, International, Pub, Dinner, Seating, Accepts Credit Cards, Reservations, Table Service</v>
      </c>
      <c r="Q1618" t="str" cm="1">
        <f t="array" ref="Q1618">_xlfn.TEXTJOIN(", ", TRUE, IFERROR(_xlfn.FILTERXML("&lt;t&gt;&lt;s&gt;" &amp; SUBSTITUTE(P1618, ", ", "&lt;/s&gt;&lt;s&gt;") &amp; "&lt;/s&gt;&lt;/t&gt;", "//s[not(preceding::*=.)]"), ""))</f>
        <v>Pizza, International, Pub, Dinner, Seating, Accepts Credit Cards, Reservations, Table Service</v>
      </c>
      <c r="R1618" t="s">
        <v>9048</v>
      </c>
      <c r="S1618" t="str">
        <f t="shared" si="205"/>
        <v>P002589</v>
      </c>
      <c r="T1618">
        <f t="shared" ca="1" si="206"/>
        <v>1115</v>
      </c>
      <c r="U1618" s="4">
        <v>976</v>
      </c>
    </row>
    <row r="1619" spans="1:21" x14ac:dyDescent="0.45">
      <c r="A1619" t="s">
        <v>6539</v>
      </c>
      <c r="B1619" t="s">
        <v>3</v>
      </c>
      <c r="C1619" s="3" t="str">
        <f t="shared" si="201"/>
        <v>4.0 </v>
      </c>
      <c r="D1619" t="s">
        <v>6540</v>
      </c>
      <c r="F1619" t="s">
        <v>13</v>
      </c>
      <c r="G1619" t="str">
        <f t="shared" si="202"/>
        <v>$$ - $$$</v>
      </c>
      <c r="H1619" t="s">
        <v>486</v>
      </c>
      <c r="I1619" t="s">
        <v>6541</v>
      </c>
      <c r="J1619" t="str">
        <f t="shared" si="200"/>
        <v xml:space="preserve">  AsianMalaysianVegetarian Friendly</v>
      </c>
      <c r="K1619" t="str" cm="1">
        <f t="array" ref="K1619">ExtractCapitals(J1619)</f>
        <v>Asian Malaysian Vegetarian  Friendly</v>
      </c>
      <c r="L1619" t="str">
        <f t="shared" si="203"/>
        <v>Asian, Malaysian, Vegetarian, , Friendly</v>
      </c>
      <c r="M1619" t="str">
        <f t="shared" si="207"/>
        <v>Asian, Malaysian, Vegetarian Friendly</v>
      </c>
      <c r="N1619" t="s">
        <v>34</v>
      </c>
      <c r="O1619" t="s">
        <v>232</v>
      </c>
      <c r="P1619" t="str">
        <f t="shared" si="204"/>
        <v>Asian, Malaysian, Vegetarian Friendly, Lunch, Dinner</v>
      </c>
      <c r="Q1619" t="str" cm="1">
        <f t="array" ref="Q1619">_xlfn.TEXTJOIN(", ", TRUE, IFERROR(_xlfn.FILTERXML("&lt;t&gt;&lt;s&gt;" &amp; SUBSTITUTE(P1619, ", ", "&lt;/s&gt;&lt;s&gt;") &amp; "&lt;/s&gt;&lt;/t&gt;", "//s[not(preceding::*=.)]"), ""))</f>
        <v>Asian, Malaysian, Vegetarian Friendly, Lunch, Dinner</v>
      </c>
      <c r="R1619" t="s">
        <v>9048</v>
      </c>
      <c r="S1619" t="str">
        <f t="shared" si="205"/>
        <v>P002590</v>
      </c>
      <c r="T1619">
        <f t="shared" ca="1" si="206"/>
        <v>1708</v>
      </c>
      <c r="U1619" s="4">
        <v>2470</v>
      </c>
    </row>
    <row r="1620" spans="1:21" x14ac:dyDescent="0.45">
      <c r="A1620" t="s">
        <v>6542</v>
      </c>
      <c r="B1620" t="s">
        <v>41</v>
      </c>
      <c r="C1620" s="3" t="str">
        <f t="shared" si="201"/>
        <v>4.5 </v>
      </c>
      <c r="D1620" t="s">
        <v>6543</v>
      </c>
      <c r="F1620" t="s">
        <v>6</v>
      </c>
      <c r="G1620" t="str">
        <f t="shared" si="202"/>
        <v>$</v>
      </c>
      <c r="H1620" t="s">
        <v>2836</v>
      </c>
      <c r="J1620" t="str">
        <f t="shared" si="200"/>
        <v>DessertAsianMalaysian</v>
      </c>
      <c r="K1620" t="str" cm="1">
        <f t="array" ref="K1620">ExtractCapitals(J1620)</f>
        <v>Dessert Asian Malaysian</v>
      </c>
      <c r="L1620" t="str">
        <f t="shared" si="203"/>
        <v>Dessert, Asian, Malaysian</v>
      </c>
      <c r="M1620" t="str">
        <f t="shared" si="207"/>
        <v>Dessert, Asian, Malaysian</v>
      </c>
      <c r="N1620" t="s">
        <v>34</v>
      </c>
      <c r="O1620" t="s">
        <v>869</v>
      </c>
      <c r="P1620" t="str">
        <f t="shared" si="204"/>
        <v>Dessert, Asian, Malaysian, Vegetarian Friendly, Takeout, Seating, Wheelchair Accessible</v>
      </c>
      <c r="Q1620" t="str" cm="1">
        <f t="array" ref="Q1620">_xlfn.TEXTJOIN(", ", TRUE, IFERROR(_xlfn.FILTERXML("&lt;t&gt;&lt;s&gt;" &amp; SUBSTITUTE(P1620, ", ", "&lt;/s&gt;&lt;s&gt;") &amp; "&lt;/s&gt;&lt;/t&gt;", "//s[not(preceding::*=.)]"), ""))</f>
        <v>Dessert, Asian, Malaysian, Vegetarian Friendly, Takeout, Seating, Wheelchair Accessible</v>
      </c>
      <c r="R1620" t="s">
        <v>9048</v>
      </c>
      <c r="S1620" t="str">
        <f t="shared" si="205"/>
        <v>P002591</v>
      </c>
      <c r="T1620">
        <f t="shared" ca="1" si="206"/>
        <v>989</v>
      </c>
      <c r="U1620" s="4">
        <v>3225</v>
      </c>
    </row>
    <row r="1621" spans="1:21" x14ac:dyDescent="0.45">
      <c r="A1621" t="s">
        <v>6544</v>
      </c>
      <c r="B1621" t="s">
        <v>41</v>
      </c>
      <c r="C1621" s="3" t="str">
        <f t="shared" si="201"/>
        <v>4.5 </v>
      </c>
      <c r="D1621" t="s">
        <v>6545</v>
      </c>
      <c r="F1621" t="s">
        <v>6</v>
      </c>
      <c r="G1621" t="str">
        <f t="shared" si="202"/>
        <v>$</v>
      </c>
      <c r="H1621" t="s">
        <v>6</v>
      </c>
      <c r="I1621" t="s">
        <v>6546</v>
      </c>
      <c r="J1621" t="str">
        <f t="shared" si="200"/>
        <v/>
      </c>
      <c r="K1621" t="str" cm="1">
        <f t="array" ref="K1621">ExtractCapitals(J1621)</f>
        <v/>
      </c>
      <c r="L1621" t="str">
        <f t="shared" si="203"/>
        <v/>
      </c>
      <c r="M1621" t="str">
        <f t="shared" si="207"/>
        <v/>
      </c>
      <c r="P1621" t="str">
        <f t="shared" si="204"/>
        <v xml:space="preserve">, , </v>
      </c>
      <c r="Q1621" t="str" cm="1">
        <f t="array" ref="Q1621">_xlfn.TEXTJOIN(", ", TRUE, IFERROR(_xlfn.FILTERXML("&lt;t&gt;&lt;s&gt;" &amp; SUBSTITUTE(P1621, ", ", "&lt;/s&gt;&lt;s&gt;") &amp; "&lt;/s&gt;&lt;/t&gt;", "//s[not(preceding::*=.)]"), ""))</f>
        <v/>
      </c>
      <c r="R1621" t="s">
        <v>9048</v>
      </c>
      <c r="S1621" t="str">
        <f t="shared" si="205"/>
        <v>P002592</v>
      </c>
      <c r="T1621">
        <f t="shared" ca="1" si="206"/>
        <v>2083</v>
      </c>
      <c r="U1621" s="4">
        <v>3220</v>
      </c>
    </row>
    <row r="1622" spans="1:21" x14ac:dyDescent="0.45">
      <c r="A1622" t="s">
        <v>6547</v>
      </c>
      <c r="B1622" t="s">
        <v>18</v>
      </c>
      <c r="C1622" s="3" t="str">
        <f t="shared" si="201"/>
        <v>3.5 </v>
      </c>
      <c r="D1622" t="s">
        <v>6548</v>
      </c>
      <c r="E1622" t="s">
        <v>6549</v>
      </c>
      <c r="F1622" t="s">
        <v>13</v>
      </c>
      <c r="G1622" t="str">
        <f t="shared" si="202"/>
        <v>$$ - $$$</v>
      </c>
      <c r="H1622" t="s">
        <v>32</v>
      </c>
      <c r="I1622" t="s">
        <v>6550</v>
      </c>
      <c r="J1622" t="str">
        <f t="shared" si="200"/>
        <v xml:space="preserve">  AsianNonya/MalaysianMalaysian</v>
      </c>
      <c r="K1622" t="str" cm="1">
        <f t="array" ref="K1622">ExtractCapitals(J1622)</f>
        <v>Asian Nonya/ Malaysian Malaysian</v>
      </c>
      <c r="L1622" t="str">
        <f t="shared" si="203"/>
        <v>Asian, Nonya/, Malaysian, Malaysian</v>
      </c>
      <c r="M1622" t="str">
        <f t="shared" si="207"/>
        <v>Asian, Nonya/, Malaysian, Malaysian</v>
      </c>
      <c r="N1622" t="s">
        <v>158</v>
      </c>
      <c r="O1622" t="s">
        <v>183</v>
      </c>
      <c r="P1622" t="str">
        <f t="shared" si="204"/>
        <v>Asian, Nonya/, Malaysian, Malaysian, Halal, Vegetarian Friendly, Lunch, Dinner, Brunch</v>
      </c>
      <c r="Q1622" t="str" cm="1">
        <f t="array" ref="Q1622">_xlfn.TEXTJOIN(", ", TRUE, IFERROR(_xlfn.FILTERXML("&lt;t&gt;&lt;s&gt;" &amp; SUBSTITUTE(P1622, ", ", "&lt;/s&gt;&lt;s&gt;") &amp; "&lt;/s&gt;&lt;/t&gt;", "//s[not(preceding::*=.)]"), ""))</f>
        <v>Asian, Nonya/, Malaysian, Halal, Vegetarian Friendly, Lunch, Dinner, Brunch</v>
      </c>
      <c r="R1622" t="s">
        <v>9048</v>
      </c>
      <c r="S1622" t="str">
        <f t="shared" si="205"/>
        <v>P002593</v>
      </c>
      <c r="T1622">
        <f t="shared" ca="1" si="206"/>
        <v>2818</v>
      </c>
      <c r="U1622" s="4">
        <v>1721</v>
      </c>
    </row>
    <row r="1623" spans="1:21" x14ac:dyDescent="0.45">
      <c r="A1623" t="s">
        <v>6551</v>
      </c>
      <c r="B1623" t="s">
        <v>41</v>
      </c>
      <c r="C1623" s="3" t="str">
        <f t="shared" si="201"/>
        <v>4.5 </v>
      </c>
      <c r="D1623" t="s">
        <v>6552</v>
      </c>
      <c r="E1623" t="s">
        <v>6553</v>
      </c>
      <c r="F1623" t="s">
        <v>13</v>
      </c>
      <c r="G1623" t="str">
        <f t="shared" si="202"/>
        <v>$$ - $$$</v>
      </c>
      <c r="H1623" t="s">
        <v>473</v>
      </c>
      <c r="I1623" t="s">
        <v>6554</v>
      </c>
      <c r="J1623" t="str">
        <f t="shared" si="200"/>
        <v xml:space="preserve">  AsianIndonesianHalal</v>
      </c>
      <c r="K1623" t="str" cm="1">
        <f t="array" ref="K1623">ExtractCapitals(J1623)</f>
        <v>Asian Indonesian Halal</v>
      </c>
      <c r="L1623" t="str">
        <f t="shared" si="203"/>
        <v>Asian, Indonesian, Halal</v>
      </c>
      <c r="M1623" t="str">
        <f t="shared" si="207"/>
        <v>Asian, Indonesian, Halal</v>
      </c>
      <c r="N1623" t="s">
        <v>2278</v>
      </c>
      <c r="O1623" t="s">
        <v>77</v>
      </c>
      <c r="P1623" t="str">
        <f t="shared" si="204"/>
        <v>Asian, Indonesian, Halal</v>
      </c>
      <c r="Q1623" t="str" cm="1">
        <f t="array" ref="Q1623">_xlfn.TEXTJOIN(", ", TRUE, IFERROR(_xlfn.FILTERXML("&lt;t&gt;&lt;s&gt;" &amp; SUBSTITUTE(P1623, ", ", "&lt;/s&gt;&lt;s&gt;") &amp; "&lt;/s&gt;&lt;/t&gt;", "//s[not(preceding::*=.)]"), ""))</f>
        <v>Asian, Indonesian, Halal</v>
      </c>
      <c r="R1623" t="s">
        <v>9048</v>
      </c>
      <c r="S1623" t="str">
        <f t="shared" si="205"/>
        <v>P002594</v>
      </c>
      <c r="T1623">
        <f t="shared" ca="1" si="206"/>
        <v>57</v>
      </c>
      <c r="U1623" s="4">
        <v>221</v>
      </c>
    </row>
    <row r="1624" spans="1:21" x14ac:dyDescent="0.45">
      <c r="A1624" t="s">
        <v>6555</v>
      </c>
      <c r="B1624" t="s">
        <v>3</v>
      </c>
      <c r="C1624" s="3" t="str">
        <f t="shared" si="201"/>
        <v>4.0 </v>
      </c>
      <c r="D1624" t="s">
        <v>6556</v>
      </c>
      <c r="E1624" t="s">
        <v>6557</v>
      </c>
      <c r="F1624" t="s">
        <v>13</v>
      </c>
      <c r="G1624" t="str">
        <f t="shared" si="202"/>
        <v>$$ - $$$</v>
      </c>
      <c r="H1624" t="s">
        <v>380</v>
      </c>
      <c r="I1624" t="s">
        <v>6558</v>
      </c>
      <c r="J1624" t="str">
        <f t="shared" si="200"/>
        <v xml:space="preserve">  JapaneseSushiAsian</v>
      </c>
      <c r="K1624" t="str" cm="1">
        <f t="array" ref="K1624">ExtractCapitals(J1624)</f>
        <v>Japanese Sushi Asian</v>
      </c>
      <c r="L1624" t="str">
        <f t="shared" si="203"/>
        <v>Japanese, Sushi, Asian</v>
      </c>
      <c r="M1624" t="str">
        <f t="shared" si="207"/>
        <v>Japanese, Sushi, Asian</v>
      </c>
      <c r="N1624" t="s">
        <v>34</v>
      </c>
      <c r="O1624" t="s">
        <v>183</v>
      </c>
      <c r="P1624" t="str">
        <f t="shared" si="204"/>
        <v>Japanese, Sushi, Asian, Vegetarian Friendly, Lunch, Dinner, Brunch</v>
      </c>
      <c r="Q1624" t="str" cm="1">
        <f t="array" ref="Q1624">_xlfn.TEXTJOIN(", ", TRUE, IFERROR(_xlfn.FILTERXML("&lt;t&gt;&lt;s&gt;" &amp; SUBSTITUTE(P1624, ", ", "&lt;/s&gt;&lt;s&gt;") &amp; "&lt;/s&gt;&lt;/t&gt;", "//s[not(preceding::*=.)]"), ""))</f>
        <v>Japanese, Sushi, Asian, Vegetarian Friendly, Lunch, Dinner, Brunch</v>
      </c>
      <c r="R1624" t="s">
        <v>9048</v>
      </c>
      <c r="S1624" t="str">
        <f t="shared" si="205"/>
        <v>P002595</v>
      </c>
      <c r="T1624">
        <f t="shared" ca="1" si="206"/>
        <v>326</v>
      </c>
      <c r="U1624" s="4">
        <v>1359</v>
      </c>
    </row>
    <row r="1625" spans="1:21" x14ac:dyDescent="0.45">
      <c r="A1625" t="s">
        <v>6559</v>
      </c>
      <c r="B1625" t="s">
        <v>3</v>
      </c>
      <c r="C1625" s="3" t="str">
        <f t="shared" si="201"/>
        <v>4.0 </v>
      </c>
      <c r="D1625" t="s">
        <v>6560</v>
      </c>
      <c r="F1625" t="s">
        <v>6</v>
      </c>
      <c r="G1625" t="str">
        <f t="shared" si="202"/>
        <v>$</v>
      </c>
      <c r="H1625" t="s">
        <v>7</v>
      </c>
      <c r="I1625" t="s">
        <v>6561</v>
      </c>
      <c r="J1625" t="str">
        <f t="shared" si="200"/>
        <v>ChineseAsianMalaysian</v>
      </c>
      <c r="K1625" t="str" cm="1">
        <f t="array" ref="K1625">ExtractCapitals(J1625)</f>
        <v>Chinese Asian Malaysian</v>
      </c>
      <c r="L1625" t="str">
        <f t="shared" si="203"/>
        <v>Chinese, Asian, Malaysian</v>
      </c>
      <c r="M1625" t="str">
        <f t="shared" si="207"/>
        <v>Chinese, Asian, Malaysian</v>
      </c>
      <c r="N1625" t="s">
        <v>232</v>
      </c>
      <c r="O1625" t="s">
        <v>3814</v>
      </c>
      <c r="P1625" t="str">
        <f t="shared" si="204"/>
        <v>Chinese, Asian, Malaysian, Lunch, Dinner, Takeout, Seating</v>
      </c>
      <c r="Q1625" t="str" cm="1">
        <f t="array" ref="Q1625">_xlfn.TEXTJOIN(", ", TRUE, IFERROR(_xlfn.FILTERXML("&lt;t&gt;&lt;s&gt;" &amp; SUBSTITUTE(P1625, ", ", "&lt;/s&gt;&lt;s&gt;") &amp; "&lt;/s&gt;&lt;/t&gt;", "//s[not(preceding::*=.)]"), ""))</f>
        <v>Chinese, Asian, Malaysian, Lunch, Dinner, Takeout, Seating</v>
      </c>
      <c r="R1625" t="s">
        <v>9048</v>
      </c>
      <c r="S1625" t="str">
        <f t="shared" si="205"/>
        <v>P002596</v>
      </c>
      <c r="T1625">
        <f t="shared" ca="1" si="206"/>
        <v>3217</v>
      </c>
      <c r="U1625" s="4">
        <v>1734</v>
      </c>
    </row>
    <row r="1626" spans="1:21" x14ac:dyDescent="0.45">
      <c r="A1626" t="s">
        <v>6562</v>
      </c>
      <c r="B1626" t="s">
        <v>18</v>
      </c>
      <c r="C1626" s="3" t="str">
        <f t="shared" si="201"/>
        <v>3.5 </v>
      </c>
      <c r="D1626" t="s">
        <v>6563</v>
      </c>
      <c r="E1626" t="s">
        <v>6564</v>
      </c>
      <c r="F1626" t="s">
        <v>6</v>
      </c>
      <c r="G1626" t="str">
        <f t="shared" si="202"/>
        <v>$</v>
      </c>
      <c r="H1626" t="s">
        <v>631</v>
      </c>
      <c r="I1626" t="s">
        <v>6565</v>
      </c>
      <c r="J1626" t="str">
        <f t="shared" si="200"/>
        <v>AsianMalaysianHalal</v>
      </c>
      <c r="K1626" t="str" cm="1">
        <f t="array" ref="K1626">ExtractCapitals(J1626)</f>
        <v>Asian Malaysian Halal</v>
      </c>
      <c r="L1626" t="str">
        <f t="shared" si="203"/>
        <v>Asian, Malaysian, Halal</v>
      </c>
      <c r="M1626" t="str">
        <f t="shared" si="207"/>
        <v>Asian, Malaysian, Halal</v>
      </c>
      <c r="N1626" t="s">
        <v>77</v>
      </c>
      <c r="O1626" t="s">
        <v>376</v>
      </c>
      <c r="P1626" t="str">
        <f t="shared" si="204"/>
        <v>Asian, Malaysian, Halal, Dinner, After-hours</v>
      </c>
      <c r="Q1626" t="str" cm="1">
        <f t="array" ref="Q1626">_xlfn.TEXTJOIN(", ", TRUE, IFERROR(_xlfn.FILTERXML("&lt;t&gt;&lt;s&gt;" &amp; SUBSTITUTE(P1626, ", ", "&lt;/s&gt;&lt;s&gt;") &amp; "&lt;/s&gt;&lt;/t&gt;", "//s[not(preceding::*=.)]"), ""))</f>
        <v>Asian, Malaysian, Halal, Dinner, After-hours</v>
      </c>
      <c r="R1626" t="s">
        <v>9048</v>
      </c>
      <c r="S1626" t="str">
        <f t="shared" si="205"/>
        <v>P002597</v>
      </c>
      <c r="T1626">
        <f t="shared" ca="1" si="206"/>
        <v>2754</v>
      </c>
      <c r="U1626" s="4">
        <v>941</v>
      </c>
    </row>
    <row r="1627" spans="1:21" x14ac:dyDescent="0.45">
      <c r="A1627" t="s">
        <v>6566</v>
      </c>
      <c r="B1627" t="s">
        <v>3</v>
      </c>
      <c r="C1627" s="3" t="str">
        <f t="shared" si="201"/>
        <v>4.0 </v>
      </c>
      <c r="D1627" t="s">
        <v>6567</v>
      </c>
      <c r="E1627" t="s">
        <v>6568</v>
      </c>
      <c r="F1627" t="s">
        <v>13</v>
      </c>
      <c r="G1627" t="str">
        <f t="shared" si="202"/>
        <v>$$ - $$$</v>
      </c>
      <c r="H1627" t="s">
        <v>44</v>
      </c>
      <c r="I1627">
        <f>6-2816204</f>
        <v>-2816198</v>
      </c>
      <c r="J1627" t="str">
        <f t="shared" si="200"/>
        <v xml:space="preserve">  ChineseAsianCantonese</v>
      </c>
      <c r="K1627" t="str" cm="1">
        <f t="array" ref="K1627">ExtractCapitals(J1627)</f>
        <v>Chinese Asian Cantonese</v>
      </c>
      <c r="L1627" t="str">
        <f t="shared" si="203"/>
        <v>Chinese, Asian, Cantonese</v>
      </c>
      <c r="M1627" t="str">
        <f t="shared" si="207"/>
        <v>Chinese, Asian, Cantonese</v>
      </c>
      <c r="N1627" t="s">
        <v>1688</v>
      </c>
      <c r="O1627" t="s">
        <v>6268</v>
      </c>
      <c r="P1627" t="str">
        <f t="shared" si="204"/>
        <v>Chinese, Asian, Cantonese, Lunch, Breakfast, Dinner, Brunch, Takeout, Seating, Wheelchair Accessible, Table Service</v>
      </c>
      <c r="Q1627" t="str" cm="1">
        <f t="array" ref="Q1627">_xlfn.TEXTJOIN(", ", TRUE, IFERROR(_xlfn.FILTERXML("&lt;t&gt;&lt;s&gt;" &amp; SUBSTITUTE(P1627, ", ", "&lt;/s&gt;&lt;s&gt;") &amp; "&lt;/s&gt;&lt;/t&gt;", "//s[not(preceding::*=.)]"), ""))</f>
        <v>Chinese, Asian, Cantonese, Lunch, Breakfast, Dinner, Brunch, Takeout, Seating, Wheelchair Accessible, Table Service</v>
      </c>
      <c r="R1627" t="s">
        <v>9048</v>
      </c>
      <c r="S1627" t="str">
        <f t="shared" si="205"/>
        <v>P002598</v>
      </c>
      <c r="T1627">
        <f t="shared" ca="1" si="206"/>
        <v>1644</v>
      </c>
      <c r="U1627" s="4">
        <v>1232</v>
      </c>
    </row>
    <row r="1628" spans="1:21" x14ac:dyDescent="0.45">
      <c r="A1628" t="s">
        <v>6569</v>
      </c>
      <c r="B1628" t="s">
        <v>41</v>
      </c>
      <c r="C1628" s="3" t="str">
        <f t="shared" si="201"/>
        <v>4.5 </v>
      </c>
      <c r="D1628" t="s">
        <v>6570</v>
      </c>
      <c r="F1628" t="s">
        <v>6</v>
      </c>
      <c r="G1628" t="str">
        <f t="shared" si="202"/>
        <v>$</v>
      </c>
      <c r="H1628" t="s">
        <v>6571</v>
      </c>
      <c r="I1628" t="s">
        <v>6572</v>
      </c>
      <c r="J1628" t="str">
        <f t="shared" si="200"/>
        <v>PizzaCafeVegetarian Friendly</v>
      </c>
      <c r="K1628" t="str" cm="1">
        <f t="array" ref="K1628">ExtractCapitals(J1628)</f>
        <v>Pizza Cafe Vegetarian  Friendly</v>
      </c>
      <c r="L1628" t="str">
        <f t="shared" si="203"/>
        <v>Pizza, Cafe, Vegetarian, , Friendly</v>
      </c>
      <c r="M1628" t="str">
        <f t="shared" si="207"/>
        <v>Pizza, Cafe, Vegetarian Friendly</v>
      </c>
      <c r="N1628" t="s">
        <v>6573</v>
      </c>
      <c r="O1628" t="s">
        <v>34</v>
      </c>
      <c r="P1628" t="str">
        <f t="shared" si="204"/>
        <v>Pizza, Cafe, Vegetarian Friendly</v>
      </c>
      <c r="Q1628" t="str" cm="1">
        <f t="array" ref="Q1628">_xlfn.TEXTJOIN(", ", TRUE, IFERROR(_xlfn.FILTERXML("&lt;t&gt;&lt;s&gt;" &amp; SUBSTITUTE(P1628, ", ", "&lt;/s&gt;&lt;s&gt;") &amp; "&lt;/s&gt;&lt;/t&gt;", "//s[not(preceding::*=.)]"), ""))</f>
        <v>Pizza, Cafe, Vegetarian Friendly</v>
      </c>
      <c r="R1628" t="s">
        <v>9048</v>
      </c>
      <c r="S1628" t="str">
        <f t="shared" si="205"/>
        <v>P002599</v>
      </c>
      <c r="T1628">
        <f t="shared" ca="1" si="206"/>
        <v>2866</v>
      </c>
      <c r="U1628" s="4">
        <v>67</v>
      </c>
    </row>
    <row r="1629" spans="1:21" x14ac:dyDescent="0.45">
      <c r="A1629" t="s">
        <v>6574</v>
      </c>
      <c r="B1629" t="s">
        <v>18</v>
      </c>
      <c r="C1629" s="3" t="str">
        <f t="shared" si="201"/>
        <v>3.5 </v>
      </c>
      <c r="D1629" t="s">
        <v>6575</v>
      </c>
      <c r="E1629" t="s">
        <v>6576</v>
      </c>
      <c r="F1629" t="s">
        <v>6</v>
      </c>
      <c r="G1629" t="str">
        <f t="shared" si="202"/>
        <v>$</v>
      </c>
      <c r="H1629" t="s">
        <v>2836</v>
      </c>
      <c r="I1629" t="s">
        <v>6577</v>
      </c>
      <c r="J1629" t="str">
        <f t="shared" si="200"/>
        <v>DessertAsianMalaysian</v>
      </c>
      <c r="K1629" t="str" cm="1">
        <f t="array" ref="K1629">ExtractCapitals(J1629)</f>
        <v>Dessert Asian Malaysian</v>
      </c>
      <c r="L1629" t="str">
        <f t="shared" si="203"/>
        <v>Dessert, Asian, Malaysian</v>
      </c>
      <c r="M1629" t="str">
        <f t="shared" si="207"/>
        <v>Dessert, Asian, Malaysian</v>
      </c>
      <c r="N1629" t="s">
        <v>3814</v>
      </c>
      <c r="P1629" t="str">
        <f t="shared" si="204"/>
        <v>Dessert, Asian, Malaysian, Takeout, Seating</v>
      </c>
      <c r="Q1629" t="str" cm="1">
        <f t="array" ref="Q1629">_xlfn.TEXTJOIN(", ", TRUE, IFERROR(_xlfn.FILTERXML("&lt;t&gt;&lt;s&gt;" &amp; SUBSTITUTE(P1629, ", ", "&lt;/s&gt;&lt;s&gt;") &amp; "&lt;/s&gt;&lt;/t&gt;", "//s[not(preceding::*=.)]"), ""))</f>
        <v>Dessert, Asian, Malaysian, Takeout, Seating</v>
      </c>
      <c r="R1629" t="s">
        <v>9048</v>
      </c>
      <c r="S1629" t="str">
        <f t="shared" si="205"/>
        <v>P002600</v>
      </c>
      <c r="T1629">
        <f t="shared" ca="1" si="206"/>
        <v>1007</v>
      </c>
      <c r="U1629" s="4">
        <v>4389</v>
      </c>
    </row>
    <row r="1630" spans="1:21" x14ac:dyDescent="0.45">
      <c r="A1630" t="s">
        <v>6578</v>
      </c>
      <c r="B1630" t="s">
        <v>41</v>
      </c>
      <c r="C1630" s="3" t="str">
        <f t="shared" si="201"/>
        <v>4.5 </v>
      </c>
      <c r="D1630" t="s">
        <v>6579</v>
      </c>
      <c r="F1630" t="s">
        <v>413</v>
      </c>
      <c r="G1630" t="str">
        <f t="shared" si="202"/>
        <v>$$</v>
      </c>
      <c r="H1630" t="s">
        <v>6580</v>
      </c>
      <c r="I1630" t="s">
        <v>6581</v>
      </c>
      <c r="J1630" t="str">
        <f t="shared" si="200"/>
        <v>BakeriesCafeEuropeanVegetarian Friendly</v>
      </c>
      <c r="K1630" t="str" cm="1">
        <f t="array" ref="K1630">ExtractCapitals(J1630)</f>
        <v>Bakeries Cafe European Vegetarian  Friendly</v>
      </c>
      <c r="L1630" t="str">
        <f t="shared" si="203"/>
        <v>Bakeries, Cafe, European, Vegetarian, , Friendly</v>
      </c>
      <c r="M1630" t="str">
        <f t="shared" si="207"/>
        <v>Bakeries, Cafe, European, Vegetarian Friendly</v>
      </c>
      <c r="N1630" t="s">
        <v>34</v>
      </c>
      <c r="O1630" t="s">
        <v>558</v>
      </c>
      <c r="P1630" t="str">
        <f t="shared" si="204"/>
        <v>Bakeries, Cafe, European, Vegetarian Friendly, Breakfast</v>
      </c>
      <c r="Q1630" t="str" cm="1">
        <f t="array" ref="Q1630">_xlfn.TEXTJOIN(", ", TRUE, IFERROR(_xlfn.FILTERXML("&lt;t&gt;&lt;s&gt;" &amp; SUBSTITUTE(P1630, ", ", "&lt;/s&gt;&lt;s&gt;") &amp; "&lt;/s&gt;&lt;/t&gt;", "//s[not(preceding::*=.)]"), ""))</f>
        <v>Bakeries, Cafe, European, Vegetarian Friendly, Breakfast</v>
      </c>
      <c r="R1630" t="s">
        <v>9048</v>
      </c>
      <c r="S1630" t="str">
        <f t="shared" si="205"/>
        <v>P002601</v>
      </c>
      <c r="T1630">
        <f t="shared" ca="1" si="206"/>
        <v>3434</v>
      </c>
      <c r="U1630" s="4">
        <v>4400</v>
      </c>
    </row>
    <row r="1631" spans="1:21" x14ac:dyDescent="0.45">
      <c r="A1631" t="s">
        <v>6582</v>
      </c>
      <c r="B1631" t="s">
        <v>41</v>
      </c>
      <c r="C1631" s="3" t="str">
        <f t="shared" si="201"/>
        <v>4.5 </v>
      </c>
      <c r="D1631" t="s">
        <v>6583</v>
      </c>
      <c r="F1631" t="s">
        <v>6</v>
      </c>
      <c r="G1631" t="str">
        <f t="shared" si="202"/>
        <v>$</v>
      </c>
      <c r="H1631" t="s">
        <v>6584</v>
      </c>
      <c r="I1631" t="s">
        <v>6585</v>
      </c>
      <c r="J1631" t="str">
        <f t="shared" si="200"/>
        <v>BarCafeAsian</v>
      </c>
      <c r="K1631" t="str" cm="1">
        <f t="array" ref="K1631">ExtractCapitals(J1631)</f>
        <v>Bar Cafe Asian</v>
      </c>
      <c r="L1631" t="str">
        <f t="shared" si="203"/>
        <v>Bar, Cafe, Asian</v>
      </c>
      <c r="M1631" t="str">
        <f t="shared" si="207"/>
        <v>Bar, Cafe, Asian</v>
      </c>
      <c r="N1631" t="s">
        <v>2520</v>
      </c>
      <c r="P1631" t="str">
        <f t="shared" si="204"/>
        <v>Bar, Cafe, Asian, Seating</v>
      </c>
      <c r="Q1631" t="str" cm="1">
        <f t="array" ref="Q1631">_xlfn.TEXTJOIN(", ", TRUE, IFERROR(_xlfn.FILTERXML("&lt;t&gt;&lt;s&gt;" &amp; SUBSTITUTE(P1631, ", ", "&lt;/s&gt;&lt;s&gt;") &amp; "&lt;/s&gt;&lt;/t&gt;", "//s[not(preceding::*=.)]"), ""))</f>
        <v>Bar, Cafe, Asian, Seating</v>
      </c>
      <c r="R1631" t="s">
        <v>9048</v>
      </c>
      <c r="S1631" t="str">
        <f t="shared" si="205"/>
        <v>P002602</v>
      </c>
      <c r="T1631">
        <f t="shared" ca="1" si="206"/>
        <v>2484</v>
      </c>
      <c r="U1631" s="4">
        <v>4456</v>
      </c>
    </row>
    <row r="1632" spans="1:21" x14ac:dyDescent="0.45">
      <c r="A1632" t="s">
        <v>6586</v>
      </c>
      <c r="B1632" t="s">
        <v>3</v>
      </c>
      <c r="C1632" s="3" t="str">
        <f t="shared" si="201"/>
        <v>4.0 </v>
      </c>
      <c r="D1632" t="s">
        <v>6587</v>
      </c>
      <c r="E1632" t="s">
        <v>6588</v>
      </c>
      <c r="F1632" t="s">
        <v>13</v>
      </c>
      <c r="G1632" t="str">
        <f t="shared" si="202"/>
        <v>$$ - $$$</v>
      </c>
      <c r="H1632" t="s">
        <v>181</v>
      </c>
      <c r="I1632" t="s">
        <v>6589</v>
      </c>
      <c r="J1632" t="str">
        <f t="shared" si="200"/>
        <v xml:space="preserve">  CafeAsianMalaysian</v>
      </c>
      <c r="K1632" t="str" cm="1">
        <f t="array" ref="K1632">ExtractCapitals(J1632)</f>
        <v>Cafe Asian Malaysian</v>
      </c>
      <c r="L1632" t="str">
        <f t="shared" si="203"/>
        <v>Cafe, Asian, Malaysian</v>
      </c>
      <c r="M1632" t="str">
        <f t="shared" si="207"/>
        <v>Cafe, Asian, Malaysian</v>
      </c>
      <c r="N1632" t="s">
        <v>77</v>
      </c>
      <c r="O1632" t="s">
        <v>1166</v>
      </c>
      <c r="P1632" t="str">
        <f t="shared" si="204"/>
        <v>Cafe, Asian, Malaysian, Halal, Brunch, Lunch, Dinner</v>
      </c>
      <c r="Q1632" t="str" cm="1">
        <f t="array" ref="Q1632">_xlfn.TEXTJOIN(", ", TRUE, IFERROR(_xlfn.FILTERXML("&lt;t&gt;&lt;s&gt;" &amp; SUBSTITUTE(P1632, ", ", "&lt;/s&gt;&lt;s&gt;") &amp; "&lt;/s&gt;&lt;/t&gt;", "//s[not(preceding::*=.)]"), ""))</f>
        <v>Cafe, Asian, Malaysian, Halal, Brunch, Lunch, Dinner</v>
      </c>
      <c r="R1632" t="s">
        <v>9048</v>
      </c>
      <c r="S1632" t="str">
        <f t="shared" si="205"/>
        <v>P002603</v>
      </c>
      <c r="T1632">
        <f t="shared" ca="1" si="206"/>
        <v>887</v>
      </c>
      <c r="U1632" s="4">
        <v>4085</v>
      </c>
    </row>
    <row r="1633" spans="1:21" x14ac:dyDescent="0.45">
      <c r="A1633" t="s">
        <v>6590</v>
      </c>
      <c r="B1633" t="s">
        <v>18</v>
      </c>
      <c r="C1633" s="3" t="str">
        <f t="shared" si="201"/>
        <v>3.5 </v>
      </c>
      <c r="D1633" t="s">
        <v>6591</v>
      </c>
      <c r="E1633" t="s">
        <v>6592</v>
      </c>
      <c r="F1633" t="s">
        <v>13</v>
      </c>
      <c r="G1633" t="str">
        <f t="shared" si="202"/>
        <v>$$ - $$$</v>
      </c>
      <c r="H1633" t="s">
        <v>3053</v>
      </c>
      <c r="I1633" t="s">
        <v>6593</v>
      </c>
      <c r="J1633" t="str">
        <f t="shared" si="200"/>
        <v xml:space="preserve">  InternationalAsianMalaysian</v>
      </c>
      <c r="K1633" t="str" cm="1">
        <f t="array" ref="K1633">ExtractCapitals(J1633)</f>
        <v>International Asian Malaysian</v>
      </c>
      <c r="L1633" t="str">
        <f t="shared" si="203"/>
        <v>International, Asian, Malaysian</v>
      </c>
      <c r="M1633" t="str">
        <f t="shared" si="207"/>
        <v>International, Asian, Malaysian</v>
      </c>
      <c r="N1633" t="s">
        <v>2730</v>
      </c>
      <c r="O1633" t="s">
        <v>6594</v>
      </c>
      <c r="P1633" t="str">
        <f t="shared" si="204"/>
        <v>International, Asian, Malaysian, Dinner, Breakfast, Lunch, Reservations, Seating, Parking Available, Highchairs Available, Serves Alcohol, Outdoor Seating, Table Service</v>
      </c>
      <c r="Q1633" t="str" cm="1">
        <f t="array" ref="Q1633">_xlfn.TEXTJOIN(", ", TRUE, IFERROR(_xlfn.FILTERXML("&lt;t&gt;&lt;s&gt;" &amp; SUBSTITUTE(P1633, ", ", "&lt;/s&gt;&lt;s&gt;") &amp; "&lt;/s&gt;&lt;/t&gt;", "//s[not(preceding::*=.)]"), ""))</f>
        <v>International, Asian, Malaysian, Dinner, Breakfast, Lunch, Reservations, Seating, Parking Available, Highchairs Available, Serves Alcohol, Outdoor Seating, Table Service</v>
      </c>
      <c r="R1633" t="s">
        <v>9048</v>
      </c>
      <c r="S1633" t="str">
        <f t="shared" si="205"/>
        <v>P002604</v>
      </c>
      <c r="T1633">
        <f t="shared" ca="1" si="206"/>
        <v>1447</v>
      </c>
      <c r="U1633" s="4">
        <v>4220</v>
      </c>
    </row>
    <row r="1634" spans="1:21" x14ac:dyDescent="0.45">
      <c r="A1634" t="s">
        <v>6595</v>
      </c>
      <c r="B1634" t="s">
        <v>79</v>
      </c>
      <c r="C1634" s="3" t="str">
        <f t="shared" si="201"/>
        <v>5.0 </v>
      </c>
      <c r="D1634" t="s">
        <v>6596</v>
      </c>
      <c r="E1634" t="s">
        <v>6597</v>
      </c>
      <c r="F1634" t="s">
        <v>13</v>
      </c>
      <c r="G1634" t="str">
        <f t="shared" si="202"/>
        <v>$$ - $$$</v>
      </c>
      <c r="H1634" t="s">
        <v>6598</v>
      </c>
      <c r="I1634">
        <v>60628601112</v>
      </c>
      <c r="J1634" t="str">
        <f t="shared" si="200"/>
        <v xml:space="preserve">  ItalianBarbecueGrill</v>
      </c>
      <c r="K1634" t="str" cm="1">
        <f t="array" ref="K1634">ExtractCapitals(J1634)</f>
        <v>Italian Barbecue Grill</v>
      </c>
      <c r="L1634" t="str">
        <f t="shared" si="203"/>
        <v>Italian, Barbecue, Grill</v>
      </c>
      <c r="M1634" t="str">
        <f t="shared" si="207"/>
        <v>Italian, Barbecue, Grill</v>
      </c>
      <c r="N1634" t="s">
        <v>6599</v>
      </c>
      <c r="O1634" t="s">
        <v>135</v>
      </c>
      <c r="P1634" t="str">
        <f t="shared" si="204"/>
        <v>Italian, Barbecue, Grill, Barbecue, Italian, Grill, Dinner, Lunch</v>
      </c>
      <c r="Q1634" t="str" cm="1">
        <f t="array" ref="Q1634">_xlfn.TEXTJOIN(", ", TRUE, IFERROR(_xlfn.FILTERXML("&lt;t&gt;&lt;s&gt;" &amp; SUBSTITUTE(P1634, ", ", "&lt;/s&gt;&lt;s&gt;") &amp; "&lt;/s&gt;&lt;/t&gt;", "//s[not(preceding::*=.)]"), ""))</f>
        <v>Italian, Barbecue, Grill, Dinner, Lunch</v>
      </c>
      <c r="R1634" t="s">
        <v>9048</v>
      </c>
      <c r="S1634" t="str">
        <f t="shared" si="205"/>
        <v>P002605</v>
      </c>
      <c r="T1634">
        <f t="shared" ca="1" si="206"/>
        <v>2925</v>
      </c>
      <c r="U1634" s="4">
        <v>3614</v>
      </c>
    </row>
    <row r="1635" spans="1:21" x14ac:dyDescent="0.45">
      <c r="A1635" t="s">
        <v>6600</v>
      </c>
      <c r="B1635" t="s">
        <v>79</v>
      </c>
      <c r="C1635" s="3" t="str">
        <f t="shared" si="201"/>
        <v>5.0 </v>
      </c>
      <c r="D1635" t="s">
        <v>6601</v>
      </c>
      <c r="F1635" t="s">
        <v>794</v>
      </c>
      <c r="G1635" t="str">
        <f t="shared" si="202"/>
        <v>$$</v>
      </c>
      <c r="H1635" t="s">
        <v>794</v>
      </c>
      <c r="I1635" t="s">
        <v>6602</v>
      </c>
      <c r="J1635" t="str">
        <f t="shared" si="200"/>
        <v>Asian</v>
      </c>
      <c r="K1635" t="str" cm="1">
        <f t="array" ref="K1635">ExtractCapitals(J1635)</f>
        <v>Asian</v>
      </c>
      <c r="L1635" t="str">
        <f t="shared" si="203"/>
        <v>Asian</v>
      </c>
      <c r="M1635" t="str">
        <f t="shared" si="207"/>
        <v>Asian</v>
      </c>
      <c r="N1635" t="s">
        <v>232</v>
      </c>
      <c r="O1635" t="s">
        <v>507</v>
      </c>
      <c r="P1635" t="str">
        <f t="shared" si="204"/>
        <v>Asian, Lunch, Dinner, Reservations</v>
      </c>
      <c r="Q1635" t="str" cm="1">
        <f t="array" ref="Q1635">_xlfn.TEXTJOIN(", ", TRUE, IFERROR(_xlfn.FILTERXML("&lt;t&gt;&lt;s&gt;" &amp; SUBSTITUTE(P1635, ", ", "&lt;/s&gt;&lt;s&gt;") &amp; "&lt;/s&gt;&lt;/t&gt;", "//s[not(preceding::*=.)]"), ""))</f>
        <v>Asian, Lunch, Dinner, Reservations</v>
      </c>
      <c r="R1635" t="s">
        <v>9048</v>
      </c>
      <c r="S1635" t="str">
        <f t="shared" si="205"/>
        <v>P002606</v>
      </c>
      <c r="T1635">
        <f t="shared" ca="1" si="206"/>
        <v>3218</v>
      </c>
      <c r="U1635" s="4">
        <v>75</v>
      </c>
    </row>
    <row r="1636" spans="1:21" x14ac:dyDescent="0.45">
      <c r="A1636" t="s">
        <v>6603</v>
      </c>
      <c r="B1636" t="s">
        <v>41</v>
      </c>
      <c r="C1636" s="3" t="str">
        <f t="shared" si="201"/>
        <v>4.5 </v>
      </c>
      <c r="D1636" t="s">
        <v>6604</v>
      </c>
      <c r="E1636" t="s">
        <v>6605</v>
      </c>
      <c r="F1636" t="s">
        <v>6</v>
      </c>
      <c r="G1636" t="str">
        <f t="shared" si="202"/>
        <v>$</v>
      </c>
      <c r="H1636" t="s">
        <v>7</v>
      </c>
      <c r="I1636" t="s">
        <v>6606</v>
      </c>
      <c r="J1636" t="str">
        <f t="shared" si="200"/>
        <v>ChineseAsianMalaysian</v>
      </c>
      <c r="K1636" t="str" cm="1">
        <f t="array" ref="K1636">ExtractCapitals(J1636)</f>
        <v>Chinese Asian Malaysian</v>
      </c>
      <c r="L1636" t="str">
        <f t="shared" si="203"/>
        <v>Chinese, Asian, Malaysian</v>
      </c>
      <c r="M1636" t="str">
        <f t="shared" si="207"/>
        <v>Chinese, Asian, Malaysian</v>
      </c>
      <c r="N1636" t="s">
        <v>46</v>
      </c>
      <c r="O1636" t="s">
        <v>4311</v>
      </c>
      <c r="P1636" t="str">
        <f t="shared" si="204"/>
        <v>Chinese, Asian, Malaysian, Lunch, Dinner, Breakfast, Brunch</v>
      </c>
      <c r="Q1636" t="str" cm="1">
        <f t="array" ref="Q1636">_xlfn.TEXTJOIN(", ", TRUE, IFERROR(_xlfn.FILTERXML("&lt;t&gt;&lt;s&gt;" &amp; SUBSTITUTE(P1636, ", ", "&lt;/s&gt;&lt;s&gt;") &amp; "&lt;/s&gt;&lt;/t&gt;", "//s[not(preceding::*=.)]"), ""))</f>
        <v>Chinese, Asian, Malaysian, Lunch, Dinner, Breakfast, Brunch</v>
      </c>
      <c r="R1636" t="s">
        <v>9048</v>
      </c>
      <c r="S1636" t="str">
        <f t="shared" si="205"/>
        <v>P002607</v>
      </c>
      <c r="T1636">
        <f t="shared" ca="1" si="206"/>
        <v>572</v>
      </c>
      <c r="U1636" s="4">
        <v>1864</v>
      </c>
    </row>
    <row r="1637" spans="1:21" x14ac:dyDescent="0.45">
      <c r="A1637" t="s">
        <v>6607</v>
      </c>
      <c r="B1637" t="s">
        <v>41</v>
      </c>
      <c r="C1637" s="3" t="str">
        <f t="shared" si="201"/>
        <v>4.5 </v>
      </c>
      <c r="D1637" t="s">
        <v>6608</v>
      </c>
      <c r="E1637" t="s">
        <v>6609</v>
      </c>
      <c r="F1637" t="s">
        <v>6</v>
      </c>
      <c r="G1637" t="str">
        <f t="shared" si="202"/>
        <v>$</v>
      </c>
      <c r="H1637" t="s">
        <v>4923</v>
      </c>
      <c r="I1637" t="s">
        <v>6610</v>
      </c>
      <c r="J1637" t="str">
        <f t="shared" si="200"/>
        <v>AsianMalaysianVegetarian Friendly</v>
      </c>
      <c r="K1637" t="str" cm="1">
        <f t="array" ref="K1637">ExtractCapitals(J1637)</f>
        <v>Asian Malaysian Vegetarian  Friendly</v>
      </c>
      <c r="L1637" t="str">
        <f t="shared" si="203"/>
        <v>Asian, Malaysian, Vegetarian, , Friendly</v>
      </c>
      <c r="M1637" t="str">
        <f t="shared" si="207"/>
        <v>Asian, Malaysian, Vegetarian Friendly</v>
      </c>
      <c r="N1637" t="s">
        <v>34</v>
      </c>
      <c r="O1637" t="s">
        <v>661</v>
      </c>
      <c r="P1637" t="str">
        <f t="shared" si="204"/>
        <v>Asian, Malaysian, Vegetarian Friendly, Brunch, Breakfast, Lunch</v>
      </c>
      <c r="Q1637" t="str" cm="1">
        <f t="array" ref="Q1637">_xlfn.TEXTJOIN(", ", TRUE, IFERROR(_xlfn.FILTERXML("&lt;t&gt;&lt;s&gt;" &amp; SUBSTITUTE(P1637, ", ", "&lt;/s&gt;&lt;s&gt;") &amp; "&lt;/s&gt;&lt;/t&gt;", "//s[not(preceding::*=.)]"), ""))</f>
        <v>Asian, Malaysian, Vegetarian Friendly, Brunch, Breakfast, Lunch</v>
      </c>
      <c r="R1637" t="s">
        <v>9048</v>
      </c>
      <c r="S1637" t="str">
        <f t="shared" si="205"/>
        <v>P002608</v>
      </c>
      <c r="T1637">
        <f t="shared" ca="1" si="206"/>
        <v>896</v>
      </c>
      <c r="U1637" s="4">
        <v>841</v>
      </c>
    </row>
    <row r="1638" spans="1:21" x14ac:dyDescent="0.45">
      <c r="A1638" t="s">
        <v>6611</v>
      </c>
      <c r="B1638" t="s">
        <v>79</v>
      </c>
      <c r="C1638" s="3" t="str">
        <f t="shared" si="201"/>
        <v>5.0 </v>
      </c>
      <c r="D1638" t="s">
        <v>6612</v>
      </c>
      <c r="F1638" t="s">
        <v>13</v>
      </c>
      <c r="G1638" t="str">
        <f t="shared" si="202"/>
        <v>$$ - $$$</v>
      </c>
      <c r="H1638" t="s">
        <v>409</v>
      </c>
      <c r="I1638" t="s">
        <v>6613</v>
      </c>
      <c r="J1638" t="str">
        <f t="shared" si="200"/>
        <v xml:space="preserve">  Chinese</v>
      </c>
      <c r="K1638" t="str" cm="1">
        <f t="array" ref="K1638">ExtractCapitals(J1638)</f>
        <v>Chinese</v>
      </c>
      <c r="L1638" t="str">
        <f t="shared" si="203"/>
        <v>Chinese</v>
      </c>
      <c r="M1638" t="str">
        <f t="shared" si="207"/>
        <v>Chinese</v>
      </c>
      <c r="N1638" t="s">
        <v>546</v>
      </c>
      <c r="O1638" t="s">
        <v>232</v>
      </c>
      <c r="P1638" t="str">
        <f t="shared" si="204"/>
        <v>Chinese, Lunch, Dinner</v>
      </c>
      <c r="Q1638" t="str" cm="1">
        <f t="array" ref="Q1638">_xlfn.TEXTJOIN(", ", TRUE, IFERROR(_xlfn.FILTERXML("&lt;t&gt;&lt;s&gt;" &amp; SUBSTITUTE(P1638, ", ", "&lt;/s&gt;&lt;s&gt;") &amp; "&lt;/s&gt;&lt;/t&gt;", "//s[not(preceding::*=.)]"), ""))</f>
        <v>Chinese, Lunch, Dinner</v>
      </c>
      <c r="R1638" t="s">
        <v>9048</v>
      </c>
      <c r="S1638" t="str">
        <f t="shared" si="205"/>
        <v>P002609</v>
      </c>
      <c r="T1638">
        <f t="shared" ca="1" si="206"/>
        <v>4451</v>
      </c>
      <c r="U1638" s="4">
        <v>2166</v>
      </c>
    </row>
    <row r="1639" spans="1:21" x14ac:dyDescent="0.45">
      <c r="A1639" t="s">
        <v>6614</v>
      </c>
      <c r="B1639" t="s">
        <v>3</v>
      </c>
      <c r="C1639" s="3" t="str">
        <f t="shared" si="201"/>
        <v>4.0 </v>
      </c>
      <c r="D1639" t="s">
        <v>6615</v>
      </c>
      <c r="F1639" t="s">
        <v>6</v>
      </c>
      <c r="G1639" t="str">
        <f t="shared" si="202"/>
        <v>$</v>
      </c>
      <c r="H1639" t="s">
        <v>4017</v>
      </c>
      <c r="I1639" t="s">
        <v>6616</v>
      </c>
      <c r="J1639" t="str">
        <f t="shared" si="200"/>
        <v>AsianNonya/MalaysianMalaysian</v>
      </c>
      <c r="K1639" t="str" cm="1">
        <f t="array" ref="K1639">ExtractCapitals(J1639)</f>
        <v>Asian Nonya/ Malaysian Malaysian</v>
      </c>
      <c r="L1639" t="str">
        <f t="shared" si="203"/>
        <v>Asian, Nonya/, Malaysian, Malaysian</v>
      </c>
      <c r="M1639" t="str">
        <f t="shared" si="207"/>
        <v>Asian, Nonya/, Malaysian, Malaysian</v>
      </c>
      <c r="N1639" t="s">
        <v>1162</v>
      </c>
      <c r="O1639" t="s">
        <v>1384</v>
      </c>
      <c r="P1639" t="str">
        <f t="shared" si="204"/>
        <v>Asian, Nonya/, Malaysian, Malaysian, Asian, Malaysian, Lunch, Brunch</v>
      </c>
      <c r="Q1639" t="str" cm="1">
        <f t="array" ref="Q1639">_xlfn.TEXTJOIN(", ", TRUE, IFERROR(_xlfn.FILTERXML("&lt;t&gt;&lt;s&gt;" &amp; SUBSTITUTE(P1639, ", ", "&lt;/s&gt;&lt;s&gt;") &amp; "&lt;/s&gt;&lt;/t&gt;", "//s[not(preceding::*=.)]"), ""))</f>
        <v>Asian, Nonya/, Malaysian, Lunch, Brunch</v>
      </c>
      <c r="R1639" t="s">
        <v>9048</v>
      </c>
      <c r="S1639" t="str">
        <f t="shared" si="205"/>
        <v>P002610</v>
      </c>
      <c r="T1639">
        <f t="shared" ca="1" si="206"/>
        <v>3869</v>
      </c>
      <c r="U1639" s="4">
        <v>2651</v>
      </c>
    </row>
    <row r="1640" spans="1:21" x14ac:dyDescent="0.45">
      <c r="A1640" t="s">
        <v>6617</v>
      </c>
      <c r="B1640" t="s">
        <v>79</v>
      </c>
      <c r="C1640" s="3" t="str">
        <f t="shared" si="201"/>
        <v>5.0 </v>
      </c>
      <c r="D1640" t="s">
        <v>6618</v>
      </c>
      <c r="F1640" t="s">
        <v>6</v>
      </c>
      <c r="G1640" t="str">
        <f t="shared" si="202"/>
        <v>$</v>
      </c>
      <c r="H1640" t="s">
        <v>6619</v>
      </c>
      <c r="I1640" t="s">
        <v>6620</v>
      </c>
      <c r="J1640" t="str">
        <f t="shared" si="200"/>
        <v>CafeAsianHealthy</v>
      </c>
      <c r="K1640" t="str" cm="1">
        <f t="array" ref="K1640">ExtractCapitals(J1640)</f>
        <v>Cafe Asian Healthy</v>
      </c>
      <c r="L1640" t="str">
        <f t="shared" si="203"/>
        <v>Cafe, Asian, Healthy</v>
      </c>
      <c r="M1640" t="str">
        <f t="shared" si="207"/>
        <v>Cafe, Asian, Healthy</v>
      </c>
      <c r="N1640" t="s">
        <v>6621</v>
      </c>
      <c r="O1640" t="s">
        <v>34</v>
      </c>
      <c r="P1640" t="str">
        <f t="shared" si="204"/>
        <v>Cafe, Asian, Healthy, Healthy, Street Food, Cafe, Asian, Vegetarian Friendly</v>
      </c>
      <c r="Q1640" t="str" cm="1">
        <f t="array" ref="Q1640">_xlfn.TEXTJOIN(", ", TRUE, IFERROR(_xlfn.FILTERXML("&lt;t&gt;&lt;s&gt;" &amp; SUBSTITUTE(P1640, ", ", "&lt;/s&gt;&lt;s&gt;") &amp; "&lt;/s&gt;&lt;/t&gt;", "//s[not(preceding::*=.)]"), ""))</f>
        <v>Cafe, Asian, Healthy, Street Food, Vegetarian Friendly</v>
      </c>
      <c r="R1640" t="s">
        <v>9048</v>
      </c>
      <c r="S1640" t="str">
        <f t="shared" si="205"/>
        <v>P002611</v>
      </c>
      <c r="T1640">
        <f t="shared" ca="1" si="206"/>
        <v>1936</v>
      </c>
      <c r="U1640" s="4">
        <v>806</v>
      </c>
    </row>
    <row r="1641" spans="1:21" x14ac:dyDescent="0.45">
      <c r="A1641" t="s">
        <v>6622</v>
      </c>
      <c r="B1641" t="s">
        <v>3</v>
      </c>
      <c r="C1641" s="3" t="str">
        <f t="shared" si="201"/>
        <v>4.0 </v>
      </c>
      <c r="D1641" t="s">
        <v>6623</v>
      </c>
      <c r="F1641" t="s">
        <v>6</v>
      </c>
      <c r="G1641" t="str">
        <f t="shared" si="202"/>
        <v>$</v>
      </c>
      <c r="H1641" t="s">
        <v>1846</v>
      </c>
      <c r="I1641" t="s">
        <v>6624</v>
      </c>
      <c r="J1641" t="str">
        <f t="shared" si="200"/>
        <v>AsianStreet FoodMalaysian</v>
      </c>
      <c r="K1641" t="str" cm="1">
        <f t="array" ref="K1641">ExtractCapitals(J1641)</f>
        <v>Asian Street  Food Malaysian</v>
      </c>
      <c r="L1641" t="str">
        <f t="shared" si="203"/>
        <v>Asian, Street, , Food, Malaysian</v>
      </c>
      <c r="M1641" t="str">
        <f t="shared" si="207"/>
        <v>Asian, Street Food, Malaysian</v>
      </c>
      <c r="N1641" t="s">
        <v>77</v>
      </c>
      <c r="O1641" t="s">
        <v>232</v>
      </c>
      <c r="P1641" t="str">
        <f t="shared" si="204"/>
        <v>Asian, Street Food, Malaysian, Halal, Lunch, Dinner</v>
      </c>
      <c r="Q1641" t="str" cm="1">
        <f t="array" ref="Q1641">_xlfn.TEXTJOIN(", ", TRUE, IFERROR(_xlfn.FILTERXML("&lt;t&gt;&lt;s&gt;" &amp; SUBSTITUTE(P1641, ", ", "&lt;/s&gt;&lt;s&gt;") &amp; "&lt;/s&gt;&lt;/t&gt;", "//s[not(preceding::*=.)]"), ""))</f>
        <v>Asian, Street Food, Malaysian, Halal, Lunch, Dinner</v>
      </c>
      <c r="R1641" t="s">
        <v>9048</v>
      </c>
      <c r="S1641" t="str">
        <f t="shared" si="205"/>
        <v>P002612</v>
      </c>
      <c r="T1641">
        <f t="shared" ca="1" si="206"/>
        <v>3046</v>
      </c>
      <c r="U1641" s="4">
        <v>1423</v>
      </c>
    </row>
    <row r="1642" spans="1:21" x14ac:dyDescent="0.45">
      <c r="A1642" t="s">
        <v>6625</v>
      </c>
      <c r="B1642" t="s">
        <v>18</v>
      </c>
      <c r="C1642" s="3" t="str">
        <f t="shared" si="201"/>
        <v>3.5 </v>
      </c>
      <c r="D1642" t="s">
        <v>6626</v>
      </c>
      <c r="E1642" t="s">
        <v>6627</v>
      </c>
      <c r="F1642" t="s">
        <v>13</v>
      </c>
      <c r="G1642" t="str">
        <f t="shared" si="202"/>
        <v>$$ - $$$</v>
      </c>
      <c r="H1642" t="s">
        <v>6628</v>
      </c>
      <c r="I1642" t="s">
        <v>6629</v>
      </c>
      <c r="J1642" t="str">
        <f t="shared" si="200"/>
        <v xml:space="preserve">  ChineseSeafoodGrill</v>
      </c>
      <c r="K1642" t="str" cm="1">
        <f t="array" ref="K1642">ExtractCapitals(J1642)</f>
        <v>Chinese Seafood Grill</v>
      </c>
      <c r="L1642" t="str">
        <f t="shared" si="203"/>
        <v>Chinese, Seafood, Grill</v>
      </c>
      <c r="M1642" t="str">
        <f t="shared" si="207"/>
        <v>Chinese, Seafood, Grill</v>
      </c>
      <c r="N1642" t="s">
        <v>6630</v>
      </c>
      <c r="O1642" t="s">
        <v>6631</v>
      </c>
      <c r="P1642" t="str">
        <f t="shared" si="204"/>
        <v>Chinese, Seafood, Grill, Brunch, Dinner, After-hours, Drinks, Lunch</v>
      </c>
      <c r="Q1642" t="str" cm="1">
        <f t="array" ref="Q1642">_xlfn.TEXTJOIN(", ", TRUE, IFERROR(_xlfn.FILTERXML("&lt;t&gt;&lt;s&gt;" &amp; SUBSTITUTE(P1642, ", ", "&lt;/s&gt;&lt;s&gt;") &amp; "&lt;/s&gt;&lt;/t&gt;", "//s[not(preceding::*=.)]"), ""))</f>
        <v>Chinese, Seafood, Grill, Brunch, Dinner, After-hours, Drinks, Lunch</v>
      </c>
      <c r="R1642" t="s">
        <v>9048</v>
      </c>
      <c r="S1642" t="str">
        <f t="shared" si="205"/>
        <v>P002613</v>
      </c>
      <c r="T1642">
        <f t="shared" ca="1" si="206"/>
        <v>2598</v>
      </c>
      <c r="U1642" s="4">
        <v>3362</v>
      </c>
    </row>
    <row r="1643" spans="1:21" x14ac:dyDescent="0.45">
      <c r="A1643" t="s">
        <v>6632</v>
      </c>
      <c r="B1643" t="s">
        <v>41</v>
      </c>
      <c r="C1643" s="3" t="str">
        <f t="shared" si="201"/>
        <v>4.5 </v>
      </c>
      <c r="D1643" t="s">
        <v>6633</v>
      </c>
      <c r="F1643" t="s">
        <v>144</v>
      </c>
      <c r="G1643" t="str">
        <f t="shared" si="202"/>
        <v>$$$$</v>
      </c>
      <c r="H1643" t="s">
        <v>6634</v>
      </c>
      <c r="I1643" t="s">
        <v>6635</v>
      </c>
      <c r="J1643" t="str">
        <f t="shared" si="200"/>
        <v>DessertFusionStreet Food</v>
      </c>
      <c r="K1643" t="str" cm="1">
        <f t="array" ref="K1643">ExtractCapitals(J1643)</f>
        <v>Dessert Fusion Street  Food</v>
      </c>
      <c r="L1643" t="str">
        <f t="shared" si="203"/>
        <v>Dessert, Fusion, Street, , Food</v>
      </c>
      <c r="M1643" t="str">
        <f t="shared" si="207"/>
        <v>Dessert, Fusion, Street Food</v>
      </c>
      <c r="N1643" t="s">
        <v>6636</v>
      </c>
      <c r="O1643" t="s">
        <v>610</v>
      </c>
      <c r="P1643" t="str">
        <f t="shared" si="204"/>
        <v>Dessert, Fusion, Street Food, Breakfast, Lunch, Dinner</v>
      </c>
      <c r="Q1643" t="str" cm="1">
        <f t="array" ref="Q1643">_xlfn.TEXTJOIN(", ", TRUE, IFERROR(_xlfn.FILTERXML("&lt;t&gt;&lt;s&gt;" &amp; SUBSTITUTE(P1643, ", ", "&lt;/s&gt;&lt;s&gt;") &amp; "&lt;/s&gt;&lt;/t&gt;", "//s[not(preceding::*=.)]"), ""))</f>
        <v>Dessert, Fusion, Street Food, Breakfast, Lunch, Dinner</v>
      </c>
      <c r="R1643" t="s">
        <v>9048</v>
      </c>
      <c r="S1643" t="str">
        <f t="shared" si="205"/>
        <v>P002614</v>
      </c>
      <c r="T1643">
        <f t="shared" ca="1" si="206"/>
        <v>371</v>
      </c>
      <c r="U1643" s="4">
        <v>4354</v>
      </c>
    </row>
    <row r="1644" spans="1:21" x14ac:dyDescent="0.45">
      <c r="A1644" t="s">
        <v>6637</v>
      </c>
      <c r="B1644" t="s">
        <v>3</v>
      </c>
      <c r="C1644" s="3" t="str">
        <f t="shared" si="201"/>
        <v>4.0 </v>
      </c>
      <c r="D1644" t="s">
        <v>6638</v>
      </c>
      <c r="F1644" t="s">
        <v>6</v>
      </c>
      <c r="G1644" t="str">
        <f t="shared" si="202"/>
        <v>$</v>
      </c>
      <c r="H1644" t="s">
        <v>2490</v>
      </c>
      <c r="I1644" t="s">
        <v>6639</v>
      </c>
      <c r="J1644" t="str">
        <f t="shared" si="200"/>
        <v>Cafe</v>
      </c>
      <c r="K1644" t="str" cm="1">
        <f t="array" ref="K1644">ExtractCapitals(J1644)</f>
        <v>Cafe</v>
      </c>
      <c r="L1644" t="str">
        <f t="shared" si="203"/>
        <v>Cafe</v>
      </c>
      <c r="M1644" t="str">
        <f t="shared" si="207"/>
        <v>Cafe</v>
      </c>
      <c r="N1644" t="s">
        <v>610</v>
      </c>
      <c r="O1644" t="s">
        <v>3814</v>
      </c>
      <c r="P1644" t="str">
        <f t="shared" si="204"/>
        <v>Cafe, Breakfast, Lunch, Dinner, Takeout, Seating</v>
      </c>
      <c r="Q1644" t="str" cm="1">
        <f t="array" ref="Q1644">_xlfn.TEXTJOIN(", ", TRUE, IFERROR(_xlfn.FILTERXML("&lt;t&gt;&lt;s&gt;" &amp; SUBSTITUTE(P1644, ", ", "&lt;/s&gt;&lt;s&gt;") &amp; "&lt;/s&gt;&lt;/t&gt;", "//s[not(preceding::*=.)]"), ""))</f>
        <v>Cafe, Breakfast, Lunch, Dinner, Takeout, Seating</v>
      </c>
      <c r="R1644" t="s">
        <v>9048</v>
      </c>
      <c r="S1644" t="str">
        <f t="shared" si="205"/>
        <v>P002615</v>
      </c>
      <c r="T1644">
        <f t="shared" ca="1" si="206"/>
        <v>1822</v>
      </c>
      <c r="U1644" s="4">
        <v>2493</v>
      </c>
    </row>
    <row r="1645" spans="1:21" x14ac:dyDescent="0.45">
      <c r="A1645" t="s">
        <v>6640</v>
      </c>
      <c r="B1645" t="s">
        <v>79</v>
      </c>
      <c r="C1645" s="3" t="str">
        <f t="shared" si="201"/>
        <v>5.0 </v>
      </c>
      <c r="D1645" t="s">
        <v>6641</v>
      </c>
      <c r="E1645" t="s">
        <v>6642</v>
      </c>
      <c r="F1645" t="s">
        <v>6</v>
      </c>
      <c r="G1645" t="str">
        <f t="shared" si="202"/>
        <v>$</v>
      </c>
      <c r="H1645" t="s">
        <v>6643</v>
      </c>
      <c r="I1645" t="s">
        <v>6644</v>
      </c>
      <c r="J1645" t="str">
        <f t="shared" si="200"/>
        <v>ChineseBarCafe</v>
      </c>
      <c r="K1645" t="str" cm="1">
        <f t="array" ref="K1645">ExtractCapitals(J1645)</f>
        <v>Chinese Bar Cafe</v>
      </c>
      <c r="L1645" t="str">
        <f t="shared" si="203"/>
        <v>Chinese, Bar, Cafe</v>
      </c>
      <c r="M1645" t="str">
        <f t="shared" si="207"/>
        <v>Chinese, Bar, Cafe</v>
      </c>
      <c r="N1645" t="s">
        <v>6645</v>
      </c>
      <c r="O1645" t="s">
        <v>6646</v>
      </c>
      <c r="P1645" t="str">
        <f t="shared" si="204"/>
        <v>Chinese, Bar, Cafe, Chinese, Bar, Cafe, Asian, Thai, Pub, Reservations, Outdoor Seating, Seating, Parking Available, Serves Alcohol, Wine and Beer, Free Wifi, Table Service, Waterfront, Family style</v>
      </c>
      <c r="Q1645" t="str" cm="1">
        <f t="array" ref="Q1645">_xlfn.TEXTJOIN(", ", TRUE, IFERROR(_xlfn.FILTERXML("&lt;t&gt;&lt;s&gt;" &amp; SUBSTITUTE(P1645, ", ", "&lt;/s&gt;&lt;s&gt;") &amp; "&lt;/s&gt;&lt;/t&gt;", "//s[not(preceding::*=.)]"), ""))</f>
        <v>Chinese, Bar, Cafe, Asian, Thai, Pub, Reservations, Outdoor Seating, Seating, Parking Available, Serves Alcohol, Wine and Beer, Free Wifi, Table Service, Waterfront, Family style</v>
      </c>
      <c r="R1645" t="s">
        <v>9048</v>
      </c>
      <c r="S1645" t="str">
        <f t="shared" si="205"/>
        <v>P002616</v>
      </c>
      <c r="T1645">
        <f t="shared" ca="1" si="206"/>
        <v>1661</v>
      </c>
      <c r="U1645" s="4">
        <v>4234</v>
      </c>
    </row>
    <row r="1646" spans="1:21" x14ac:dyDescent="0.45">
      <c r="A1646" t="s">
        <v>6647</v>
      </c>
      <c r="B1646" t="s">
        <v>3</v>
      </c>
      <c r="C1646" s="3" t="str">
        <f t="shared" si="201"/>
        <v>4.0 </v>
      </c>
      <c r="D1646" t="s">
        <v>6648</v>
      </c>
      <c r="E1646" t="s">
        <v>6649</v>
      </c>
      <c r="F1646" t="s">
        <v>13</v>
      </c>
      <c r="G1646" t="str">
        <f t="shared" si="202"/>
        <v>$$ - $$$</v>
      </c>
      <c r="H1646" t="s">
        <v>2522</v>
      </c>
      <c r="J1646" t="str">
        <f t="shared" si="200"/>
        <v xml:space="preserve">  Seafood</v>
      </c>
      <c r="K1646" t="str" cm="1">
        <f t="array" ref="K1646">ExtractCapitals(J1646)</f>
        <v>Seafood</v>
      </c>
      <c r="L1646" t="str">
        <f t="shared" si="203"/>
        <v>Seafood</v>
      </c>
      <c r="M1646" t="str">
        <f t="shared" si="207"/>
        <v>Seafood</v>
      </c>
      <c r="N1646" t="s">
        <v>135</v>
      </c>
      <c r="O1646" t="s">
        <v>6650</v>
      </c>
      <c r="P1646" t="str">
        <f t="shared" si="204"/>
        <v>Seafood, Dinner, Lunch, Takeout, Seating, Reservations, Highchairs Available, Table Service</v>
      </c>
      <c r="Q1646" t="str" cm="1">
        <f t="array" ref="Q1646">_xlfn.TEXTJOIN(", ", TRUE, IFERROR(_xlfn.FILTERXML("&lt;t&gt;&lt;s&gt;" &amp; SUBSTITUTE(P1646, ", ", "&lt;/s&gt;&lt;s&gt;") &amp; "&lt;/s&gt;&lt;/t&gt;", "//s[not(preceding::*=.)]"), ""))</f>
        <v>Seafood, Dinner, Lunch, Takeout, Seating, Reservations, Highchairs Available, Table Service</v>
      </c>
      <c r="R1646" t="s">
        <v>9048</v>
      </c>
      <c r="S1646" t="str">
        <f t="shared" si="205"/>
        <v>P002617</v>
      </c>
      <c r="T1646">
        <f t="shared" ca="1" si="206"/>
        <v>757</v>
      </c>
      <c r="U1646" s="4">
        <v>3978</v>
      </c>
    </row>
    <row r="1647" spans="1:21" x14ac:dyDescent="0.45">
      <c r="A1647" t="s">
        <v>6651</v>
      </c>
      <c r="B1647" t="s">
        <v>18</v>
      </c>
      <c r="C1647" s="3" t="str">
        <f t="shared" si="201"/>
        <v>3.5 </v>
      </c>
      <c r="D1647" t="s">
        <v>6652</v>
      </c>
      <c r="F1647" t="s">
        <v>13</v>
      </c>
      <c r="G1647" t="str">
        <f t="shared" si="202"/>
        <v>$$ - $$$</v>
      </c>
      <c r="H1647" t="s">
        <v>6653</v>
      </c>
      <c r="J1647" t="str">
        <f t="shared" si="200"/>
        <v xml:space="preserve">  BarPubFusion</v>
      </c>
      <c r="K1647" t="str" cm="1">
        <f t="array" ref="K1647">ExtractCapitals(J1647)</f>
        <v>Bar Pub Fusion</v>
      </c>
      <c r="L1647" t="str">
        <f t="shared" si="203"/>
        <v>Bar, Pub, Fusion</v>
      </c>
      <c r="M1647" t="str">
        <f t="shared" si="207"/>
        <v>Bar, Pub, Fusion</v>
      </c>
      <c r="N1647" t="s">
        <v>6654</v>
      </c>
      <c r="P1647" t="str">
        <f t="shared" si="204"/>
        <v>Bar, Pub, Fusion, Outdoor Seating, Seating, Parking Available, Wheelchair Accessible, Reservations, Serves Alcohol, Live Music</v>
      </c>
      <c r="Q1647" t="str" cm="1">
        <f t="array" ref="Q1647">_xlfn.TEXTJOIN(", ", TRUE, IFERROR(_xlfn.FILTERXML("&lt;t&gt;&lt;s&gt;" &amp; SUBSTITUTE(P1647, ", ", "&lt;/s&gt;&lt;s&gt;") &amp; "&lt;/s&gt;&lt;/t&gt;", "//s[not(preceding::*=.)]"), ""))</f>
        <v>Bar, Pub, Fusion, Outdoor Seating, Seating, Parking Available, Wheelchair Accessible, Reservations, Serves Alcohol, Live Music</v>
      </c>
      <c r="R1647" t="s">
        <v>9048</v>
      </c>
      <c r="S1647" t="str">
        <f t="shared" si="205"/>
        <v>P002618</v>
      </c>
      <c r="T1647">
        <f t="shared" ca="1" si="206"/>
        <v>621</v>
      </c>
      <c r="U1647" s="4">
        <v>3932</v>
      </c>
    </row>
    <row r="1648" spans="1:21" x14ac:dyDescent="0.45">
      <c r="A1648" t="s">
        <v>6655</v>
      </c>
      <c r="B1648" t="s">
        <v>18</v>
      </c>
      <c r="C1648" s="3" t="str">
        <f t="shared" si="201"/>
        <v>3.5 </v>
      </c>
      <c r="D1648" t="s">
        <v>6656</v>
      </c>
      <c r="E1648" t="s">
        <v>6588</v>
      </c>
      <c r="F1648" t="s">
        <v>6</v>
      </c>
      <c r="G1648" t="str">
        <f t="shared" si="202"/>
        <v>$</v>
      </c>
      <c r="H1648" t="s">
        <v>631</v>
      </c>
      <c r="I1648" t="s">
        <v>6589</v>
      </c>
      <c r="J1648" t="str">
        <f t="shared" si="200"/>
        <v>AsianMalaysianHalal</v>
      </c>
      <c r="K1648" t="str" cm="1">
        <f t="array" ref="K1648">ExtractCapitals(J1648)</f>
        <v>Asian Malaysian Halal</v>
      </c>
      <c r="L1648" t="str">
        <f t="shared" si="203"/>
        <v>Asian, Malaysian, Halal</v>
      </c>
      <c r="M1648" t="str">
        <f t="shared" si="207"/>
        <v>Asian, Malaysian, Halal</v>
      </c>
      <c r="N1648" t="s">
        <v>77</v>
      </c>
      <c r="O1648" t="s">
        <v>232</v>
      </c>
      <c r="P1648" t="str">
        <f t="shared" si="204"/>
        <v>Asian, Malaysian, Halal, Lunch, Dinner</v>
      </c>
      <c r="Q1648" t="str" cm="1">
        <f t="array" ref="Q1648">_xlfn.TEXTJOIN(", ", TRUE, IFERROR(_xlfn.FILTERXML("&lt;t&gt;&lt;s&gt;" &amp; SUBSTITUTE(P1648, ", ", "&lt;/s&gt;&lt;s&gt;") &amp; "&lt;/s&gt;&lt;/t&gt;", "//s[not(preceding::*=.)]"), ""))</f>
        <v>Asian, Malaysian, Halal, Lunch, Dinner</v>
      </c>
      <c r="R1648" t="s">
        <v>9048</v>
      </c>
      <c r="S1648" t="str">
        <f t="shared" si="205"/>
        <v>P002619</v>
      </c>
      <c r="T1648">
        <f t="shared" ca="1" si="206"/>
        <v>2530</v>
      </c>
      <c r="U1648" s="4">
        <v>3247</v>
      </c>
    </row>
    <row r="1649" spans="1:21" x14ac:dyDescent="0.45">
      <c r="A1649" t="s">
        <v>6657</v>
      </c>
      <c r="B1649" t="s">
        <v>18</v>
      </c>
      <c r="C1649" s="3" t="str">
        <f t="shared" si="201"/>
        <v>3.5 </v>
      </c>
      <c r="D1649" t="s">
        <v>6658</v>
      </c>
      <c r="F1649" t="s">
        <v>6</v>
      </c>
      <c r="G1649" t="str">
        <f t="shared" si="202"/>
        <v>$</v>
      </c>
      <c r="H1649" t="s">
        <v>246</v>
      </c>
      <c r="J1649" t="str">
        <f t="shared" si="200"/>
        <v>AsianMalaysian</v>
      </c>
      <c r="K1649" t="str" cm="1">
        <f t="array" ref="K1649">ExtractCapitals(J1649)</f>
        <v>Asian Malaysian</v>
      </c>
      <c r="L1649" t="str">
        <f t="shared" si="203"/>
        <v>Asian, Malaysian</v>
      </c>
      <c r="M1649" t="str">
        <f t="shared" si="207"/>
        <v>Asian, Malaysian</v>
      </c>
      <c r="N1649" t="s">
        <v>39</v>
      </c>
      <c r="O1649" t="s">
        <v>6659</v>
      </c>
      <c r="P1649" t="str">
        <f t="shared" si="204"/>
        <v>Asian, Malaysian, Dinner, Takeout, Parking Available, Wheelchair Accessible, Seating</v>
      </c>
      <c r="Q1649" t="str" cm="1">
        <f t="array" ref="Q1649">_xlfn.TEXTJOIN(", ", TRUE, IFERROR(_xlfn.FILTERXML("&lt;t&gt;&lt;s&gt;" &amp; SUBSTITUTE(P1649, ", ", "&lt;/s&gt;&lt;s&gt;") &amp; "&lt;/s&gt;&lt;/t&gt;", "//s[not(preceding::*=.)]"), ""))</f>
        <v>Asian, Malaysian, Dinner, Takeout, Parking Available, Wheelchair Accessible, Seating</v>
      </c>
      <c r="R1649" t="s">
        <v>9048</v>
      </c>
      <c r="S1649" t="str">
        <f t="shared" si="205"/>
        <v>P002620</v>
      </c>
      <c r="T1649">
        <f t="shared" ca="1" si="206"/>
        <v>1468</v>
      </c>
      <c r="U1649" s="4">
        <v>103</v>
      </c>
    </row>
    <row r="1650" spans="1:21" x14ac:dyDescent="0.45">
      <c r="A1650" t="s">
        <v>6660</v>
      </c>
      <c r="B1650" t="s">
        <v>41</v>
      </c>
      <c r="C1650" s="3" t="str">
        <f t="shared" si="201"/>
        <v>4.5 </v>
      </c>
      <c r="D1650" t="s">
        <v>6661</v>
      </c>
      <c r="E1650" t="s">
        <v>6662</v>
      </c>
      <c r="F1650" t="s">
        <v>13</v>
      </c>
      <c r="G1650" t="str">
        <f t="shared" si="202"/>
        <v>$$ - $$$</v>
      </c>
      <c r="H1650" t="s">
        <v>2222</v>
      </c>
      <c r="I1650" t="s">
        <v>6663</v>
      </c>
      <c r="J1650" t="str">
        <f t="shared" si="200"/>
        <v xml:space="preserve">  ChineseAsianSoups</v>
      </c>
      <c r="K1650" t="str" cm="1">
        <f t="array" ref="K1650">ExtractCapitals(J1650)</f>
        <v>Chinese Asian Soups</v>
      </c>
      <c r="L1650" t="str">
        <f t="shared" si="203"/>
        <v>Chinese, Asian, Soups</v>
      </c>
      <c r="M1650" t="str">
        <f t="shared" si="207"/>
        <v>Chinese, Asian, Soups</v>
      </c>
      <c r="N1650" t="s">
        <v>365</v>
      </c>
      <c r="O1650" t="s">
        <v>6664</v>
      </c>
      <c r="P1650" t="str">
        <f t="shared" si="204"/>
        <v>Chinese, Asian, Soups, Lunch, Dinner, After-hours, Drinks, Takeout, Reservations, Table Service, Seating</v>
      </c>
      <c r="Q1650" t="str" cm="1">
        <f t="array" ref="Q1650">_xlfn.TEXTJOIN(", ", TRUE, IFERROR(_xlfn.FILTERXML("&lt;t&gt;&lt;s&gt;" &amp; SUBSTITUTE(P1650, ", ", "&lt;/s&gt;&lt;s&gt;") &amp; "&lt;/s&gt;&lt;/t&gt;", "//s[not(preceding::*=.)]"), ""))</f>
        <v>Chinese, Asian, Soups, Lunch, Dinner, After-hours, Drinks, Takeout, Reservations, Table Service, Seating</v>
      </c>
      <c r="R1650" t="s">
        <v>9048</v>
      </c>
      <c r="S1650" t="str">
        <f t="shared" si="205"/>
        <v>P002621</v>
      </c>
      <c r="T1650">
        <f t="shared" ca="1" si="206"/>
        <v>4093</v>
      </c>
      <c r="U1650" s="4">
        <v>3941</v>
      </c>
    </row>
    <row r="1651" spans="1:21" x14ac:dyDescent="0.45">
      <c r="A1651" t="s">
        <v>6665</v>
      </c>
      <c r="B1651" t="s">
        <v>79</v>
      </c>
      <c r="C1651" s="3" t="str">
        <f t="shared" si="201"/>
        <v>5.0 </v>
      </c>
      <c r="D1651" t="s">
        <v>6666</v>
      </c>
      <c r="E1651" t="s">
        <v>6667</v>
      </c>
      <c r="F1651" t="s">
        <v>6</v>
      </c>
      <c r="G1651" t="str">
        <f t="shared" si="202"/>
        <v>$</v>
      </c>
      <c r="H1651" t="s">
        <v>5442</v>
      </c>
      <c r="I1651" t="s">
        <v>6668</v>
      </c>
      <c r="J1651" t="str">
        <f t="shared" si="200"/>
        <v>AmericanCafeAsian</v>
      </c>
      <c r="K1651" t="str" cm="1">
        <f t="array" ref="K1651">ExtractCapitals(J1651)</f>
        <v>American Cafe Asian</v>
      </c>
      <c r="L1651" t="str">
        <f t="shared" si="203"/>
        <v>American, Cafe, Asian</v>
      </c>
      <c r="M1651" t="str">
        <f t="shared" si="207"/>
        <v>American, Cafe, Asian</v>
      </c>
      <c r="N1651" t="s">
        <v>6669</v>
      </c>
      <c r="O1651" t="s">
        <v>99</v>
      </c>
      <c r="P1651" t="str">
        <f t="shared" si="204"/>
        <v>American, Cafe, Asian, Breakfast, Lunch, Brunch</v>
      </c>
      <c r="Q1651" t="str" cm="1">
        <f t="array" ref="Q1651">_xlfn.TEXTJOIN(", ", TRUE, IFERROR(_xlfn.FILTERXML("&lt;t&gt;&lt;s&gt;" &amp; SUBSTITUTE(P1651, ", ", "&lt;/s&gt;&lt;s&gt;") &amp; "&lt;/s&gt;&lt;/t&gt;", "//s[not(preceding::*=.)]"), ""))</f>
        <v>American, Cafe, Asian, Breakfast, Lunch, Brunch</v>
      </c>
      <c r="R1651" t="s">
        <v>9048</v>
      </c>
      <c r="S1651" t="str">
        <f t="shared" si="205"/>
        <v>P002622</v>
      </c>
      <c r="T1651">
        <f t="shared" ca="1" si="206"/>
        <v>2669</v>
      </c>
      <c r="U1651" s="4">
        <v>3286</v>
      </c>
    </row>
    <row r="1652" spans="1:21" x14ac:dyDescent="0.45">
      <c r="A1652" t="s">
        <v>6670</v>
      </c>
      <c r="B1652" t="s">
        <v>3</v>
      </c>
      <c r="C1652" s="3" t="str">
        <f t="shared" si="201"/>
        <v>4.0 </v>
      </c>
      <c r="D1652" t="s">
        <v>6671</v>
      </c>
      <c r="F1652" t="s">
        <v>6</v>
      </c>
      <c r="G1652" t="str">
        <f t="shared" si="202"/>
        <v>$</v>
      </c>
      <c r="H1652" t="s">
        <v>246</v>
      </c>
      <c r="I1652" t="s">
        <v>6672</v>
      </c>
      <c r="J1652" t="str">
        <f t="shared" si="200"/>
        <v>AsianMalaysian</v>
      </c>
      <c r="K1652" t="str" cm="1">
        <f t="array" ref="K1652">ExtractCapitals(J1652)</f>
        <v>Asian Malaysian</v>
      </c>
      <c r="L1652" t="str">
        <f t="shared" si="203"/>
        <v>Asian, Malaysian</v>
      </c>
      <c r="M1652" t="str">
        <f t="shared" si="207"/>
        <v>Asian, Malaysian</v>
      </c>
      <c r="N1652" t="s">
        <v>163</v>
      </c>
      <c r="O1652" t="s">
        <v>6673</v>
      </c>
      <c r="P1652" t="str">
        <f t="shared" si="204"/>
        <v>Asian, Malaysian, Breakfast, Lunch, Takeout, Table Service</v>
      </c>
      <c r="Q1652" t="str" cm="1">
        <f t="array" ref="Q1652">_xlfn.TEXTJOIN(", ", TRUE, IFERROR(_xlfn.FILTERXML("&lt;t&gt;&lt;s&gt;" &amp; SUBSTITUTE(P1652, ", ", "&lt;/s&gt;&lt;s&gt;") &amp; "&lt;/s&gt;&lt;/t&gt;", "//s[not(preceding::*=.)]"), ""))</f>
        <v>Asian, Malaysian, Breakfast, Lunch, Takeout, Table Service</v>
      </c>
      <c r="R1652" t="s">
        <v>9048</v>
      </c>
      <c r="S1652" t="str">
        <f t="shared" si="205"/>
        <v>P002623</v>
      </c>
      <c r="T1652">
        <f t="shared" ca="1" si="206"/>
        <v>3681</v>
      </c>
      <c r="U1652" s="4">
        <v>3561</v>
      </c>
    </row>
    <row r="1653" spans="1:21" x14ac:dyDescent="0.45">
      <c r="A1653" t="s">
        <v>4597</v>
      </c>
      <c r="B1653" t="s">
        <v>3</v>
      </c>
      <c r="C1653" s="3" t="str">
        <f t="shared" si="201"/>
        <v>4.0 </v>
      </c>
      <c r="D1653" t="s">
        <v>6674</v>
      </c>
      <c r="E1653" t="s">
        <v>1432</v>
      </c>
      <c r="F1653" t="s">
        <v>13</v>
      </c>
      <c r="G1653" t="str">
        <f t="shared" si="202"/>
        <v>$$ - $$$</v>
      </c>
      <c r="H1653" t="s">
        <v>380</v>
      </c>
      <c r="I1653" t="s">
        <v>6675</v>
      </c>
      <c r="J1653" t="str">
        <f t="shared" si="200"/>
        <v xml:space="preserve">  JapaneseSushiAsian</v>
      </c>
      <c r="K1653" t="str" cm="1">
        <f t="array" ref="K1653">ExtractCapitals(J1653)</f>
        <v>Japanese Sushi Asian</v>
      </c>
      <c r="L1653" t="str">
        <f t="shared" si="203"/>
        <v>Japanese, Sushi, Asian</v>
      </c>
      <c r="M1653" t="str">
        <f t="shared" si="207"/>
        <v>Japanese, Sushi, Asian</v>
      </c>
      <c r="N1653" t="s">
        <v>34</v>
      </c>
      <c r="O1653" t="s">
        <v>135</v>
      </c>
      <c r="P1653" t="str">
        <f t="shared" si="204"/>
        <v>Japanese, Sushi, Asian, Vegetarian Friendly, Dinner, Lunch</v>
      </c>
      <c r="Q1653" t="str" cm="1">
        <f t="array" ref="Q1653">_xlfn.TEXTJOIN(", ", TRUE, IFERROR(_xlfn.FILTERXML("&lt;t&gt;&lt;s&gt;" &amp; SUBSTITUTE(P1653, ", ", "&lt;/s&gt;&lt;s&gt;") &amp; "&lt;/s&gt;&lt;/t&gt;", "//s[not(preceding::*=.)]"), ""))</f>
        <v>Japanese, Sushi, Asian, Vegetarian Friendly, Dinner, Lunch</v>
      </c>
      <c r="R1653" t="s">
        <v>9048</v>
      </c>
      <c r="S1653" t="str">
        <f t="shared" si="205"/>
        <v>P002624</v>
      </c>
      <c r="T1653">
        <f t="shared" ca="1" si="206"/>
        <v>1116</v>
      </c>
      <c r="U1653" s="4">
        <v>4025</v>
      </c>
    </row>
    <row r="1654" spans="1:21" x14ac:dyDescent="0.45">
      <c r="A1654" t="s">
        <v>6676</v>
      </c>
      <c r="B1654" t="s">
        <v>79</v>
      </c>
      <c r="C1654" s="3" t="str">
        <f t="shared" si="201"/>
        <v>5.0 </v>
      </c>
      <c r="D1654" t="s">
        <v>6677</v>
      </c>
      <c r="E1654" t="s">
        <v>6678</v>
      </c>
      <c r="F1654" t="s">
        <v>6</v>
      </c>
      <c r="G1654" t="str">
        <f t="shared" si="202"/>
        <v>$</v>
      </c>
      <c r="H1654" t="s">
        <v>4376</v>
      </c>
      <c r="I1654" t="s">
        <v>6679</v>
      </c>
      <c r="J1654" t="str">
        <f t="shared" si="200"/>
        <v>ChineseAsianVegetarian Friendly</v>
      </c>
      <c r="K1654" t="str" cm="1">
        <f t="array" ref="K1654">ExtractCapitals(J1654)</f>
        <v>Chinese Asian Vegetarian  Friendly</v>
      </c>
      <c r="L1654" t="str">
        <f t="shared" si="203"/>
        <v>Chinese, Asian, Vegetarian, , Friendly</v>
      </c>
      <c r="M1654" t="str">
        <f t="shared" si="207"/>
        <v>Chinese, Asian, Vegetarian Friendly</v>
      </c>
      <c r="N1654" t="s">
        <v>1491</v>
      </c>
      <c r="O1654" t="s">
        <v>34</v>
      </c>
      <c r="P1654" t="str">
        <f t="shared" si="204"/>
        <v>Chinese, Asian, Vegetarian Friendly, Asian, Chinese</v>
      </c>
      <c r="Q1654" t="str" cm="1">
        <f t="array" ref="Q1654">_xlfn.TEXTJOIN(", ", TRUE, IFERROR(_xlfn.FILTERXML("&lt;t&gt;&lt;s&gt;" &amp; SUBSTITUTE(P1654, ", ", "&lt;/s&gt;&lt;s&gt;") &amp; "&lt;/s&gt;&lt;/t&gt;", "//s[not(preceding::*=.)]"), ""))</f>
        <v>Chinese, Asian, Vegetarian Friendly</v>
      </c>
      <c r="R1654" t="s">
        <v>9048</v>
      </c>
      <c r="S1654" t="str">
        <f t="shared" si="205"/>
        <v>P002625</v>
      </c>
      <c r="T1654">
        <f t="shared" ca="1" si="206"/>
        <v>2122</v>
      </c>
      <c r="U1654" s="4">
        <v>2931</v>
      </c>
    </row>
    <row r="1655" spans="1:21" x14ac:dyDescent="0.45">
      <c r="A1655" t="s">
        <v>6680</v>
      </c>
      <c r="B1655" t="s">
        <v>41</v>
      </c>
      <c r="C1655" s="3" t="str">
        <f t="shared" si="201"/>
        <v>4.5 </v>
      </c>
      <c r="D1655" t="s">
        <v>6681</v>
      </c>
      <c r="F1655" t="s">
        <v>13</v>
      </c>
      <c r="G1655" t="str">
        <f t="shared" si="202"/>
        <v>$$ - $$$</v>
      </c>
      <c r="H1655" t="s">
        <v>1194</v>
      </c>
      <c r="I1655" t="s">
        <v>6682</v>
      </c>
      <c r="J1655" t="str">
        <f t="shared" si="200"/>
        <v xml:space="preserve">  AsianMalaysian</v>
      </c>
      <c r="K1655" t="str" cm="1">
        <f t="array" ref="K1655">ExtractCapitals(J1655)</f>
        <v>Asian Malaysian</v>
      </c>
      <c r="L1655" t="str">
        <f t="shared" si="203"/>
        <v>Asian, Malaysian</v>
      </c>
      <c r="M1655" t="str">
        <f t="shared" si="207"/>
        <v>Asian, Malaysian</v>
      </c>
      <c r="N1655" t="s">
        <v>135</v>
      </c>
      <c r="O1655" t="s">
        <v>6683</v>
      </c>
      <c r="P1655" t="str">
        <f t="shared" si="204"/>
        <v>Asian, Malaysian, Dinner, Lunch, Table Service, Reservations, Seating</v>
      </c>
      <c r="Q1655" t="str" cm="1">
        <f t="array" ref="Q1655">_xlfn.TEXTJOIN(", ", TRUE, IFERROR(_xlfn.FILTERXML("&lt;t&gt;&lt;s&gt;" &amp; SUBSTITUTE(P1655, ", ", "&lt;/s&gt;&lt;s&gt;") &amp; "&lt;/s&gt;&lt;/t&gt;", "//s[not(preceding::*=.)]"), ""))</f>
        <v>Asian, Malaysian, Dinner, Lunch, Table Service, Reservations, Seating</v>
      </c>
      <c r="R1655" t="s">
        <v>9048</v>
      </c>
      <c r="S1655" t="str">
        <f t="shared" si="205"/>
        <v>P002626</v>
      </c>
      <c r="T1655">
        <f t="shared" ca="1" si="206"/>
        <v>793</v>
      </c>
      <c r="U1655" s="4">
        <v>388</v>
      </c>
    </row>
    <row r="1656" spans="1:21" x14ac:dyDescent="0.45">
      <c r="A1656" t="s">
        <v>6684</v>
      </c>
      <c r="B1656" t="s">
        <v>3</v>
      </c>
      <c r="C1656" s="3" t="str">
        <f t="shared" si="201"/>
        <v>4.0 </v>
      </c>
      <c r="D1656" t="s">
        <v>6685</v>
      </c>
      <c r="F1656" t="s">
        <v>6</v>
      </c>
      <c r="G1656" t="str">
        <f t="shared" si="202"/>
        <v>$</v>
      </c>
      <c r="H1656" t="s">
        <v>6686</v>
      </c>
      <c r="I1656" t="s">
        <v>6687</v>
      </c>
      <c r="J1656" t="str">
        <f t="shared" si="200"/>
        <v>ChineseCafeMalaysian</v>
      </c>
      <c r="K1656" t="str" cm="1">
        <f t="array" ref="K1656">ExtractCapitals(J1656)</f>
        <v>Chinese Cafe Malaysian</v>
      </c>
      <c r="L1656" t="str">
        <f t="shared" si="203"/>
        <v>Chinese, Cafe, Malaysian</v>
      </c>
      <c r="M1656" t="str">
        <f t="shared" si="207"/>
        <v>Chinese, Cafe, Malaysian</v>
      </c>
      <c r="N1656" t="s">
        <v>107</v>
      </c>
      <c r="P1656" t="str">
        <f t="shared" si="204"/>
        <v>Chinese, Cafe, Malaysian, Takeout</v>
      </c>
      <c r="Q1656" t="str" cm="1">
        <f t="array" ref="Q1656">_xlfn.TEXTJOIN(", ", TRUE, IFERROR(_xlfn.FILTERXML("&lt;t&gt;&lt;s&gt;" &amp; SUBSTITUTE(P1656, ", ", "&lt;/s&gt;&lt;s&gt;") &amp; "&lt;/s&gt;&lt;/t&gt;", "//s[not(preceding::*=.)]"), ""))</f>
        <v>Chinese, Cafe, Malaysian, Takeout</v>
      </c>
      <c r="R1656" t="s">
        <v>9048</v>
      </c>
      <c r="S1656" t="str">
        <f t="shared" si="205"/>
        <v>P002627</v>
      </c>
      <c r="T1656">
        <f t="shared" ca="1" si="206"/>
        <v>926</v>
      </c>
      <c r="U1656" s="4">
        <v>2161</v>
      </c>
    </row>
    <row r="1657" spans="1:21" x14ac:dyDescent="0.45">
      <c r="A1657" t="s">
        <v>6688</v>
      </c>
      <c r="B1657" t="s">
        <v>3</v>
      </c>
      <c r="C1657" s="3" t="str">
        <f t="shared" si="201"/>
        <v>4.0 </v>
      </c>
      <c r="D1657" t="s">
        <v>6689</v>
      </c>
      <c r="F1657" t="s">
        <v>13</v>
      </c>
      <c r="G1657" t="str">
        <f t="shared" si="202"/>
        <v>$$ - $$$</v>
      </c>
      <c r="H1657" t="s">
        <v>21</v>
      </c>
      <c r="I1657" t="s">
        <v>6690</v>
      </c>
      <c r="J1657" t="str">
        <f t="shared" si="200"/>
        <v xml:space="preserve">  ChineseAsianMalaysian</v>
      </c>
      <c r="K1657" t="str" cm="1">
        <f t="array" ref="K1657">ExtractCapitals(J1657)</f>
        <v>Chinese Asian Malaysian</v>
      </c>
      <c r="L1657" t="str">
        <f t="shared" si="203"/>
        <v>Chinese, Asian, Malaysian</v>
      </c>
      <c r="M1657" t="str">
        <f t="shared" si="207"/>
        <v>Chinese, Asian, Malaysian</v>
      </c>
      <c r="N1657" t="s">
        <v>56</v>
      </c>
      <c r="O1657" t="s">
        <v>232</v>
      </c>
      <c r="P1657" t="str">
        <f t="shared" si="204"/>
        <v>Chinese, Asian, Malaysian, Vegetarian Friendly, Vegan Options, Lunch, Dinner</v>
      </c>
      <c r="Q1657" t="str" cm="1">
        <f t="array" ref="Q1657">_xlfn.TEXTJOIN(", ", TRUE, IFERROR(_xlfn.FILTERXML("&lt;t&gt;&lt;s&gt;" &amp; SUBSTITUTE(P1657, ", ", "&lt;/s&gt;&lt;s&gt;") &amp; "&lt;/s&gt;&lt;/t&gt;", "//s[not(preceding::*=.)]"), ""))</f>
        <v>Chinese, Asian, Malaysian, Vegetarian Friendly, Vegan Options, Lunch, Dinner</v>
      </c>
      <c r="R1657" t="s">
        <v>9048</v>
      </c>
      <c r="S1657" t="str">
        <f t="shared" si="205"/>
        <v>P002628</v>
      </c>
      <c r="T1657">
        <f t="shared" ca="1" si="206"/>
        <v>3014</v>
      </c>
      <c r="U1657" s="4">
        <v>313</v>
      </c>
    </row>
    <row r="1658" spans="1:21" x14ac:dyDescent="0.45">
      <c r="A1658" t="s">
        <v>6691</v>
      </c>
      <c r="B1658" t="s">
        <v>79</v>
      </c>
      <c r="C1658" s="3" t="str">
        <f t="shared" si="201"/>
        <v>5.0 </v>
      </c>
      <c r="D1658" t="s">
        <v>6692</v>
      </c>
      <c r="F1658" t="s">
        <v>6</v>
      </c>
      <c r="G1658" t="str">
        <f t="shared" si="202"/>
        <v>$</v>
      </c>
      <c r="H1658" t="s">
        <v>6693</v>
      </c>
      <c r="I1658" t="s">
        <v>6694</v>
      </c>
      <c r="J1658" t="str">
        <f t="shared" si="200"/>
        <v>AmericanAsian</v>
      </c>
      <c r="K1658" t="str" cm="1">
        <f t="array" ref="K1658">ExtractCapitals(J1658)</f>
        <v>American Asian</v>
      </c>
      <c r="L1658" t="str">
        <f t="shared" si="203"/>
        <v>American, Asian</v>
      </c>
      <c r="M1658" t="str">
        <f t="shared" si="207"/>
        <v>American, Asian</v>
      </c>
      <c r="N1658" t="s">
        <v>6695</v>
      </c>
      <c r="O1658" t="s">
        <v>791</v>
      </c>
      <c r="P1658" t="str">
        <f t="shared" si="204"/>
        <v>American, Asian, Lunch, Dinner, Brunch, Drinks</v>
      </c>
      <c r="Q1658" t="str" cm="1">
        <f t="array" ref="Q1658">_xlfn.TEXTJOIN(", ", TRUE, IFERROR(_xlfn.FILTERXML("&lt;t&gt;&lt;s&gt;" &amp; SUBSTITUTE(P1658, ", ", "&lt;/s&gt;&lt;s&gt;") &amp; "&lt;/s&gt;&lt;/t&gt;", "//s[not(preceding::*=.)]"), ""))</f>
        <v>American, Asian, Lunch, Dinner, Brunch, Drinks</v>
      </c>
      <c r="R1658" t="s">
        <v>9048</v>
      </c>
      <c r="S1658" t="str">
        <f t="shared" si="205"/>
        <v>P002629</v>
      </c>
      <c r="T1658">
        <f t="shared" ca="1" si="206"/>
        <v>2781</v>
      </c>
      <c r="U1658" s="4">
        <v>3814</v>
      </c>
    </row>
    <row r="1659" spans="1:21" x14ac:dyDescent="0.45">
      <c r="A1659" t="s">
        <v>6696</v>
      </c>
      <c r="B1659" t="s">
        <v>79</v>
      </c>
      <c r="C1659" s="3" t="str">
        <f t="shared" si="201"/>
        <v>5.0 </v>
      </c>
      <c r="D1659" t="s">
        <v>6697</v>
      </c>
      <c r="F1659" t="s">
        <v>208</v>
      </c>
      <c r="G1659" t="str">
        <f t="shared" si="202"/>
        <v>$$</v>
      </c>
      <c r="H1659" t="s">
        <v>208</v>
      </c>
      <c r="I1659" t="s">
        <v>6698</v>
      </c>
      <c r="J1659" t="str">
        <f t="shared" si="200"/>
        <v>Cafe</v>
      </c>
      <c r="K1659" t="str" cm="1">
        <f t="array" ref="K1659">ExtractCapitals(J1659)</f>
        <v>Cafe</v>
      </c>
      <c r="L1659" t="str">
        <f t="shared" si="203"/>
        <v>Cafe</v>
      </c>
      <c r="M1659" t="str">
        <f t="shared" si="207"/>
        <v>Cafe</v>
      </c>
      <c r="N1659" t="s">
        <v>232</v>
      </c>
      <c r="P1659" t="str">
        <f t="shared" si="204"/>
        <v>Cafe, Lunch, Dinner</v>
      </c>
      <c r="Q1659" t="str" cm="1">
        <f t="array" ref="Q1659">_xlfn.TEXTJOIN(", ", TRUE, IFERROR(_xlfn.FILTERXML("&lt;t&gt;&lt;s&gt;" &amp; SUBSTITUTE(P1659, ", ", "&lt;/s&gt;&lt;s&gt;") &amp; "&lt;/s&gt;&lt;/t&gt;", "//s[not(preceding::*=.)]"), ""))</f>
        <v>Cafe, Lunch, Dinner</v>
      </c>
      <c r="R1659" t="s">
        <v>9048</v>
      </c>
      <c r="S1659" t="str">
        <f t="shared" si="205"/>
        <v>P002630</v>
      </c>
      <c r="T1659">
        <f t="shared" ca="1" si="206"/>
        <v>2097</v>
      </c>
      <c r="U1659" s="4">
        <v>32</v>
      </c>
    </row>
    <row r="1660" spans="1:21" x14ac:dyDescent="0.45">
      <c r="A1660" t="s">
        <v>6699</v>
      </c>
      <c r="B1660" t="s">
        <v>3</v>
      </c>
      <c r="C1660" s="3" t="str">
        <f t="shared" si="201"/>
        <v>4.0 </v>
      </c>
      <c r="D1660" t="s">
        <v>6700</v>
      </c>
      <c r="E1660" t="s">
        <v>6701</v>
      </c>
      <c r="F1660" t="s">
        <v>13</v>
      </c>
      <c r="G1660" t="str">
        <f t="shared" si="202"/>
        <v>$$ - $$$</v>
      </c>
      <c r="H1660" t="s">
        <v>21</v>
      </c>
      <c r="I1660" t="s">
        <v>6702</v>
      </c>
      <c r="J1660" t="str">
        <f t="shared" si="200"/>
        <v xml:space="preserve">  ChineseAsianMalaysian</v>
      </c>
      <c r="K1660" t="str" cm="1">
        <f t="array" ref="K1660">ExtractCapitals(J1660)</f>
        <v>Chinese Asian Malaysian</v>
      </c>
      <c r="L1660" t="str">
        <f t="shared" si="203"/>
        <v>Chinese, Asian, Malaysian</v>
      </c>
      <c r="M1660" t="str">
        <f t="shared" si="207"/>
        <v>Chinese, Asian, Malaysian</v>
      </c>
      <c r="N1660" t="s">
        <v>1166</v>
      </c>
      <c r="O1660" t="s">
        <v>6268</v>
      </c>
      <c r="P1660" t="str">
        <f t="shared" si="204"/>
        <v>Chinese, Asian, Malaysian, Brunch, Lunch, Dinner, Takeout, Seating, Wheelchair Accessible, Table Service</v>
      </c>
      <c r="Q1660" t="str" cm="1">
        <f t="array" ref="Q1660">_xlfn.TEXTJOIN(", ", TRUE, IFERROR(_xlfn.FILTERXML("&lt;t&gt;&lt;s&gt;" &amp; SUBSTITUTE(P1660, ", ", "&lt;/s&gt;&lt;s&gt;") &amp; "&lt;/s&gt;&lt;/t&gt;", "//s[not(preceding::*=.)]"), ""))</f>
        <v>Chinese, Asian, Malaysian, Brunch, Lunch, Dinner, Takeout, Seating, Wheelchair Accessible, Table Service</v>
      </c>
      <c r="R1660" t="s">
        <v>9048</v>
      </c>
      <c r="S1660" t="str">
        <f t="shared" si="205"/>
        <v>P002631</v>
      </c>
      <c r="T1660">
        <f t="shared" ca="1" si="206"/>
        <v>1450</v>
      </c>
      <c r="U1660" s="4">
        <v>3525</v>
      </c>
    </row>
    <row r="1661" spans="1:21" x14ac:dyDescent="0.45">
      <c r="A1661" t="s">
        <v>6703</v>
      </c>
      <c r="B1661" t="s">
        <v>18</v>
      </c>
      <c r="C1661" s="3" t="str">
        <f t="shared" si="201"/>
        <v>3.5 </v>
      </c>
      <c r="D1661" t="s">
        <v>6704</v>
      </c>
      <c r="E1661" t="s">
        <v>6705</v>
      </c>
      <c r="F1661" t="s">
        <v>13</v>
      </c>
      <c r="G1661" t="str">
        <f t="shared" si="202"/>
        <v>$$ - $$$</v>
      </c>
      <c r="H1661" t="s">
        <v>591</v>
      </c>
      <c r="I1661">
        <v>6063152693</v>
      </c>
      <c r="J1661" t="str">
        <f t="shared" si="200"/>
        <v xml:space="preserve">  SeafoodAsianMalaysian</v>
      </c>
      <c r="K1661" t="str" cm="1">
        <f t="array" ref="K1661">ExtractCapitals(J1661)</f>
        <v>Seafood Asian Malaysian</v>
      </c>
      <c r="L1661" t="str">
        <f t="shared" si="203"/>
        <v>Seafood, Asian, Malaysian</v>
      </c>
      <c r="M1661" t="str">
        <f t="shared" si="207"/>
        <v>Seafood, Asian, Malaysian</v>
      </c>
      <c r="N1661" t="s">
        <v>77</v>
      </c>
      <c r="O1661" t="s">
        <v>135</v>
      </c>
      <c r="P1661" t="str">
        <f t="shared" si="204"/>
        <v>Seafood, Asian, Malaysian, Halal, Dinner, Lunch</v>
      </c>
      <c r="Q1661" t="str" cm="1">
        <f t="array" ref="Q1661">_xlfn.TEXTJOIN(", ", TRUE, IFERROR(_xlfn.FILTERXML("&lt;t&gt;&lt;s&gt;" &amp; SUBSTITUTE(P1661, ", ", "&lt;/s&gt;&lt;s&gt;") &amp; "&lt;/s&gt;&lt;/t&gt;", "//s[not(preceding::*=.)]"), ""))</f>
        <v>Seafood, Asian, Malaysian, Halal, Dinner, Lunch</v>
      </c>
      <c r="R1661" t="s">
        <v>9048</v>
      </c>
      <c r="S1661" t="str">
        <f t="shared" si="205"/>
        <v>P002632</v>
      </c>
      <c r="T1661">
        <f t="shared" ca="1" si="206"/>
        <v>2322</v>
      </c>
      <c r="U1661" s="4">
        <v>112</v>
      </c>
    </row>
    <row r="1662" spans="1:21" x14ac:dyDescent="0.45">
      <c r="A1662" t="s">
        <v>6706</v>
      </c>
      <c r="B1662" t="s">
        <v>41</v>
      </c>
      <c r="C1662" s="3" t="str">
        <f t="shared" si="201"/>
        <v>4.5 </v>
      </c>
      <c r="D1662" t="s">
        <v>6707</v>
      </c>
      <c r="E1662" t="s">
        <v>6708</v>
      </c>
      <c r="F1662" t="s">
        <v>13</v>
      </c>
      <c r="G1662" t="str">
        <f t="shared" si="202"/>
        <v>$$ - $$$</v>
      </c>
      <c r="H1662" t="s">
        <v>4448</v>
      </c>
      <c r="I1662" t="s">
        <v>6709</v>
      </c>
      <c r="J1662" t="str">
        <f t="shared" si="200"/>
        <v xml:space="preserve">  Quick BitesCafe</v>
      </c>
      <c r="K1662" t="str" cm="1">
        <f t="array" ref="K1662">ExtractCapitals(J1662)</f>
        <v>Quick  Bites Cafe</v>
      </c>
      <c r="L1662" t="str">
        <f t="shared" si="203"/>
        <v>Quick, , Bites, Cafe</v>
      </c>
      <c r="M1662" t="str">
        <f t="shared" si="207"/>
        <v>Quick Bites, Cafe</v>
      </c>
      <c r="N1662" t="s">
        <v>6710</v>
      </c>
      <c r="O1662" t="s">
        <v>6711</v>
      </c>
      <c r="P1662" t="str">
        <f t="shared" si="204"/>
        <v>Quick Bites, Cafe, Lunch, Brunch, Dinner, Drinks, Seating, Table Service, Takeout, Street Parking, Free Wifi</v>
      </c>
      <c r="Q1662" t="str" cm="1">
        <f t="array" ref="Q1662">_xlfn.TEXTJOIN(", ", TRUE, IFERROR(_xlfn.FILTERXML("&lt;t&gt;&lt;s&gt;" &amp; SUBSTITUTE(P1662, ", ", "&lt;/s&gt;&lt;s&gt;") &amp; "&lt;/s&gt;&lt;/t&gt;", "//s[not(preceding::*=.)]"), ""))</f>
        <v>Quick Bites, Cafe, Lunch, Brunch, Dinner, Drinks, Seating, Table Service, Takeout, Street Parking, Free Wifi</v>
      </c>
      <c r="R1662" t="s">
        <v>9048</v>
      </c>
      <c r="S1662" t="str">
        <f t="shared" si="205"/>
        <v>P002633</v>
      </c>
      <c r="T1662">
        <f t="shared" ca="1" si="206"/>
        <v>2202</v>
      </c>
      <c r="U1662" s="4">
        <v>3094</v>
      </c>
    </row>
    <row r="1663" spans="1:21" x14ac:dyDescent="0.45">
      <c r="A1663" t="s">
        <v>6712</v>
      </c>
      <c r="B1663" t="s">
        <v>3</v>
      </c>
      <c r="C1663" s="3" t="str">
        <f t="shared" si="201"/>
        <v>4.0 </v>
      </c>
      <c r="D1663" t="s">
        <v>6713</v>
      </c>
      <c r="F1663" t="s">
        <v>13</v>
      </c>
      <c r="G1663" t="str">
        <f t="shared" si="202"/>
        <v>$$ - $$$</v>
      </c>
      <c r="H1663" t="s">
        <v>6714</v>
      </c>
      <c r="I1663" t="s">
        <v>6715</v>
      </c>
      <c r="J1663" t="str">
        <f t="shared" si="200"/>
        <v xml:space="preserve">  AsianThaiFusion</v>
      </c>
      <c r="K1663" t="str" cm="1">
        <f t="array" ref="K1663">ExtractCapitals(J1663)</f>
        <v>Asian Thai Fusion</v>
      </c>
      <c r="L1663" t="str">
        <f t="shared" si="203"/>
        <v>Asian, Thai, Fusion</v>
      </c>
      <c r="M1663" t="str">
        <f t="shared" si="207"/>
        <v>Asian, Thai, Fusion</v>
      </c>
      <c r="N1663" t="s">
        <v>135</v>
      </c>
      <c r="O1663" t="s">
        <v>6716</v>
      </c>
      <c r="P1663" t="str">
        <f t="shared" si="204"/>
        <v>Asian, Thai, Fusion, Dinner, Lunch, Reservations, Seating, Serves Alcohol</v>
      </c>
      <c r="Q1663" t="str" cm="1">
        <f t="array" ref="Q1663">_xlfn.TEXTJOIN(", ", TRUE, IFERROR(_xlfn.FILTERXML("&lt;t&gt;&lt;s&gt;" &amp; SUBSTITUTE(P1663, ", ", "&lt;/s&gt;&lt;s&gt;") &amp; "&lt;/s&gt;&lt;/t&gt;", "//s[not(preceding::*=.)]"), ""))</f>
        <v>Asian, Thai, Fusion, Dinner, Lunch, Reservations, Seating, Serves Alcohol</v>
      </c>
      <c r="R1663" t="s">
        <v>9048</v>
      </c>
      <c r="S1663" t="str">
        <f t="shared" si="205"/>
        <v>P002634</v>
      </c>
      <c r="T1663">
        <f t="shared" ca="1" si="206"/>
        <v>1111</v>
      </c>
      <c r="U1663" s="4">
        <v>112</v>
      </c>
    </row>
    <row r="1664" spans="1:21" x14ac:dyDescent="0.45">
      <c r="A1664" t="s">
        <v>6717</v>
      </c>
      <c r="B1664" t="s">
        <v>79</v>
      </c>
      <c r="C1664" s="3" t="str">
        <f t="shared" si="201"/>
        <v>5.0 </v>
      </c>
      <c r="D1664" t="s">
        <v>6718</v>
      </c>
      <c r="E1664" t="s">
        <v>6719</v>
      </c>
      <c r="F1664" t="s">
        <v>6</v>
      </c>
      <c r="G1664" t="str">
        <f t="shared" si="202"/>
        <v>$</v>
      </c>
      <c r="H1664" t="s">
        <v>6720</v>
      </c>
      <c r="I1664" t="s">
        <v>6721</v>
      </c>
      <c r="J1664" t="str">
        <f t="shared" si="200"/>
        <v>ItalianChineseCafe</v>
      </c>
      <c r="K1664" t="str" cm="1">
        <f t="array" ref="K1664">ExtractCapitals(J1664)</f>
        <v>Italian Chinese Cafe</v>
      </c>
      <c r="L1664" t="str">
        <f t="shared" si="203"/>
        <v>Italian, Chinese, Cafe</v>
      </c>
      <c r="M1664" t="str">
        <f t="shared" si="207"/>
        <v>Italian, Chinese, Cafe</v>
      </c>
      <c r="N1664" t="s">
        <v>6722</v>
      </c>
      <c r="O1664" t="s">
        <v>791</v>
      </c>
      <c r="P1664" t="str">
        <f t="shared" si="204"/>
        <v>Italian, Chinese, Cafe, Asian, Fusion, Italian, Chinese, Cafe, Malaysian, Lunch, Dinner, Brunch, Drinks</v>
      </c>
      <c r="Q1664" t="str" cm="1">
        <f t="array" ref="Q1664">_xlfn.TEXTJOIN(", ", TRUE, IFERROR(_xlfn.FILTERXML("&lt;t&gt;&lt;s&gt;" &amp; SUBSTITUTE(P1664, ", ", "&lt;/s&gt;&lt;s&gt;") &amp; "&lt;/s&gt;&lt;/t&gt;", "//s[not(preceding::*=.)]"), ""))</f>
        <v>Italian, Chinese, Cafe, Asian, Fusion, Malaysian, Lunch, Dinner, Brunch, Drinks</v>
      </c>
      <c r="R1664" t="s">
        <v>9048</v>
      </c>
      <c r="S1664" t="str">
        <f t="shared" si="205"/>
        <v>P002635</v>
      </c>
      <c r="T1664">
        <f t="shared" ca="1" si="206"/>
        <v>245</v>
      </c>
      <c r="U1664" s="4">
        <v>1592</v>
      </c>
    </row>
    <row r="1665" spans="1:21" x14ac:dyDescent="0.45">
      <c r="A1665" t="s">
        <v>6723</v>
      </c>
      <c r="B1665" t="s">
        <v>79</v>
      </c>
      <c r="C1665" s="3" t="str">
        <f t="shared" si="201"/>
        <v>5.0 </v>
      </c>
      <c r="D1665" t="s">
        <v>6575</v>
      </c>
      <c r="E1665" t="s">
        <v>6724</v>
      </c>
      <c r="F1665" t="s">
        <v>811</v>
      </c>
      <c r="G1665" t="str">
        <f t="shared" si="202"/>
        <v>$$</v>
      </c>
      <c r="H1665" t="s">
        <v>6725</v>
      </c>
      <c r="I1665" t="s">
        <v>6726</v>
      </c>
      <c r="J1665" t="str">
        <f t="shared" si="200"/>
        <v>IndianInternationalAsianGrill</v>
      </c>
      <c r="K1665" t="str" cm="1">
        <f t="array" ref="K1665">ExtractCapitals(J1665)</f>
        <v>Indian International Asian Grill</v>
      </c>
      <c r="L1665" t="str">
        <f t="shared" si="203"/>
        <v>Indian, International, Asian, Grill</v>
      </c>
      <c r="M1665" t="str">
        <f t="shared" si="207"/>
        <v>Indian, International, Asian, Grill</v>
      </c>
      <c r="N1665" t="s">
        <v>195</v>
      </c>
      <c r="O1665" t="s">
        <v>6727</v>
      </c>
      <c r="P1665" t="str">
        <f t="shared" si="204"/>
        <v>Indian, International, Asian, Grill, Lunch, Dinner, Drinks, Accepts Visa</v>
      </c>
      <c r="Q1665" t="str" cm="1">
        <f t="array" ref="Q1665">_xlfn.TEXTJOIN(", ", TRUE, IFERROR(_xlfn.FILTERXML("&lt;t&gt;&lt;s&gt;" &amp; SUBSTITUTE(P1665, ", ", "&lt;/s&gt;&lt;s&gt;") &amp; "&lt;/s&gt;&lt;/t&gt;", "//s[not(preceding::*=.)]"), ""))</f>
        <v>Indian, International, Asian, Grill, Lunch, Dinner, Drinks, Accepts Visa</v>
      </c>
      <c r="R1665" t="s">
        <v>9048</v>
      </c>
      <c r="S1665" t="str">
        <f t="shared" si="205"/>
        <v>P002636</v>
      </c>
      <c r="T1665">
        <f t="shared" ca="1" si="206"/>
        <v>2798</v>
      </c>
      <c r="U1665" s="4">
        <v>2238</v>
      </c>
    </row>
    <row r="1666" spans="1:21" x14ac:dyDescent="0.45">
      <c r="A1666" t="s">
        <v>6728</v>
      </c>
      <c r="B1666" t="s">
        <v>41</v>
      </c>
      <c r="C1666" s="3" t="str">
        <f t="shared" si="201"/>
        <v>4.5 </v>
      </c>
      <c r="D1666" t="s">
        <v>6729</v>
      </c>
      <c r="E1666" t="s">
        <v>6730</v>
      </c>
      <c r="F1666" t="s">
        <v>13</v>
      </c>
      <c r="G1666" t="str">
        <f t="shared" si="202"/>
        <v>$$ - $$$</v>
      </c>
      <c r="H1666" t="s">
        <v>409</v>
      </c>
      <c r="I1666" t="s">
        <v>6731</v>
      </c>
      <c r="J1666" t="str">
        <f t="shared" ref="J1666:J1729" si="208">SUBSTITUTE(SUBSTITUTE(H1666, "$", ""), "-", "")</f>
        <v xml:space="preserve">  Chinese</v>
      </c>
      <c r="K1666" t="str" cm="1">
        <f t="array" ref="K1666">ExtractCapitals(J1666)</f>
        <v>Chinese</v>
      </c>
      <c r="L1666" t="str">
        <f t="shared" si="203"/>
        <v>Chinese</v>
      </c>
      <c r="M1666" t="str">
        <f t="shared" si="207"/>
        <v>Chinese</v>
      </c>
      <c r="N1666" t="s">
        <v>3049</v>
      </c>
      <c r="O1666" t="s">
        <v>6732</v>
      </c>
      <c r="P1666" t="str">
        <f t="shared" si="204"/>
        <v>Chinese, Breakfast, Lunch, Brunch, Drinks, Seating, Delivery, Takeout, Reservations, Cash Only, Table Service</v>
      </c>
      <c r="Q1666" t="str" cm="1">
        <f t="array" ref="Q1666">_xlfn.TEXTJOIN(", ", TRUE, IFERROR(_xlfn.FILTERXML("&lt;t&gt;&lt;s&gt;" &amp; SUBSTITUTE(P1666, ", ", "&lt;/s&gt;&lt;s&gt;") &amp; "&lt;/s&gt;&lt;/t&gt;", "//s[not(preceding::*=.)]"), ""))</f>
        <v>Chinese, Breakfast, Lunch, Brunch, Drinks, Seating, Delivery, Takeout, Reservations, Cash Only, Table Service</v>
      </c>
      <c r="R1666" t="s">
        <v>9048</v>
      </c>
      <c r="S1666" t="str">
        <f t="shared" si="205"/>
        <v>P002637</v>
      </c>
      <c r="T1666">
        <f t="shared" ca="1" si="206"/>
        <v>990</v>
      </c>
      <c r="U1666" s="4">
        <v>1531</v>
      </c>
    </row>
    <row r="1667" spans="1:21" x14ac:dyDescent="0.45">
      <c r="A1667" t="s">
        <v>6733</v>
      </c>
      <c r="B1667" t="s">
        <v>41</v>
      </c>
      <c r="C1667" s="3" t="str">
        <f t="shared" ref="C1667:C1730" si="209">SUBSTITUTE(B1667, "Â", "")</f>
        <v>4.5 </v>
      </c>
      <c r="D1667" t="s">
        <v>6734</v>
      </c>
      <c r="F1667" t="s">
        <v>794</v>
      </c>
      <c r="G1667" t="str">
        <f t="shared" ref="G1667:G1730" si="210">IF(OR(ISBLANK(F1667), ISERROR(SEARCH("$", F1667))), "$$", F1667)</f>
        <v>$$</v>
      </c>
      <c r="H1667" t="s">
        <v>795</v>
      </c>
      <c r="I1667" t="s">
        <v>6735</v>
      </c>
      <c r="J1667" t="str">
        <f t="shared" si="208"/>
        <v>AsianMalaysian</v>
      </c>
      <c r="K1667" t="str" cm="1">
        <f t="array" ref="K1667">ExtractCapitals(J1667)</f>
        <v>Asian Malaysian</v>
      </c>
      <c r="L1667" t="str">
        <f t="shared" ref="L1667:L1730" si="211">SUBSTITUTE(K1667, " ", ", ")</f>
        <v>Asian, Malaysian</v>
      </c>
      <c r="M1667" t="str">
        <f t="shared" si="207"/>
        <v>Asian, Malaysian</v>
      </c>
      <c r="N1667" t="s">
        <v>801</v>
      </c>
      <c r="P1667" t="str">
        <f t="shared" ref="P1667:P1730" si="212">M1667 &amp; IF(ISNUMBER(SEARCH(N1667, M1667)), "", ", " &amp; N1667) &amp; IF(AND(ISNUMBER(SEARCH(N1667, M1667 &amp; N1667)), ISNUMBER(SEARCH(O1667, M1667 &amp; N1667))), "", ", " &amp; O1667)</f>
        <v>Asian, Malaysian, Dinner, Brunch</v>
      </c>
      <c r="Q1667" t="str" cm="1">
        <f t="array" ref="Q1667">_xlfn.TEXTJOIN(", ", TRUE, IFERROR(_xlfn.FILTERXML("&lt;t&gt;&lt;s&gt;" &amp; SUBSTITUTE(P1667, ", ", "&lt;/s&gt;&lt;s&gt;") &amp; "&lt;/s&gt;&lt;/t&gt;", "//s[not(preceding::*=.)]"), ""))</f>
        <v>Asian, Malaysian, Dinner, Brunch</v>
      </c>
      <c r="R1667" t="s">
        <v>9048</v>
      </c>
      <c r="S1667" t="str">
        <f t="shared" ref="S1667:S1730" si="213">"P" &amp; TEXT(ROW(S1667)-1+972,"000000")</f>
        <v>P002638</v>
      </c>
      <c r="T1667">
        <f t="shared" ref="T1667:T1730" ca="1" si="214">RANDBETWEEN(1, 4500)</f>
        <v>2419</v>
      </c>
      <c r="U1667" s="4">
        <v>1792</v>
      </c>
    </row>
    <row r="1668" spans="1:21" x14ac:dyDescent="0.45">
      <c r="A1668" t="s">
        <v>6736</v>
      </c>
      <c r="B1668" t="s">
        <v>3</v>
      </c>
      <c r="C1668" s="3" t="str">
        <f t="shared" si="209"/>
        <v>4.0 </v>
      </c>
      <c r="D1668" t="s">
        <v>6737</v>
      </c>
      <c r="E1668" t="s">
        <v>6738</v>
      </c>
      <c r="F1668" t="s">
        <v>6</v>
      </c>
      <c r="G1668" t="str">
        <f t="shared" si="210"/>
        <v>$</v>
      </c>
      <c r="H1668" t="s">
        <v>6739</v>
      </c>
      <c r="I1668" t="s">
        <v>6740</v>
      </c>
      <c r="J1668" t="str">
        <f t="shared" si="208"/>
        <v>DessertAsianFusion</v>
      </c>
      <c r="K1668" t="str" cm="1">
        <f t="array" ref="K1668">ExtractCapitals(J1668)</f>
        <v>Dessert Asian Fusion</v>
      </c>
      <c r="L1668" t="str">
        <f t="shared" si="211"/>
        <v>Dessert, Asian, Fusion</v>
      </c>
      <c r="M1668" t="str">
        <f t="shared" ref="M1668:M1731" si="215">SUBSTITUTE(SUBSTITUTE(L1668, ", ,", ""), ",,", ",")</f>
        <v>Dessert, Asian, Fusion</v>
      </c>
      <c r="N1668" t="s">
        <v>640</v>
      </c>
      <c r="O1668" t="s">
        <v>3814</v>
      </c>
      <c r="P1668" t="str">
        <f t="shared" si="212"/>
        <v>Dessert, Asian, Fusion, Asian, Fusion, Malaysian, Takeout, Seating</v>
      </c>
      <c r="Q1668" t="str" cm="1">
        <f t="array" ref="Q1668">_xlfn.TEXTJOIN(", ", TRUE, IFERROR(_xlfn.FILTERXML("&lt;t&gt;&lt;s&gt;" &amp; SUBSTITUTE(P1668, ", ", "&lt;/s&gt;&lt;s&gt;") &amp; "&lt;/s&gt;&lt;/t&gt;", "//s[not(preceding::*=.)]"), ""))</f>
        <v>Dessert, Asian, Fusion, Malaysian, Takeout, Seating</v>
      </c>
      <c r="R1668" t="s">
        <v>9048</v>
      </c>
      <c r="S1668" t="str">
        <f t="shared" si="213"/>
        <v>P002639</v>
      </c>
      <c r="T1668">
        <f t="shared" ca="1" si="214"/>
        <v>3114</v>
      </c>
      <c r="U1668" s="4">
        <v>1001</v>
      </c>
    </row>
    <row r="1669" spans="1:21" x14ac:dyDescent="0.45">
      <c r="A1669" t="s">
        <v>6741</v>
      </c>
      <c r="B1669" t="s">
        <v>3</v>
      </c>
      <c r="C1669" s="3" t="str">
        <f t="shared" si="209"/>
        <v>4.0 </v>
      </c>
      <c r="D1669" t="s">
        <v>6742</v>
      </c>
      <c r="E1669" t="s">
        <v>6743</v>
      </c>
      <c r="F1669" t="s">
        <v>13</v>
      </c>
      <c r="G1669" t="str">
        <f t="shared" si="210"/>
        <v>$$ - $$$</v>
      </c>
      <c r="H1669" t="s">
        <v>1194</v>
      </c>
      <c r="I1669" t="s">
        <v>6744</v>
      </c>
      <c r="J1669" t="str">
        <f t="shared" si="208"/>
        <v xml:space="preserve">  AsianMalaysian</v>
      </c>
      <c r="K1669" t="str" cm="1">
        <f t="array" ref="K1669">ExtractCapitals(J1669)</f>
        <v>Asian Malaysian</v>
      </c>
      <c r="L1669" t="str">
        <f t="shared" si="211"/>
        <v>Asian, Malaysian</v>
      </c>
      <c r="M1669" t="str">
        <f t="shared" si="215"/>
        <v>Asian, Malaysian</v>
      </c>
      <c r="N1669" t="s">
        <v>39</v>
      </c>
      <c r="O1669" t="s">
        <v>6745</v>
      </c>
      <c r="P1669" t="str">
        <f t="shared" si="212"/>
        <v>Asian, Malaysian, Dinner, Reservations, Table Service, Seating</v>
      </c>
      <c r="Q1669" t="str" cm="1">
        <f t="array" ref="Q1669">_xlfn.TEXTJOIN(", ", TRUE, IFERROR(_xlfn.FILTERXML("&lt;t&gt;&lt;s&gt;" &amp; SUBSTITUTE(P1669, ", ", "&lt;/s&gt;&lt;s&gt;") &amp; "&lt;/s&gt;&lt;/t&gt;", "//s[not(preceding::*=.)]"), ""))</f>
        <v>Asian, Malaysian, Dinner, Reservations, Table Service, Seating</v>
      </c>
      <c r="R1669" t="s">
        <v>9048</v>
      </c>
      <c r="S1669" t="str">
        <f t="shared" si="213"/>
        <v>P002640</v>
      </c>
      <c r="T1669">
        <f t="shared" ca="1" si="214"/>
        <v>162</v>
      </c>
      <c r="U1669" s="4">
        <v>1845</v>
      </c>
    </row>
    <row r="1670" spans="1:21" x14ac:dyDescent="0.45">
      <c r="A1670" t="s">
        <v>6746</v>
      </c>
      <c r="B1670" t="s">
        <v>3</v>
      </c>
      <c r="C1670" s="3" t="str">
        <f t="shared" si="209"/>
        <v>4.0 </v>
      </c>
      <c r="D1670" t="s">
        <v>6747</v>
      </c>
      <c r="F1670" t="s">
        <v>13</v>
      </c>
      <c r="G1670" t="str">
        <f t="shared" si="210"/>
        <v>$$ - $$$</v>
      </c>
      <c r="H1670" t="s">
        <v>1649</v>
      </c>
      <c r="I1670" t="s">
        <v>6748</v>
      </c>
      <c r="J1670" t="str">
        <f t="shared" si="208"/>
        <v xml:space="preserve">  ItalianPizzaEuropean</v>
      </c>
      <c r="K1670" t="str" cm="1">
        <f t="array" ref="K1670">ExtractCapitals(J1670)</f>
        <v>Italian Pizza European</v>
      </c>
      <c r="L1670" t="str">
        <f t="shared" si="211"/>
        <v>Italian, Pizza, European</v>
      </c>
      <c r="M1670" t="str">
        <f t="shared" si="215"/>
        <v>Italian, Pizza, European</v>
      </c>
      <c r="N1670" t="s">
        <v>3952</v>
      </c>
      <c r="O1670" t="s">
        <v>135</v>
      </c>
      <c r="P1670" t="str">
        <f t="shared" si="212"/>
        <v>Italian, Pizza, European, Dinner, Lunch</v>
      </c>
      <c r="Q1670" t="str" cm="1">
        <f t="array" ref="Q1670">_xlfn.TEXTJOIN(", ", TRUE, IFERROR(_xlfn.FILTERXML("&lt;t&gt;&lt;s&gt;" &amp; SUBSTITUTE(P1670, ", ", "&lt;/s&gt;&lt;s&gt;") &amp; "&lt;/s&gt;&lt;/t&gt;", "//s[not(preceding::*=.)]"), ""))</f>
        <v>Italian, Pizza, European, Dinner, Lunch</v>
      </c>
      <c r="R1670" t="s">
        <v>9048</v>
      </c>
      <c r="S1670" t="str">
        <f t="shared" si="213"/>
        <v>P002641</v>
      </c>
      <c r="T1670">
        <f t="shared" ca="1" si="214"/>
        <v>380</v>
      </c>
      <c r="U1670" s="4">
        <v>2550</v>
      </c>
    </row>
    <row r="1671" spans="1:21" x14ac:dyDescent="0.45">
      <c r="A1671" t="s">
        <v>6749</v>
      </c>
      <c r="B1671" t="s">
        <v>3</v>
      </c>
      <c r="C1671" s="3" t="str">
        <f t="shared" si="209"/>
        <v>4.0 </v>
      </c>
      <c r="D1671" t="s">
        <v>6750</v>
      </c>
      <c r="F1671" t="s">
        <v>13</v>
      </c>
      <c r="G1671" t="str">
        <f t="shared" si="210"/>
        <v>$$ - $$$</v>
      </c>
      <c r="H1671" t="s">
        <v>6751</v>
      </c>
      <c r="I1671">
        <v>6062822172</v>
      </c>
      <c r="J1671" t="str">
        <f t="shared" si="208"/>
        <v xml:space="preserve">  ChineseSoups</v>
      </c>
      <c r="K1671" t="str" cm="1">
        <f t="array" ref="K1671">ExtractCapitals(J1671)</f>
        <v>Chinese Soups</v>
      </c>
      <c r="L1671" t="str">
        <f t="shared" si="211"/>
        <v>Chinese, Soups</v>
      </c>
      <c r="M1671" t="str">
        <f t="shared" si="215"/>
        <v>Chinese, Soups</v>
      </c>
      <c r="N1671" t="s">
        <v>232</v>
      </c>
      <c r="O1671" t="s">
        <v>6752</v>
      </c>
      <c r="P1671" t="str">
        <f t="shared" si="212"/>
        <v>Chinese, Soups, Lunch, Dinner, Wheelchair Accessible, Takeout, Reservations, Table Service</v>
      </c>
      <c r="Q1671" t="str" cm="1">
        <f t="array" ref="Q1671">_xlfn.TEXTJOIN(", ", TRUE, IFERROR(_xlfn.FILTERXML("&lt;t&gt;&lt;s&gt;" &amp; SUBSTITUTE(P1671, ", ", "&lt;/s&gt;&lt;s&gt;") &amp; "&lt;/s&gt;&lt;/t&gt;", "//s[not(preceding::*=.)]"), ""))</f>
        <v>Chinese, Soups, Lunch, Dinner, Wheelchair Accessible, Takeout, Reservations, Table Service</v>
      </c>
      <c r="R1671" t="s">
        <v>9048</v>
      </c>
      <c r="S1671" t="str">
        <f t="shared" si="213"/>
        <v>P002642</v>
      </c>
      <c r="T1671">
        <f t="shared" ca="1" si="214"/>
        <v>2917</v>
      </c>
      <c r="U1671" s="4">
        <v>1541</v>
      </c>
    </row>
    <row r="1672" spans="1:21" x14ac:dyDescent="0.45">
      <c r="A1672" t="s">
        <v>6753</v>
      </c>
      <c r="B1672" t="s">
        <v>3</v>
      </c>
      <c r="C1672" s="3" t="str">
        <f t="shared" si="209"/>
        <v>4.0 </v>
      </c>
      <c r="D1672" t="s">
        <v>6754</v>
      </c>
      <c r="F1672" t="s">
        <v>13</v>
      </c>
      <c r="G1672" t="str">
        <f t="shared" si="210"/>
        <v>$$ - $$$</v>
      </c>
      <c r="H1672" t="s">
        <v>1682</v>
      </c>
      <c r="I1672">
        <v>6062820412</v>
      </c>
      <c r="J1672" t="str">
        <f t="shared" si="208"/>
        <v xml:space="preserve">  DessertCafeAsian</v>
      </c>
      <c r="K1672" t="str" cm="1">
        <f t="array" ref="K1672">ExtractCapitals(J1672)</f>
        <v>Dessert Cafe Asian</v>
      </c>
      <c r="L1672" t="str">
        <f t="shared" si="211"/>
        <v>Dessert, Cafe, Asian</v>
      </c>
      <c r="M1672" t="str">
        <f t="shared" si="215"/>
        <v>Dessert, Cafe, Asian</v>
      </c>
      <c r="N1672" t="s">
        <v>6755</v>
      </c>
      <c r="O1672" t="s">
        <v>77</v>
      </c>
      <c r="P1672" t="str">
        <f t="shared" si="212"/>
        <v>Dessert, Cafe, Asian, Cafe, Asian, Malaysian, Hawaiian, Halal</v>
      </c>
      <c r="Q1672" t="str" cm="1">
        <f t="array" ref="Q1672">_xlfn.TEXTJOIN(", ", TRUE, IFERROR(_xlfn.FILTERXML("&lt;t&gt;&lt;s&gt;" &amp; SUBSTITUTE(P1672, ", ", "&lt;/s&gt;&lt;s&gt;") &amp; "&lt;/s&gt;&lt;/t&gt;", "//s[not(preceding::*=.)]"), ""))</f>
        <v>Dessert, Cafe, Asian, Malaysian, Hawaiian, Halal</v>
      </c>
      <c r="R1672" t="s">
        <v>9048</v>
      </c>
      <c r="S1672" t="str">
        <f t="shared" si="213"/>
        <v>P002643</v>
      </c>
      <c r="T1672">
        <f t="shared" ca="1" si="214"/>
        <v>3130</v>
      </c>
      <c r="U1672" s="4">
        <v>1564</v>
      </c>
    </row>
    <row r="1673" spans="1:21" x14ac:dyDescent="0.45">
      <c r="A1673" t="s">
        <v>6756</v>
      </c>
      <c r="B1673" t="s">
        <v>18</v>
      </c>
      <c r="C1673" s="3" t="str">
        <f t="shared" si="209"/>
        <v>3.5 </v>
      </c>
      <c r="D1673" t="s">
        <v>6757</v>
      </c>
      <c r="E1673" t="s">
        <v>6758</v>
      </c>
      <c r="F1673" t="s">
        <v>13</v>
      </c>
      <c r="G1673" t="str">
        <f t="shared" si="210"/>
        <v>$$ - $$$</v>
      </c>
      <c r="H1673" t="s">
        <v>6342</v>
      </c>
      <c r="I1673" t="s">
        <v>6593</v>
      </c>
      <c r="J1673" t="str">
        <f t="shared" si="208"/>
        <v xml:space="preserve">  BarCafeAsian</v>
      </c>
      <c r="K1673" t="str" cm="1">
        <f t="array" ref="K1673">ExtractCapitals(J1673)</f>
        <v>Bar Cafe Asian</v>
      </c>
      <c r="L1673" t="str">
        <f t="shared" si="211"/>
        <v>Bar, Cafe, Asian</v>
      </c>
      <c r="M1673" t="str">
        <f t="shared" si="215"/>
        <v>Bar, Cafe, Asian</v>
      </c>
      <c r="N1673" t="s">
        <v>6759</v>
      </c>
      <c r="O1673" t="s">
        <v>34</v>
      </c>
      <c r="P1673" t="str">
        <f t="shared" si="212"/>
        <v>Bar, Cafe, Asian, Bar, Cafe, Asian, Pub, Malaysian, Vegetarian Friendly</v>
      </c>
      <c r="Q1673" t="str" cm="1">
        <f t="array" ref="Q1673">_xlfn.TEXTJOIN(", ", TRUE, IFERROR(_xlfn.FILTERXML("&lt;t&gt;&lt;s&gt;" &amp; SUBSTITUTE(P1673, ", ", "&lt;/s&gt;&lt;s&gt;") &amp; "&lt;/s&gt;&lt;/t&gt;", "//s[not(preceding::*=.)]"), ""))</f>
        <v>Bar, Cafe, Asian, Pub, Malaysian, Vegetarian Friendly</v>
      </c>
      <c r="R1673" t="s">
        <v>9048</v>
      </c>
      <c r="S1673" t="str">
        <f t="shared" si="213"/>
        <v>P002644</v>
      </c>
      <c r="T1673">
        <f t="shared" ca="1" si="214"/>
        <v>3207</v>
      </c>
      <c r="U1673" s="4">
        <v>4256</v>
      </c>
    </row>
    <row r="1674" spans="1:21" x14ac:dyDescent="0.45">
      <c r="A1674" t="s">
        <v>6760</v>
      </c>
      <c r="B1674" t="s">
        <v>79</v>
      </c>
      <c r="C1674" s="3" t="str">
        <f t="shared" si="209"/>
        <v>5.0 </v>
      </c>
      <c r="D1674" t="s">
        <v>6761</v>
      </c>
      <c r="E1674" t="s">
        <v>6762</v>
      </c>
      <c r="F1674" t="s">
        <v>13</v>
      </c>
      <c r="G1674" t="str">
        <f t="shared" si="210"/>
        <v>$$ - $$$</v>
      </c>
      <c r="H1674" t="s">
        <v>6763</v>
      </c>
      <c r="I1674" t="s">
        <v>6764</v>
      </c>
      <c r="J1674" t="str">
        <f t="shared" si="208"/>
        <v xml:space="preserve">  Indian</v>
      </c>
      <c r="K1674" t="str" cm="1">
        <f t="array" ref="K1674">ExtractCapitals(J1674)</f>
        <v>Indian</v>
      </c>
      <c r="L1674" t="str">
        <f t="shared" si="211"/>
        <v>Indian</v>
      </c>
      <c r="M1674" t="str">
        <f t="shared" si="215"/>
        <v>Indian</v>
      </c>
      <c r="N1674" t="s">
        <v>62</v>
      </c>
      <c r="P1674" t="str">
        <f t="shared" si="212"/>
        <v>Indian, Lunch</v>
      </c>
      <c r="Q1674" t="str" cm="1">
        <f t="array" ref="Q1674">_xlfn.TEXTJOIN(", ", TRUE, IFERROR(_xlfn.FILTERXML("&lt;t&gt;&lt;s&gt;" &amp; SUBSTITUTE(P1674, ", ", "&lt;/s&gt;&lt;s&gt;") &amp; "&lt;/s&gt;&lt;/t&gt;", "//s[not(preceding::*=.)]"), ""))</f>
        <v>Indian, Lunch</v>
      </c>
      <c r="R1674" t="s">
        <v>9048</v>
      </c>
      <c r="S1674" t="str">
        <f t="shared" si="213"/>
        <v>P002645</v>
      </c>
      <c r="T1674">
        <f t="shared" ca="1" si="214"/>
        <v>4350</v>
      </c>
      <c r="U1674" s="4">
        <v>3715</v>
      </c>
    </row>
    <row r="1675" spans="1:21" x14ac:dyDescent="0.45">
      <c r="A1675" t="s">
        <v>6765</v>
      </c>
      <c r="B1675" t="s">
        <v>41</v>
      </c>
      <c r="C1675" s="3" t="str">
        <f t="shared" si="209"/>
        <v>4.5 </v>
      </c>
      <c r="D1675" t="s">
        <v>6766</v>
      </c>
      <c r="E1675" t="s">
        <v>6767</v>
      </c>
      <c r="F1675" t="s">
        <v>13</v>
      </c>
      <c r="G1675" t="str">
        <f t="shared" si="210"/>
        <v>$$ - $$$</v>
      </c>
      <c r="H1675" t="s">
        <v>133</v>
      </c>
      <c r="I1675" t="s">
        <v>6768</v>
      </c>
      <c r="J1675" t="str">
        <f t="shared" si="208"/>
        <v xml:space="preserve">  ChineseSeafoodAsian</v>
      </c>
      <c r="K1675" t="str" cm="1">
        <f t="array" ref="K1675">ExtractCapitals(J1675)</f>
        <v>Chinese Seafood Asian</v>
      </c>
      <c r="L1675" t="str">
        <f t="shared" si="211"/>
        <v>Chinese, Seafood, Asian</v>
      </c>
      <c r="M1675" t="str">
        <f t="shared" si="215"/>
        <v>Chinese, Seafood, Asian</v>
      </c>
      <c r="N1675" t="s">
        <v>6769</v>
      </c>
      <c r="O1675" t="s">
        <v>1947</v>
      </c>
      <c r="P1675" t="str">
        <f t="shared" si="212"/>
        <v>Chinese, Seafood, Asian, Chinese, Asian, Seafood, Dinner, Lunch, Brunch</v>
      </c>
      <c r="Q1675" t="str" cm="1">
        <f t="array" ref="Q1675">_xlfn.TEXTJOIN(", ", TRUE, IFERROR(_xlfn.FILTERXML("&lt;t&gt;&lt;s&gt;" &amp; SUBSTITUTE(P1675, ", ", "&lt;/s&gt;&lt;s&gt;") &amp; "&lt;/s&gt;&lt;/t&gt;", "//s[not(preceding::*=.)]"), ""))</f>
        <v>Chinese, Seafood, Asian, Dinner, Lunch, Brunch</v>
      </c>
      <c r="R1675" t="s">
        <v>9048</v>
      </c>
      <c r="S1675" t="str">
        <f t="shared" si="213"/>
        <v>P002646</v>
      </c>
      <c r="T1675">
        <f t="shared" ca="1" si="214"/>
        <v>3333</v>
      </c>
      <c r="U1675" s="4">
        <v>660</v>
      </c>
    </row>
    <row r="1676" spans="1:21" x14ac:dyDescent="0.45">
      <c r="A1676" t="s">
        <v>6770</v>
      </c>
      <c r="B1676" t="s">
        <v>41</v>
      </c>
      <c r="C1676" s="3" t="str">
        <f t="shared" si="209"/>
        <v>4.5 </v>
      </c>
      <c r="D1676" t="s">
        <v>6771</v>
      </c>
      <c r="E1676" t="s">
        <v>6772</v>
      </c>
      <c r="F1676" t="s">
        <v>6</v>
      </c>
      <c r="G1676" t="str">
        <f t="shared" si="210"/>
        <v>$</v>
      </c>
      <c r="H1676" t="s">
        <v>6</v>
      </c>
      <c r="I1676" t="s">
        <v>6773</v>
      </c>
      <c r="J1676" t="str">
        <f t="shared" si="208"/>
        <v/>
      </c>
      <c r="K1676" t="str" cm="1">
        <f t="array" ref="K1676">ExtractCapitals(J1676)</f>
        <v/>
      </c>
      <c r="L1676" t="str">
        <f t="shared" si="211"/>
        <v/>
      </c>
      <c r="M1676" t="str">
        <f t="shared" si="215"/>
        <v/>
      </c>
      <c r="P1676" t="str">
        <f t="shared" si="212"/>
        <v xml:space="preserve">, , </v>
      </c>
      <c r="Q1676" t="str" cm="1">
        <f t="array" ref="Q1676">_xlfn.TEXTJOIN(", ", TRUE, IFERROR(_xlfn.FILTERXML("&lt;t&gt;&lt;s&gt;" &amp; SUBSTITUTE(P1676, ", ", "&lt;/s&gt;&lt;s&gt;") &amp; "&lt;/s&gt;&lt;/t&gt;", "//s[not(preceding::*=.)]"), ""))</f>
        <v/>
      </c>
      <c r="R1676" t="s">
        <v>9048</v>
      </c>
      <c r="S1676" t="str">
        <f t="shared" si="213"/>
        <v>P002647</v>
      </c>
      <c r="T1676">
        <f t="shared" ca="1" si="214"/>
        <v>3782</v>
      </c>
      <c r="U1676" s="4">
        <v>2499</v>
      </c>
    </row>
    <row r="1677" spans="1:21" x14ac:dyDescent="0.45">
      <c r="A1677" t="s">
        <v>6774</v>
      </c>
      <c r="B1677" t="s">
        <v>41</v>
      </c>
      <c r="C1677" s="3" t="str">
        <f t="shared" si="209"/>
        <v>4.5 </v>
      </c>
      <c r="D1677" t="s">
        <v>6775</v>
      </c>
      <c r="F1677" t="s">
        <v>13</v>
      </c>
      <c r="G1677" t="str">
        <f t="shared" si="210"/>
        <v>$$ - $$$</v>
      </c>
      <c r="H1677" t="s">
        <v>297</v>
      </c>
      <c r="I1677" t="s">
        <v>6776</v>
      </c>
      <c r="J1677" t="str">
        <f t="shared" si="208"/>
        <v xml:space="preserve">  Cafe</v>
      </c>
      <c r="K1677" t="str" cm="1">
        <f t="array" ref="K1677">ExtractCapitals(J1677)</f>
        <v>Cafe</v>
      </c>
      <c r="L1677" t="str">
        <f t="shared" si="211"/>
        <v>Cafe</v>
      </c>
      <c r="M1677" t="str">
        <f t="shared" si="215"/>
        <v>Cafe</v>
      </c>
      <c r="N1677" t="s">
        <v>23</v>
      </c>
      <c r="O1677" t="s">
        <v>6777</v>
      </c>
      <c r="P1677" t="str">
        <f t="shared" si="212"/>
        <v>Cafe, Lunch, Dinner, After-hours, Seating, Reservations, Outdoor Seating, Table Service</v>
      </c>
      <c r="Q1677" t="str" cm="1">
        <f t="array" ref="Q1677">_xlfn.TEXTJOIN(", ", TRUE, IFERROR(_xlfn.FILTERXML("&lt;t&gt;&lt;s&gt;" &amp; SUBSTITUTE(P1677, ", ", "&lt;/s&gt;&lt;s&gt;") &amp; "&lt;/s&gt;&lt;/t&gt;", "//s[not(preceding::*=.)]"), ""))</f>
        <v>Cafe, Lunch, Dinner, After-hours, Seating, Reservations, Outdoor Seating, Table Service</v>
      </c>
      <c r="R1677" t="s">
        <v>9048</v>
      </c>
      <c r="S1677" t="str">
        <f t="shared" si="213"/>
        <v>P002648</v>
      </c>
      <c r="T1677">
        <f t="shared" ca="1" si="214"/>
        <v>3606</v>
      </c>
      <c r="U1677" s="4">
        <v>62</v>
      </c>
    </row>
    <row r="1678" spans="1:21" x14ac:dyDescent="0.45">
      <c r="A1678" t="s">
        <v>6778</v>
      </c>
      <c r="B1678" t="s">
        <v>79</v>
      </c>
      <c r="C1678" s="3" t="str">
        <f t="shared" si="209"/>
        <v>5.0 </v>
      </c>
      <c r="D1678" t="s">
        <v>6779</v>
      </c>
      <c r="F1678" t="s">
        <v>6780</v>
      </c>
      <c r="G1678" t="str">
        <f t="shared" si="210"/>
        <v>$$</v>
      </c>
      <c r="H1678" t="s">
        <v>6781</v>
      </c>
      <c r="I1678" t="s">
        <v>6782</v>
      </c>
      <c r="J1678" t="str">
        <f t="shared" si="208"/>
        <v>CaribbeanFast foodAsianGrill</v>
      </c>
      <c r="K1678" t="str" cm="1">
        <f t="array" ref="K1678">ExtractCapitals(J1678)</f>
        <v>Caribbean Fast food Asian Grill</v>
      </c>
      <c r="L1678" t="str">
        <f t="shared" si="211"/>
        <v>Caribbean, Fast, food, Asian, Grill</v>
      </c>
      <c r="M1678" t="str">
        <f t="shared" si="215"/>
        <v>Caribbean, Fast, food, Asian, Grill</v>
      </c>
      <c r="N1678" t="s">
        <v>232</v>
      </c>
      <c r="P1678" t="str">
        <f t="shared" si="212"/>
        <v>Caribbean, Fast, food, Asian, Grill, Lunch, Dinner</v>
      </c>
      <c r="Q1678" t="str" cm="1">
        <f t="array" ref="Q1678">_xlfn.TEXTJOIN(", ", TRUE, IFERROR(_xlfn.FILTERXML("&lt;t&gt;&lt;s&gt;" &amp; SUBSTITUTE(P1678, ", ", "&lt;/s&gt;&lt;s&gt;") &amp; "&lt;/s&gt;&lt;/t&gt;", "//s[not(preceding::*=.)]"), ""))</f>
        <v>Caribbean, Fast, food, Asian, Grill, Lunch, Dinner</v>
      </c>
      <c r="R1678" t="s">
        <v>9048</v>
      </c>
      <c r="S1678" t="str">
        <f t="shared" si="213"/>
        <v>P002649</v>
      </c>
      <c r="T1678">
        <f t="shared" ca="1" si="214"/>
        <v>2611</v>
      </c>
      <c r="U1678" s="4">
        <v>2409</v>
      </c>
    </row>
    <row r="1679" spans="1:21" x14ac:dyDescent="0.45">
      <c r="A1679" t="s">
        <v>6783</v>
      </c>
      <c r="B1679" t="s">
        <v>41</v>
      </c>
      <c r="C1679" s="3" t="str">
        <f t="shared" si="209"/>
        <v>4.5 </v>
      </c>
      <c r="D1679" t="s">
        <v>6784</v>
      </c>
      <c r="F1679" t="s">
        <v>546</v>
      </c>
      <c r="G1679" t="str">
        <f t="shared" si="210"/>
        <v>$$</v>
      </c>
      <c r="H1679" t="s">
        <v>546</v>
      </c>
      <c r="I1679" t="s">
        <v>6785</v>
      </c>
      <c r="J1679" t="str">
        <f t="shared" si="208"/>
        <v>Chinese</v>
      </c>
      <c r="K1679" t="str" cm="1">
        <f t="array" ref="K1679">ExtractCapitals(J1679)</f>
        <v>Chinese</v>
      </c>
      <c r="L1679" t="str">
        <f t="shared" si="211"/>
        <v>Chinese</v>
      </c>
      <c r="M1679" t="str">
        <f t="shared" si="215"/>
        <v>Chinese</v>
      </c>
      <c r="N1679" t="s">
        <v>432</v>
      </c>
      <c r="P1679" t="str">
        <f t="shared" si="212"/>
        <v>Chinese, Table Service</v>
      </c>
      <c r="Q1679" t="str" cm="1">
        <f t="array" ref="Q1679">_xlfn.TEXTJOIN(", ", TRUE, IFERROR(_xlfn.FILTERXML("&lt;t&gt;&lt;s&gt;" &amp; SUBSTITUTE(P1679, ", ", "&lt;/s&gt;&lt;s&gt;") &amp; "&lt;/s&gt;&lt;/t&gt;", "//s[not(preceding::*=.)]"), ""))</f>
        <v>Chinese, Table Service</v>
      </c>
      <c r="R1679" t="s">
        <v>9048</v>
      </c>
      <c r="S1679" t="str">
        <f t="shared" si="213"/>
        <v>P002650</v>
      </c>
      <c r="T1679">
        <f t="shared" ca="1" si="214"/>
        <v>101</v>
      </c>
      <c r="U1679" s="4">
        <v>299</v>
      </c>
    </row>
    <row r="1680" spans="1:21" x14ac:dyDescent="0.45">
      <c r="A1680" t="s">
        <v>6786</v>
      </c>
      <c r="B1680" t="s">
        <v>41</v>
      </c>
      <c r="C1680" s="3" t="str">
        <f t="shared" si="209"/>
        <v>4.5 </v>
      </c>
      <c r="D1680" t="s">
        <v>6787</v>
      </c>
      <c r="F1680" t="s">
        <v>13</v>
      </c>
      <c r="G1680" t="str">
        <f t="shared" si="210"/>
        <v>$$ - $$$</v>
      </c>
      <c r="H1680" t="s">
        <v>6788</v>
      </c>
      <c r="I1680" t="s">
        <v>6789</v>
      </c>
      <c r="J1680" t="str">
        <f t="shared" si="208"/>
        <v xml:space="preserve">  ItalianAsianMalaysian</v>
      </c>
      <c r="K1680" t="str" cm="1">
        <f t="array" ref="K1680">ExtractCapitals(J1680)</f>
        <v>Italian Asian Malaysian</v>
      </c>
      <c r="L1680" t="str">
        <f t="shared" si="211"/>
        <v>Italian, Asian, Malaysian</v>
      </c>
      <c r="M1680" t="str">
        <f t="shared" si="215"/>
        <v>Italian, Asian, Malaysian</v>
      </c>
      <c r="N1680" t="s">
        <v>1688</v>
      </c>
      <c r="P1680" t="str">
        <f t="shared" si="212"/>
        <v>Italian, Asian, Malaysian, Lunch, Breakfast, Dinner, Brunch</v>
      </c>
      <c r="Q1680" t="str" cm="1">
        <f t="array" ref="Q1680">_xlfn.TEXTJOIN(", ", TRUE, IFERROR(_xlfn.FILTERXML("&lt;t&gt;&lt;s&gt;" &amp; SUBSTITUTE(P1680, ", ", "&lt;/s&gt;&lt;s&gt;") &amp; "&lt;/s&gt;&lt;/t&gt;", "//s[not(preceding::*=.)]"), ""))</f>
        <v>Italian, Asian, Malaysian, Lunch, Breakfast, Dinner, Brunch</v>
      </c>
      <c r="R1680" t="s">
        <v>9048</v>
      </c>
      <c r="S1680" t="str">
        <f t="shared" si="213"/>
        <v>P002651</v>
      </c>
      <c r="T1680">
        <f t="shared" ca="1" si="214"/>
        <v>3178</v>
      </c>
      <c r="U1680" s="4">
        <v>3213</v>
      </c>
    </row>
    <row r="1681" spans="1:21" x14ac:dyDescent="0.45">
      <c r="A1681" t="s">
        <v>6790</v>
      </c>
      <c r="B1681" t="s">
        <v>41</v>
      </c>
      <c r="C1681" s="3" t="str">
        <f t="shared" si="209"/>
        <v>4.5 </v>
      </c>
      <c r="D1681" t="s">
        <v>6791</v>
      </c>
      <c r="F1681" t="s">
        <v>13</v>
      </c>
      <c r="G1681" t="str">
        <f t="shared" si="210"/>
        <v>$$ - $$$</v>
      </c>
      <c r="H1681" t="s">
        <v>13</v>
      </c>
      <c r="I1681" t="s">
        <v>6792</v>
      </c>
      <c r="J1681" t="str">
        <f t="shared" si="208"/>
        <v xml:space="preserve">  </v>
      </c>
      <c r="K1681" t="str" cm="1">
        <f t="array" ref="K1681">ExtractCapitals(J1681)</f>
        <v/>
      </c>
      <c r="L1681" t="str">
        <f t="shared" si="211"/>
        <v/>
      </c>
      <c r="M1681" t="str">
        <f t="shared" si="215"/>
        <v/>
      </c>
      <c r="P1681" t="str">
        <f t="shared" si="212"/>
        <v xml:space="preserve">, , </v>
      </c>
      <c r="Q1681" t="str" cm="1">
        <f t="array" ref="Q1681">_xlfn.TEXTJOIN(", ", TRUE, IFERROR(_xlfn.FILTERXML("&lt;t&gt;&lt;s&gt;" &amp; SUBSTITUTE(P1681, ", ", "&lt;/s&gt;&lt;s&gt;") &amp; "&lt;/s&gt;&lt;/t&gt;", "//s[not(preceding::*=.)]"), ""))</f>
        <v/>
      </c>
      <c r="R1681" t="s">
        <v>9048</v>
      </c>
      <c r="S1681" t="str">
        <f t="shared" si="213"/>
        <v>P002652</v>
      </c>
      <c r="T1681">
        <f t="shared" ca="1" si="214"/>
        <v>1053</v>
      </c>
      <c r="U1681" s="4">
        <v>3814</v>
      </c>
    </row>
    <row r="1682" spans="1:21" x14ac:dyDescent="0.45">
      <c r="A1682" t="s">
        <v>4104</v>
      </c>
      <c r="B1682" t="s">
        <v>3</v>
      </c>
      <c r="C1682" s="3" t="str">
        <f t="shared" si="209"/>
        <v>4.0 </v>
      </c>
      <c r="D1682" t="s">
        <v>6793</v>
      </c>
      <c r="F1682" t="s">
        <v>13</v>
      </c>
      <c r="G1682" t="str">
        <f t="shared" si="210"/>
        <v>$$ - $$$</v>
      </c>
      <c r="H1682" t="s">
        <v>1424</v>
      </c>
      <c r="I1682" t="s">
        <v>6794</v>
      </c>
      <c r="J1682" t="str">
        <f t="shared" si="208"/>
        <v xml:space="preserve">  Dessert</v>
      </c>
      <c r="K1682" t="str" cm="1">
        <f t="array" ref="K1682">ExtractCapitals(J1682)</f>
        <v>Dessert</v>
      </c>
      <c r="L1682" t="str">
        <f t="shared" si="211"/>
        <v>Dessert</v>
      </c>
      <c r="M1682" t="str">
        <f t="shared" si="215"/>
        <v>Dessert</v>
      </c>
      <c r="P1682" t="str">
        <f t="shared" si="212"/>
        <v>Dessert</v>
      </c>
      <c r="Q1682" t="str" cm="1">
        <f t="array" ref="Q1682">_xlfn.TEXTJOIN(", ", TRUE, IFERROR(_xlfn.FILTERXML("&lt;t&gt;&lt;s&gt;" &amp; SUBSTITUTE(P1682, ", ", "&lt;/s&gt;&lt;s&gt;") &amp; "&lt;/s&gt;&lt;/t&gt;", "//s[not(preceding::*=.)]"), ""))</f>
        <v>Dessert</v>
      </c>
      <c r="R1682" t="s">
        <v>9048</v>
      </c>
      <c r="S1682" t="str">
        <f t="shared" si="213"/>
        <v>P002653</v>
      </c>
      <c r="T1682">
        <f t="shared" ca="1" si="214"/>
        <v>4411</v>
      </c>
      <c r="U1682" s="4">
        <v>640</v>
      </c>
    </row>
    <row r="1683" spans="1:21" x14ac:dyDescent="0.45">
      <c r="A1683" t="s">
        <v>6795</v>
      </c>
      <c r="B1683" t="s">
        <v>3</v>
      </c>
      <c r="C1683" s="3" t="str">
        <f t="shared" si="209"/>
        <v>4.0 </v>
      </c>
      <c r="D1683" t="s">
        <v>6796</v>
      </c>
      <c r="F1683" t="s">
        <v>6</v>
      </c>
      <c r="G1683" t="str">
        <f t="shared" si="210"/>
        <v>$</v>
      </c>
      <c r="H1683" t="s">
        <v>6797</v>
      </c>
      <c r="I1683" t="s">
        <v>6798</v>
      </c>
      <c r="J1683" t="str">
        <f t="shared" si="208"/>
        <v>MalaysianVegetarian FriendlyVegan Options</v>
      </c>
      <c r="K1683" t="str" cm="1">
        <f t="array" ref="K1683">ExtractCapitals(J1683)</f>
        <v>Malaysian Vegetarian  Friendly Vegan  Options</v>
      </c>
      <c r="L1683" t="str">
        <f t="shared" si="211"/>
        <v>Malaysian, Vegetarian, , Friendly, Vegan, , Options</v>
      </c>
      <c r="M1683" t="str">
        <f t="shared" si="215"/>
        <v>Malaysian, Vegetarian Friendly, Vegan Options</v>
      </c>
      <c r="N1683" t="s">
        <v>3430</v>
      </c>
      <c r="O1683" t="s">
        <v>56</v>
      </c>
      <c r="P1683" t="str">
        <f t="shared" si="212"/>
        <v>Malaysian, Vegetarian Friendly, Vegan Options</v>
      </c>
      <c r="Q1683" t="str" cm="1">
        <f t="array" ref="Q1683">_xlfn.TEXTJOIN(", ", TRUE, IFERROR(_xlfn.FILTERXML("&lt;t&gt;&lt;s&gt;" &amp; SUBSTITUTE(P1683, ", ", "&lt;/s&gt;&lt;s&gt;") &amp; "&lt;/s&gt;&lt;/t&gt;", "//s[not(preceding::*=.)]"), ""))</f>
        <v>Malaysian, Vegetarian Friendly, Vegan Options</v>
      </c>
      <c r="R1683" t="s">
        <v>9048</v>
      </c>
      <c r="S1683" t="str">
        <f t="shared" si="213"/>
        <v>P002654</v>
      </c>
      <c r="T1683">
        <f t="shared" ca="1" si="214"/>
        <v>100</v>
      </c>
      <c r="U1683" s="4">
        <v>3339</v>
      </c>
    </row>
    <row r="1684" spans="1:21" x14ac:dyDescent="0.45">
      <c r="A1684" t="s">
        <v>6799</v>
      </c>
      <c r="B1684" t="s">
        <v>3</v>
      </c>
      <c r="C1684" s="3" t="str">
        <f t="shared" si="209"/>
        <v>4.0 </v>
      </c>
      <c r="D1684" t="s">
        <v>6800</v>
      </c>
      <c r="E1684" t="s">
        <v>6801</v>
      </c>
      <c r="F1684" t="s">
        <v>13</v>
      </c>
      <c r="G1684" t="str">
        <f t="shared" si="210"/>
        <v>$$ - $$$</v>
      </c>
      <c r="H1684" t="s">
        <v>297</v>
      </c>
      <c r="I1684" t="s">
        <v>6802</v>
      </c>
      <c r="J1684" t="str">
        <f t="shared" si="208"/>
        <v xml:space="preserve">  Cafe</v>
      </c>
      <c r="K1684" t="str" cm="1">
        <f t="array" ref="K1684">ExtractCapitals(J1684)</f>
        <v>Cafe</v>
      </c>
      <c r="L1684" t="str">
        <f t="shared" si="211"/>
        <v>Cafe</v>
      </c>
      <c r="M1684" t="str">
        <f t="shared" si="215"/>
        <v>Cafe</v>
      </c>
      <c r="N1684" t="s">
        <v>99</v>
      </c>
      <c r="O1684" t="s">
        <v>2451</v>
      </c>
      <c r="P1684" t="str">
        <f t="shared" si="212"/>
        <v>Cafe, Breakfast, Lunch, Brunch, Seating, Wheelchair Accessible, Table Service</v>
      </c>
      <c r="Q1684" t="str" cm="1">
        <f t="array" ref="Q1684">_xlfn.TEXTJOIN(", ", TRUE, IFERROR(_xlfn.FILTERXML("&lt;t&gt;&lt;s&gt;" &amp; SUBSTITUTE(P1684, ", ", "&lt;/s&gt;&lt;s&gt;") &amp; "&lt;/s&gt;&lt;/t&gt;", "//s[not(preceding::*=.)]"), ""))</f>
        <v>Cafe, Breakfast, Lunch, Brunch, Seating, Wheelchair Accessible, Table Service</v>
      </c>
      <c r="R1684" t="s">
        <v>9048</v>
      </c>
      <c r="S1684" t="str">
        <f t="shared" si="213"/>
        <v>P002655</v>
      </c>
      <c r="T1684">
        <f t="shared" ca="1" si="214"/>
        <v>3137</v>
      </c>
      <c r="U1684" s="4">
        <v>2189</v>
      </c>
    </row>
    <row r="1685" spans="1:21" x14ac:dyDescent="0.45">
      <c r="A1685" t="s">
        <v>6803</v>
      </c>
      <c r="B1685" t="s">
        <v>41</v>
      </c>
      <c r="C1685" s="3" t="str">
        <f t="shared" si="209"/>
        <v>4.5 </v>
      </c>
      <c r="D1685" t="s">
        <v>6804</v>
      </c>
      <c r="F1685" t="s">
        <v>6</v>
      </c>
      <c r="G1685" t="str">
        <f t="shared" si="210"/>
        <v>$</v>
      </c>
      <c r="H1685" t="s">
        <v>246</v>
      </c>
      <c r="I1685">
        <v>6062810246</v>
      </c>
      <c r="J1685" t="str">
        <f t="shared" si="208"/>
        <v>AsianMalaysian</v>
      </c>
      <c r="K1685" t="str" cm="1">
        <f t="array" ref="K1685">ExtractCapitals(J1685)</f>
        <v>Asian Malaysian</v>
      </c>
      <c r="L1685" t="str">
        <f t="shared" si="211"/>
        <v>Asian, Malaysian</v>
      </c>
      <c r="M1685" t="str">
        <f t="shared" si="215"/>
        <v>Asian, Malaysian</v>
      </c>
      <c r="P1685" t="str">
        <f t="shared" si="212"/>
        <v>Asian, Malaysian</v>
      </c>
      <c r="Q1685" t="str" cm="1">
        <f t="array" ref="Q1685">_xlfn.TEXTJOIN(", ", TRUE, IFERROR(_xlfn.FILTERXML("&lt;t&gt;&lt;s&gt;" &amp; SUBSTITUTE(P1685, ", ", "&lt;/s&gt;&lt;s&gt;") &amp; "&lt;/s&gt;&lt;/t&gt;", "//s[not(preceding::*=.)]"), ""))</f>
        <v>Asian, Malaysian</v>
      </c>
      <c r="R1685" t="s">
        <v>9048</v>
      </c>
      <c r="S1685" t="str">
        <f t="shared" si="213"/>
        <v>P002656</v>
      </c>
      <c r="T1685">
        <f t="shared" ca="1" si="214"/>
        <v>623</v>
      </c>
      <c r="U1685" s="4">
        <v>2378</v>
      </c>
    </row>
    <row r="1686" spans="1:21" x14ac:dyDescent="0.45">
      <c r="A1686" t="s">
        <v>6805</v>
      </c>
      <c r="B1686" t="s">
        <v>79</v>
      </c>
      <c r="C1686" s="3" t="str">
        <f t="shared" si="209"/>
        <v>5.0 </v>
      </c>
      <c r="D1686" t="s">
        <v>6806</v>
      </c>
      <c r="E1686" t="s">
        <v>6807</v>
      </c>
      <c r="F1686" t="s">
        <v>2612</v>
      </c>
      <c r="G1686" t="str">
        <f t="shared" si="210"/>
        <v>$$</v>
      </c>
      <c r="H1686" t="s">
        <v>2612</v>
      </c>
      <c r="I1686" t="s">
        <v>6808</v>
      </c>
      <c r="J1686" t="str">
        <f t="shared" si="208"/>
        <v>Wine Bar</v>
      </c>
      <c r="K1686" t="str" cm="1">
        <f t="array" ref="K1686">ExtractCapitals(J1686)</f>
        <v>Wine  Bar</v>
      </c>
      <c r="L1686" t="str">
        <f t="shared" si="211"/>
        <v>Wine, , Bar</v>
      </c>
      <c r="M1686" t="str">
        <f t="shared" si="215"/>
        <v>Wine Bar</v>
      </c>
      <c r="N1686" t="s">
        <v>507</v>
      </c>
      <c r="P1686" t="str">
        <f t="shared" si="212"/>
        <v>Wine Bar, Reservations</v>
      </c>
      <c r="Q1686" t="str" cm="1">
        <f t="array" ref="Q1686">_xlfn.TEXTJOIN(", ", TRUE, IFERROR(_xlfn.FILTERXML("&lt;t&gt;&lt;s&gt;" &amp; SUBSTITUTE(P1686, ", ", "&lt;/s&gt;&lt;s&gt;") &amp; "&lt;/s&gt;&lt;/t&gt;", "//s[not(preceding::*=.)]"), ""))</f>
        <v>Wine Bar, Reservations</v>
      </c>
      <c r="R1686" t="s">
        <v>9048</v>
      </c>
      <c r="S1686" t="str">
        <f t="shared" si="213"/>
        <v>P002657</v>
      </c>
      <c r="T1686">
        <f t="shared" ca="1" si="214"/>
        <v>46</v>
      </c>
      <c r="U1686" s="4">
        <v>1981</v>
      </c>
    </row>
    <row r="1687" spans="1:21" x14ac:dyDescent="0.45">
      <c r="A1687" t="s">
        <v>6809</v>
      </c>
      <c r="B1687" t="s">
        <v>3</v>
      </c>
      <c r="C1687" s="3" t="str">
        <f t="shared" si="209"/>
        <v>4.0 </v>
      </c>
      <c r="D1687" t="s">
        <v>6810</v>
      </c>
      <c r="F1687" t="s">
        <v>6</v>
      </c>
      <c r="G1687" t="str">
        <f t="shared" si="210"/>
        <v>$</v>
      </c>
      <c r="H1687" t="s">
        <v>7</v>
      </c>
      <c r="J1687" t="str">
        <f t="shared" si="208"/>
        <v>ChineseAsianMalaysian</v>
      </c>
      <c r="K1687" t="str" cm="1">
        <f t="array" ref="K1687">ExtractCapitals(J1687)</f>
        <v>Chinese Asian Malaysian</v>
      </c>
      <c r="L1687" t="str">
        <f t="shared" si="211"/>
        <v>Chinese, Asian, Malaysian</v>
      </c>
      <c r="M1687" t="str">
        <f t="shared" si="215"/>
        <v>Chinese, Asian, Malaysian</v>
      </c>
      <c r="N1687" t="s">
        <v>4925</v>
      </c>
      <c r="O1687" t="s">
        <v>3814</v>
      </c>
      <c r="P1687" t="str">
        <f t="shared" si="212"/>
        <v>Chinese, Asian, Malaysian, Lunch, Breakfast, Takeout, Seating</v>
      </c>
      <c r="Q1687" t="str" cm="1">
        <f t="array" ref="Q1687">_xlfn.TEXTJOIN(", ", TRUE, IFERROR(_xlfn.FILTERXML("&lt;t&gt;&lt;s&gt;" &amp; SUBSTITUTE(P1687, ", ", "&lt;/s&gt;&lt;s&gt;") &amp; "&lt;/s&gt;&lt;/t&gt;", "//s[not(preceding::*=.)]"), ""))</f>
        <v>Chinese, Asian, Malaysian, Lunch, Breakfast, Takeout, Seating</v>
      </c>
      <c r="R1687" t="s">
        <v>9048</v>
      </c>
      <c r="S1687" t="str">
        <f t="shared" si="213"/>
        <v>P002658</v>
      </c>
      <c r="T1687">
        <f t="shared" ca="1" si="214"/>
        <v>710</v>
      </c>
      <c r="U1687" s="4">
        <v>1654</v>
      </c>
    </row>
    <row r="1688" spans="1:21" x14ac:dyDescent="0.45">
      <c r="A1688" t="s">
        <v>6811</v>
      </c>
      <c r="B1688" t="s">
        <v>18</v>
      </c>
      <c r="C1688" s="3" t="str">
        <f t="shared" si="209"/>
        <v>3.5 </v>
      </c>
      <c r="D1688" t="s">
        <v>6812</v>
      </c>
      <c r="F1688" t="s">
        <v>6</v>
      </c>
      <c r="G1688" t="str">
        <f t="shared" si="210"/>
        <v>$</v>
      </c>
      <c r="H1688" t="s">
        <v>4017</v>
      </c>
      <c r="I1688" t="s">
        <v>6813</v>
      </c>
      <c r="J1688" t="str">
        <f t="shared" si="208"/>
        <v>AsianNonya/MalaysianMalaysian</v>
      </c>
      <c r="K1688" t="str" cm="1">
        <f t="array" ref="K1688">ExtractCapitals(J1688)</f>
        <v>Asian Nonya/ Malaysian Malaysian</v>
      </c>
      <c r="L1688" t="str">
        <f t="shared" si="211"/>
        <v>Asian, Nonya/, Malaysian, Malaysian</v>
      </c>
      <c r="M1688" t="str">
        <f t="shared" si="215"/>
        <v>Asian, Nonya/, Malaysian, Malaysian</v>
      </c>
      <c r="N1688" t="s">
        <v>163</v>
      </c>
      <c r="O1688" t="s">
        <v>3539</v>
      </c>
      <c r="P1688" t="str">
        <f t="shared" si="212"/>
        <v>Asian, Nonya/, Malaysian, Malaysian, Breakfast, Lunch, Takeout, Seating, Table Service</v>
      </c>
      <c r="Q1688" t="str" cm="1">
        <f t="array" ref="Q1688">_xlfn.TEXTJOIN(", ", TRUE, IFERROR(_xlfn.FILTERXML("&lt;t&gt;&lt;s&gt;" &amp; SUBSTITUTE(P1688, ", ", "&lt;/s&gt;&lt;s&gt;") &amp; "&lt;/s&gt;&lt;/t&gt;", "//s[not(preceding::*=.)]"), ""))</f>
        <v>Asian, Nonya/, Malaysian, Breakfast, Lunch, Takeout, Seating, Table Service</v>
      </c>
      <c r="R1688" t="s">
        <v>9048</v>
      </c>
      <c r="S1688" t="str">
        <f t="shared" si="213"/>
        <v>P002659</v>
      </c>
      <c r="T1688">
        <f t="shared" ca="1" si="214"/>
        <v>2370</v>
      </c>
      <c r="U1688" s="4">
        <v>3871</v>
      </c>
    </row>
    <row r="1689" spans="1:21" x14ac:dyDescent="0.45">
      <c r="A1689" t="s">
        <v>6814</v>
      </c>
      <c r="B1689" t="s">
        <v>3</v>
      </c>
      <c r="C1689" s="3" t="str">
        <f t="shared" si="209"/>
        <v>4.0 </v>
      </c>
      <c r="D1689" t="s">
        <v>6815</v>
      </c>
      <c r="F1689" t="s">
        <v>13</v>
      </c>
      <c r="G1689" t="str">
        <f t="shared" si="210"/>
        <v>$$ - $$$</v>
      </c>
      <c r="H1689" t="s">
        <v>21</v>
      </c>
      <c r="I1689" t="s">
        <v>6816</v>
      </c>
      <c r="J1689" t="str">
        <f t="shared" si="208"/>
        <v xml:space="preserve">  ChineseAsianMalaysian</v>
      </c>
      <c r="K1689" t="str" cm="1">
        <f t="array" ref="K1689">ExtractCapitals(J1689)</f>
        <v>Chinese Asian Malaysian</v>
      </c>
      <c r="L1689" t="str">
        <f t="shared" si="211"/>
        <v>Chinese, Asian, Malaysian</v>
      </c>
      <c r="M1689" t="str">
        <f t="shared" si="215"/>
        <v>Chinese, Asian, Malaysian</v>
      </c>
      <c r="N1689" t="s">
        <v>135</v>
      </c>
      <c r="O1689" t="s">
        <v>6817</v>
      </c>
      <c r="P1689" t="str">
        <f t="shared" si="212"/>
        <v>Chinese, Asian, Malaysian, Dinner, Lunch, Reservations, Seating, Takeout, Table Service</v>
      </c>
      <c r="Q1689" t="str" cm="1">
        <f t="array" ref="Q1689">_xlfn.TEXTJOIN(", ", TRUE, IFERROR(_xlfn.FILTERXML("&lt;t&gt;&lt;s&gt;" &amp; SUBSTITUTE(P1689, ", ", "&lt;/s&gt;&lt;s&gt;") &amp; "&lt;/s&gt;&lt;/t&gt;", "//s[not(preceding::*=.)]"), ""))</f>
        <v>Chinese, Asian, Malaysian, Dinner, Lunch, Reservations, Seating, Takeout, Table Service</v>
      </c>
      <c r="R1689" t="s">
        <v>9048</v>
      </c>
      <c r="S1689" t="str">
        <f t="shared" si="213"/>
        <v>P002660</v>
      </c>
      <c r="T1689">
        <f t="shared" ca="1" si="214"/>
        <v>3626</v>
      </c>
      <c r="U1689" s="4">
        <v>72</v>
      </c>
    </row>
    <row r="1690" spans="1:21" x14ac:dyDescent="0.45">
      <c r="A1690" t="s">
        <v>6818</v>
      </c>
      <c r="B1690" t="s">
        <v>3</v>
      </c>
      <c r="C1690" s="3" t="str">
        <f t="shared" si="209"/>
        <v>4.0 </v>
      </c>
      <c r="D1690" t="s">
        <v>6819</v>
      </c>
      <c r="F1690" t="s">
        <v>6</v>
      </c>
      <c r="G1690" t="str">
        <f t="shared" si="210"/>
        <v>$</v>
      </c>
      <c r="H1690" t="s">
        <v>6820</v>
      </c>
      <c r="I1690" t="s">
        <v>6821</v>
      </c>
      <c r="J1690" t="str">
        <f t="shared" si="208"/>
        <v>Seafood</v>
      </c>
      <c r="K1690" t="str" cm="1">
        <f t="array" ref="K1690">ExtractCapitals(J1690)</f>
        <v>Seafood</v>
      </c>
      <c r="L1690" t="str">
        <f t="shared" si="211"/>
        <v>Seafood</v>
      </c>
      <c r="M1690" t="str">
        <f t="shared" si="215"/>
        <v>Seafood</v>
      </c>
      <c r="N1690" t="s">
        <v>39</v>
      </c>
      <c r="O1690" t="s">
        <v>2520</v>
      </c>
      <c r="P1690" t="str">
        <f t="shared" si="212"/>
        <v>Seafood, Dinner, Seating</v>
      </c>
      <c r="Q1690" t="str" cm="1">
        <f t="array" ref="Q1690">_xlfn.TEXTJOIN(", ", TRUE, IFERROR(_xlfn.FILTERXML("&lt;t&gt;&lt;s&gt;" &amp; SUBSTITUTE(P1690, ", ", "&lt;/s&gt;&lt;s&gt;") &amp; "&lt;/s&gt;&lt;/t&gt;", "//s[not(preceding::*=.)]"), ""))</f>
        <v>Seafood, Dinner, Seating</v>
      </c>
      <c r="R1690" t="s">
        <v>9048</v>
      </c>
      <c r="S1690" t="str">
        <f t="shared" si="213"/>
        <v>P002661</v>
      </c>
      <c r="T1690">
        <f t="shared" ca="1" si="214"/>
        <v>2326</v>
      </c>
      <c r="U1690" s="4">
        <v>2095</v>
      </c>
    </row>
    <row r="1691" spans="1:21" x14ac:dyDescent="0.45">
      <c r="A1691" t="s">
        <v>6822</v>
      </c>
      <c r="B1691" t="s">
        <v>41</v>
      </c>
      <c r="C1691" s="3" t="str">
        <f t="shared" si="209"/>
        <v>4.5 </v>
      </c>
      <c r="D1691" t="s">
        <v>6823</v>
      </c>
      <c r="F1691" t="s">
        <v>13</v>
      </c>
      <c r="G1691" t="str">
        <f t="shared" si="210"/>
        <v>$$ - $$$</v>
      </c>
      <c r="H1691" t="s">
        <v>1793</v>
      </c>
      <c r="I1691" t="s">
        <v>6824</v>
      </c>
      <c r="J1691" t="str">
        <f t="shared" si="208"/>
        <v xml:space="preserve">  ChineseMalaysian</v>
      </c>
      <c r="K1691" t="str" cm="1">
        <f t="array" ref="K1691">ExtractCapitals(J1691)</f>
        <v>Chinese Malaysian</v>
      </c>
      <c r="L1691" t="str">
        <f t="shared" si="211"/>
        <v>Chinese, Malaysian</v>
      </c>
      <c r="M1691" t="str">
        <f t="shared" si="215"/>
        <v>Chinese, Malaysian</v>
      </c>
      <c r="N1691" t="s">
        <v>99</v>
      </c>
      <c r="O1691" t="s">
        <v>6268</v>
      </c>
      <c r="P1691" t="str">
        <f t="shared" si="212"/>
        <v>Chinese, Malaysian, Breakfast, Lunch, Brunch, Takeout, Seating, Wheelchair Accessible, Table Service</v>
      </c>
      <c r="Q1691" t="str" cm="1">
        <f t="array" ref="Q1691">_xlfn.TEXTJOIN(", ", TRUE, IFERROR(_xlfn.FILTERXML("&lt;t&gt;&lt;s&gt;" &amp; SUBSTITUTE(P1691, ", ", "&lt;/s&gt;&lt;s&gt;") &amp; "&lt;/s&gt;&lt;/t&gt;", "//s[not(preceding::*=.)]"), ""))</f>
        <v>Chinese, Malaysian, Breakfast, Lunch, Brunch, Takeout, Seating, Wheelchair Accessible, Table Service</v>
      </c>
      <c r="R1691" t="s">
        <v>9048</v>
      </c>
      <c r="S1691" t="str">
        <f t="shared" si="213"/>
        <v>P002662</v>
      </c>
      <c r="T1691">
        <f t="shared" ca="1" si="214"/>
        <v>2465</v>
      </c>
      <c r="U1691" s="4">
        <v>4143</v>
      </c>
    </row>
    <row r="1692" spans="1:21" x14ac:dyDescent="0.45">
      <c r="A1692" t="s">
        <v>6825</v>
      </c>
      <c r="B1692" t="s">
        <v>41</v>
      </c>
      <c r="C1692" s="3" t="str">
        <f t="shared" si="209"/>
        <v>4.5 </v>
      </c>
      <c r="D1692" t="s">
        <v>6826</v>
      </c>
      <c r="F1692" t="s">
        <v>13</v>
      </c>
      <c r="G1692" t="str">
        <f t="shared" si="210"/>
        <v>$$ - $$$</v>
      </c>
      <c r="H1692" t="s">
        <v>4270</v>
      </c>
      <c r="I1692">
        <v>6062899000</v>
      </c>
      <c r="J1692" t="str">
        <f t="shared" si="208"/>
        <v xml:space="preserve">  ItalianPizzaCafe</v>
      </c>
      <c r="K1692" t="str" cm="1">
        <f t="array" ref="K1692">ExtractCapitals(J1692)</f>
        <v>Italian Pizza Cafe</v>
      </c>
      <c r="L1692" t="str">
        <f t="shared" si="211"/>
        <v>Italian, Pizza, Cafe</v>
      </c>
      <c r="M1692" t="str">
        <f t="shared" si="215"/>
        <v>Italian, Pizza, Cafe</v>
      </c>
      <c r="N1692" t="s">
        <v>6827</v>
      </c>
      <c r="O1692" t="s">
        <v>1579</v>
      </c>
      <c r="P1692" t="str">
        <f t="shared" si="212"/>
        <v>Italian, Pizza, Cafe, Italian, Pizza, Cafe, Soups, Arabic, Breakfast, Lunch, Dinner, Brunch, Drinks</v>
      </c>
      <c r="Q1692" t="str" cm="1">
        <f t="array" ref="Q1692">_xlfn.TEXTJOIN(", ", TRUE, IFERROR(_xlfn.FILTERXML("&lt;t&gt;&lt;s&gt;" &amp; SUBSTITUTE(P1692, ", ", "&lt;/s&gt;&lt;s&gt;") &amp; "&lt;/s&gt;&lt;/t&gt;", "//s[not(preceding::*=.)]"), ""))</f>
        <v>Italian, Pizza, Cafe, Soups, Arabic, Breakfast, Lunch, Dinner, Brunch, Drinks</v>
      </c>
      <c r="R1692" t="s">
        <v>9048</v>
      </c>
      <c r="S1692" t="str">
        <f t="shared" si="213"/>
        <v>P002663</v>
      </c>
      <c r="T1692">
        <f t="shared" ca="1" si="214"/>
        <v>2210</v>
      </c>
      <c r="U1692" s="4">
        <v>2490</v>
      </c>
    </row>
    <row r="1693" spans="1:21" x14ac:dyDescent="0.45">
      <c r="A1693" t="s">
        <v>6828</v>
      </c>
      <c r="B1693" t="s">
        <v>18</v>
      </c>
      <c r="C1693" s="3" t="str">
        <f t="shared" si="209"/>
        <v>3.5 </v>
      </c>
      <c r="D1693" t="s">
        <v>6829</v>
      </c>
      <c r="E1693" t="s">
        <v>6830</v>
      </c>
      <c r="F1693" t="s">
        <v>6</v>
      </c>
      <c r="G1693" t="str">
        <f t="shared" si="210"/>
        <v>$</v>
      </c>
      <c r="H1693" t="s">
        <v>6354</v>
      </c>
      <c r="J1693" t="str">
        <f t="shared" si="208"/>
        <v>DessertMalaysian</v>
      </c>
      <c r="K1693" t="str" cm="1">
        <f t="array" ref="K1693">ExtractCapitals(J1693)</f>
        <v>Dessert Malaysian</v>
      </c>
      <c r="L1693" t="str">
        <f t="shared" si="211"/>
        <v>Dessert, Malaysian</v>
      </c>
      <c r="M1693" t="str">
        <f t="shared" si="215"/>
        <v>Dessert, Malaysian</v>
      </c>
      <c r="N1693" t="s">
        <v>973</v>
      </c>
      <c r="P1693" t="str">
        <f t="shared" si="212"/>
        <v>Dessert, Malaysian, Takeout, Wheelchair Accessible</v>
      </c>
      <c r="Q1693" t="str" cm="1">
        <f t="array" ref="Q1693">_xlfn.TEXTJOIN(", ", TRUE, IFERROR(_xlfn.FILTERXML("&lt;t&gt;&lt;s&gt;" &amp; SUBSTITUTE(P1693, ", ", "&lt;/s&gt;&lt;s&gt;") &amp; "&lt;/s&gt;&lt;/t&gt;", "//s[not(preceding::*=.)]"), ""))</f>
        <v>Dessert, Malaysian, Takeout, Wheelchair Accessible</v>
      </c>
      <c r="R1693" t="s">
        <v>9048</v>
      </c>
      <c r="S1693" t="str">
        <f t="shared" si="213"/>
        <v>P002664</v>
      </c>
      <c r="T1693">
        <f t="shared" ca="1" si="214"/>
        <v>3569</v>
      </c>
      <c r="U1693" s="4">
        <v>2557</v>
      </c>
    </row>
    <row r="1694" spans="1:21" x14ac:dyDescent="0.45">
      <c r="A1694" t="s">
        <v>6831</v>
      </c>
      <c r="B1694" t="s">
        <v>3</v>
      </c>
      <c r="C1694" s="3" t="str">
        <f t="shared" si="209"/>
        <v>4.0 </v>
      </c>
      <c r="D1694" t="s">
        <v>6832</v>
      </c>
      <c r="E1694" t="s">
        <v>6833</v>
      </c>
      <c r="F1694" t="s">
        <v>13</v>
      </c>
      <c r="G1694" t="str">
        <f t="shared" si="210"/>
        <v>$$ - $$$</v>
      </c>
      <c r="H1694" t="s">
        <v>486</v>
      </c>
      <c r="I1694" t="s">
        <v>6834</v>
      </c>
      <c r="J1694" t="str">
        <f t="shared" si="208"/>
        <v xml:space="preserve">  AsianMalaysianVegetarian Friendly</v>
      </c>
      <c r="K1694" t="str" cm="1">
        <f t="array" ref="K1694">ExtractCapitals(J1694)</f>
        <v>Asian Malaysian Vegetarian  Friendly</v>
      </c>
      <c r="L1694" t="str">
        <f t="shared" si="211"/>
        <v>Asian, Malaysian, Vegetarian, , Friendly</v>
      </c>
      <c r="M1694" t="str">
        <f t="shared" si="215"/>
        <v>Asian, Malaysian, Vegetarian Friendly</v>
      </c>
      <c r="N1694" t="s">
        <v>34</v>
      </c>
      <c r="O1694" t="s">
        <v>232</v>
      </c>
      <c r="P1694" t="str">
        <f t="shared" si="212"/>
        <v>Asian, Malaysian, Vegetarian Friendly, Lunch, Dinner</v>
      </c>
      <c r="Q1694" t="str" cm="1">
        <f t="array" ref="Q1694">_xlfn.TEXTJOIN(", ", TRUE, IFERROR(_xlfn.FILTERXML("&lt;t&gt;&lt;s&gt;" &amp; SUBSTITUTE(P1694, ", ", "&lt;/s&gt;&lt;s&gt;") &amp; "&lt;/s&gt;&lt;/t&gt;", "//s[not(preceding::*=.)]"), ""))</f>
        <v>Asian, Malaysian, Vegetarian Friendly, Lunch, Dinner</v>
      </c>
      <c r="R1694" t="s">
        <v>9048</v>
      </c>
      <c r="S1694" t="str">
        <f t="shared" si="213"/>
        <v>P002665</v>
      </c>
      <c r="T1694">
        <f t="shared" ca="1" si="214"/>
        <v>347</v>
      </c>
      <c r="U1694" s="4">
        <v>1311</v>
      </c>
    </row>
    <row r="1695" spans="1:21" x14ac:dyDescent="0.45">
      <c r="A1695" t="s">
        <v>6835</v>
      </c>
      <c r="B1695" t="s">
        <v>3</v>
      </c>
      <c r="C1695" s="3" t="str">
        <f t="shared" si="209"/>
        <v>4.0 </v>
      </c>
      <c r="D1695" t="s">
        <v>6836</v>
      </c>
      <c r="F1695" t="s">
        <v>6</v>
      </c>
      <c r="G1695" t="str">
        <f t="shared" si="210"/>
        <v>$</v>
      </c>
      <c r="H1695" t="s">
        <v>6837</v>
      </c>
      <c r="I1695" t="s">
        <v>6838</v>
      </c>
      <c r="J1695" t="str">
        <f t="shared" si="208"/>
        <v>ChineseAsianTaiwanese</v>
      </c>
      <c r="K1695" t="str" cm="1">
        <f t="array" ref="K1695">ExtractCapitals(J1695)</f>
        <v>Chinese Asian Taiwanese</v>
      </c>
      <c r="L1695" t="str">
        <f t="shared" si="211"/>
        <v>Chinese, Asian, Taiwanese</v>
      </c>
      <c r="M1695" t="str">
        <f t="shared" si="215"/>
        <v>Chinese, Asian, Taiwanese</v>
      </c>
      <c r="N1695" t="s">
        <v>1384</v>
      </c>
      <c r="O1695" t="s">
        <v>3814</v>
      </c>
      <c r="P1695" t="str">
        <f t="shared" si="212"/>
        <v>Chinese, Asian, Taiwanese, Lunch, Brunch, Takeout, Seating</v>
      </c>
      <c r="Q1695" t="str" cm="1">
        <f t="array" ref="Q1695">_xlfn.TEXTJOIN(", ", TRUE, IFERROR(_xlfn.FILTERXML("&lt;t&gt;&lt;s&gt;" &amp; SUBSTITUTE(P1695, ", ", "&lt;/s&gt;&lt;s&gt;") &amp; "&lt;/s&gt;&lt;/t&gt;", "//s[not(preceding::*=.)]"), ""))</f>
        <v>Chinese, Asian, Taiwanese, Lunch, Brunch, Takeout, Seating</v>
      </c>
      <c r="R1695" t="s">
        <v>9048</v>
      </c>
      <c r="S1695" t="str">
        <f t="shared" si="213"/>
        <v>P002666</v>
      </c>
      <c r="T1695">
        <f t="shared" ca="1" si="214"/>
        <v>170</v>
      </c>
      <c r="U1695" s="4">
        <v>1884</v>
      </c>
    </row>
    <row r="1696" spans="1:21" x14ac:dyDescent="0.45">
      <c r="A1696" t="s">
        <v>6839</v>
      </c>
      <c r="B1696" t="s">
        <v>18</v>
      </c>
      <c r="C1696" s="3" t="str">
        <f t="shared" si="209"/>
        <v>3.5 </v>
      </c>
      <c r="D1696" t="s">
        <v>6840</v>
      </c>
      <c r="F1696" t="s">
        <v>6</v>
      </c>
      <c r="G1696" t="str">
        <f t="shared" si="210"/>
        <v>$</v>
      </c>
      <c r="H1696" t="s">
        <v>1343</v>
      </c>
      <c r="I1696" t="s">
        <v>6841</v>
      </c>
      <c r="J1696" t="str">
        <f t="shared" si="208"/>
        <v>Malaysian</v>
      </c>
      <c r="K1696" t="str" cm="1">
        <f t="array" ref="K1696">ExtractCapitals(J1696)</f>
        <v>Malaysian</v>
      </c>
      <c r="L1696" t="str">
        <f t="shared" si="211"/>
        <v>Malaysian</v>
      </c>
      <c r="M1696" t="str">
        <f t="shared" si="215"/>
        <v>Malaysian</v>
      </c>
      <c r="N1696" t="s">
        <v>558</v>
      </c>
      <c r="O1696" t="s">
        <v>3814</v>
      </c>
      <c r="P1696" t="str">
        <f t="shared" si="212"/>
        <v>Malaysian, Breakfast, Takeout, Seating</v>
      </c>
      <c r="Q1696" t="str" cm="1">
        <f t="array" ref="Q1696">_xlfn.TEXTJOIN(", ", TRUE, IFERROR(_xlfn.FILTERXML("&lt;t&gt;&lt;s&gt;" &amp; SUBSTITUTE(P1696, ", ", "&lt;/s&gt;&lt;s&gt;") &amp; "&lt;/s&gt;&lt;/t&gt;", "//s[not(preceding::*=.)]"), ""))</f>
        <v>Malaysian, Breakfast, Takeout, Seating</v>
      </c>
      <c r="R1696" t="s">
        <v>9048</v>
      </c>
      <c r="S1696" t="str">
        <f t="shared" si="213"/>
        <v>P002667</v>
      </c>
      <c r="T1696">
        <f t="shared" ca="1" si="214"/>
        <v>3748</v>
      </c>
      <c r="U1696" s="4">
        <v>1279</v>
      </c>
    </row>
    <row r="1697" spans="1:21" x14ac:dyDescent="0.45">
      <c r="A1697" t="s">
        <v>6842</v>
      </c>
      <c r="B1697" t="s">
        <v>41</v>
      </c>
      <c r="C1697" s="3" t="str">
        <f t="shared" si="209"/>
        <v>4.5 </v>
      </c>
      <c r="D1697" t="s">
        <v>6843</v>
      </c>
      <c r="F1697" t="s">
        <v>6</v>
      </c>
      <c r="G1697" t="str">
        <f t="shared" si="210"/>
        <v>$</v>
      </c>
      <c r="H1697" t="s">
        <v>2490</v>
      </c>
      <c r="J1697" t="str">
        <f t="shared" si="208"/>
        <v>Cafe</v>
      </c>
      <c r="K1697" t="str" cm="1">
        <f t="array" ref="K1697">ExtractCapitals(J1697)</f>
        <v>Cafe</v>
      </c>
      <c r="L1697" t="str">
        <f t="shared" si="211"/>
        <v>Cafe</v>
      </c>
      <c r="M1697" t="str">
        <f t="shared" si="215"/>
        <v>Cafe</v>
      </c>
      <c r="P1697" t="str">
        <f t="shared" si="212"/>
        <v>Cafe</v>
      </c>
      <c r="Q1697" t="str" cm="1">
        <f t="array" ref="Q1697">_xlfn.TEXTJOIN(", ", TRUE, IFERROR(_xlfn.FILTERXML("&lt;t&gt;&lt;s&gt;" &amp; SUBSTITUTE(P1697, ", ", "&lt;/s&gt;&lt;s&gt;") &amp; "&lt;/s&gt;&lt;/t&gt;", "//s[not(preceding::*=.)]"), ""))</f>
        <v>Cafe</v>
      </c>
      <c r="R1697" t="s">
        <v>9048</v>
      </c>
      <c r="S1697" t="str">
        <f t="shared" si="213"/>
        <v>P002668</v>
      </c>
      <c r="T1697">
        <f t="shared" ca="1" si="214"/>
        <v>4246</v>
      </c>
      <c r="U1697" s="4">
        <v>2886</v>
      </c>
    </row>
    <row r="1698" spans="1:21" x14ac:dyDescent="0.45">
      <c r="A1698" t="s">
        <v>6844</v>
      </c>
      <c r="B1698" t="s">
        <v>3</v>
      </c>
      <c r="C1698" s="3" t="str">
        <f t="shared" si="209"/>
        <v>4.0 </v>
      </c>
      <c r="D1698" t="s">
        <v>6845</v>
      </c>
      <c r="F1698" t="s">
        <v>6</v>
      </c>
      <c r="G1698" t="str">
        <f t="shared" si="210"/>
        <v>$</v>
      </c>
      <c r="H1698" t="s">
        <v>116</v>
      </c>
      <c r="I1698" t="s">
        <v>6846</v>
      </c>
      <c r="J1698" t="str">
        <f t="shared" si="208"/>
        <v>ChineseCafeAsian</v>
      </c>
      <c r="K1698" t="str" cm="1">
        <f t="array" ref="K1698">ExtractCapitals(J1698)</f>
        <v>Chinese Cafe Asian</v>
      </c>
      <c r="L1698" t="str">
        <f t="shared" si="211"/>
        <v>Chinese, Cafe, Asian</v>
      </c>
      <c r="M1698" t="str">
        <f t="shared" si="215"/>
        <v>Chinese, Cafe, Asian</v>
      </c>
      <c r="N1698" t="s">
        <v>6847</v>
      </c>
      <c r="O1698" t="s">
        <v>163</v>
      </c>
      <c r="P1698" t="str">
        <f t="shared" si="212"/>
        <v>Chinese, Cafe, Asian, Chinese, Cafe, Fusion, Asian, Malaysian, Breakfast, Lunch</v>
      </c>
      <c r="Q1698" t="str" cm="1">
        <f t="array" ref="Q1698">_xlfn.TEXTJOIN(", ", TRUE, IFERROR(_xlfn.FILTERXML("&lt;t&gt;&lt;s&gt;" &amp; SUBSTITUTE(P1698, ", ", "&lt;/s&gt;&lt;s&gt;") &amp; "&lt;/s&gt;&lt;/t&gt;", "//s[not(preceding::*=.)]"), ""))</f>
        <v>Chinese, Cafe, Asian, Fusion, Malaysian, Breakfast, Lunch</v>
      </c>
      <c r="R1698" t="s">
        <v>9048</v>
      </c>
      <c r="S1698" t="str">
        <f t="shared" si="213"/>
        <v>P002669</v>
      </c>
      <c r="T1698">
        <f t="shared" ca="1" si="214"/>
        <v>634</v>
      </c>
      <c r="U1698" s="4">
        <v>1785</v>
      </c>
    </row>
    <row r="1699" spans="1:21" x14ac:dyDescent="0.45">
      <c r="A1699" t="s">
        <v>6848</v>
      </c>
      <c r="B1699" t="s">
        <v>3</v>
      </c>
      <c r="C1699" s="3" t="str">
        <f t="shared" si="209"/>
        <v>4.0 </v>
      </c>
      <c r="D1699" t="s">
        <v>6849</v>
      </c>
      <c r="E1699" t="s">
        <v>6850</v>
      </c>
      <c r="F1699" t="s">
        <v>13</v>
      </c>
      <c r="G1699" t="str">
        <f t="shared" si="210"/>
        <v>$$ - $$$</v>
      </c>
      <c r="H1699" t="s">
        <v>6851</v>
      </c>
      <c r="I1699" t="s">
        <v>6371</v>
      </c>
      <c r="J1699" t="str">
        <f t="shared" si="208"/>
        <v xml:space="preserve">  ItalianEuropean</v>
      </c>
      <c r="K1699" t="str" cm="1">
        <f t="array" ref="K1699">ExtractCapitals(J1699)</f>
        <v>Italian European</v>
      </c>
      <c r="L1699" t="str">
        <f t="shared" si="211"/>
        <v>Italian, European</v>
      </c>
      <c r="M1699" t="str">
        <f t="shared" si="215"/>
        <v>Italian, European</v>
      </c>
      <c r="N1699" t="s">
        <v>39</v>
      </c>
      <c r="O1699" t="s">
        <v>6852</v>
      </c>
      <c r="P1699" t="str">
        <f t="shared" si="212"/>
        <v>Italian, European, Dinner, Reservations, Seating, Serves Alcohol, Highchairs Available, Table Service</v>
      </c>
      <c r="Q1699" t="str" cm="1">
        <f t="array" ref="Q1699">_xlfn.TEXTJOIN(", ", TRUE, IFERROR(_xlfn.FILTERXML("&lt;t&gt;&lt;s&gt;" &amp; SUBSTITUTE(P1699, ", ", "&lt;/s&gt;&lt;s&gt;") &amp; "&lt;/s&gt;&lt;/t&gt;", "//s[not(preceding::*=.)]"), ""))</f>
        <v>Italian, European, Dinner, Reservations, Seating, Serves Alcohol, Highchairs Available, Table Service</v>
      </c>
      <c r="R1699" t="s">
        <v>9048</v>
      </c>
      <c r="S1699" t="str">
        <f t="shared" si="213"/>
        <v>P002670</v>
      </c>
      <c r="T1699">
        <f t="shared" ca="1" si="214"/>
        <v>3717</v>
      </c>
      <c r="U1699" s="4">
        <v>3405</v>
      </c>
    </row>
    <row r="1700" spans="1:21" x14ac:dyDescent="0.45">
      <c r="A1700" t="s">
        <v>6853</v>
      </c>
      <c r="B1700" t="s">
        <v>18</v>
      </c>
      <c r="C1700" s="3" t="str">
        <f t="shared" si="209"/>
        <v>3.5 </v>
      </c>
      <c r="D1700" t="s">
        <v>6854</v>
      </c>
      <c r="F1700" t="s">
        <v>13</v>
      </c>
      <c r="G1700" t="str">
        <f t="shared" si="210"/>
        <v>$$ - $$$</v>
      </c>
      <c r="H1700" t="s">
        <v>6512</v>
      </c>
      <c r="I1700" s="1">
        <v>44958</v>
      </c>
      <c r="J1700" t="str">
        <f t="shared" si="208"/>
        <v xml:space="preserve">  SeafoodAsianPortuguese</v>
      </c>
      <c r="K1700" t="str" cm="1">
        <f t="array" ref="K1700">ExtractCapitals(J1700)</f>
        <v>Seafood Asian Portuguese</v>
      </c>
      <c r="L1700" t="str">
        <f t="shared" si="211"/>
        <v>Seafood, Asian, Portuguese</v>
      </c>
      <c r="M1700" t="str">
        <f t="shared" si="215"/>
        <v>Seafood, Asian, Portuguese</v>
      </c>
      <c r="N1700" t="s">
        <v>376</v>
      </c>
      <c r="O1700" t="s">
        <v>6855</v>
      </c>
      <c r="P1700" t="str">
        <f t="shared" si="212"/>
        <v>Seafood, Asian, Portuguese, Dinner, After-hours, Outdoor Seating, Seating, Parking Available, Takeout, Table Service</v>
      </c>
      <c r="Q1700" t="str" cm="1">
        <f t="array" ref="Q1700">_xlfn.TEXTJOIN(", ", TRUE, IFERROR(_xlfn.FILTERXML("&lt;t&gt;&lt;s&gt;" &amp; SUBSTITUTE(P1700, ", ", "&lt;/s&gt;&lt;s&gt;") &amp; "&lt;/s&gt;&lt;/t&gt;", "//s[not(preceding::*=.)]"), ""))</f>
        <v>Seafood, Asian, Portuguese, Dinner, After-hours, Outdoor Seating, Seating, Parking Available, Takeout, Table Service</v>
      </c>
      <c r="R1700" t="s">
        <v>9048</v>
      </c>
      <c r="S1700" t="str">
        <f t="shared" si="213"/>
        <v>P002671</v>
      </c>
      <c r="T1700">
        <f t="shared" ca="1" si="214"/>
        <v>2029</v>
      </c>
      <c r="U1700" s="4">
        <v>2993</v>
      </c>
    </row>
    <row r="1701" spans="1:21" x14ac:dyDescent="0.45">
      <c r="A1701" t="s">
        <v>6856</v>
      </c>
      <c r="B1701" t="s">
        <v>41</v>
      </c>
      <c r="C1701" s="3" t="str">
        <f t="shared" si="209"/>
        <v>4.5 </v>
      </c>
      <c r="D1701" t="s">
        <v>6857</v>
      </c>
      <c r="E1701" t="s">
        <v>6858</v>
      </c>
      <c r="F1701" t="s">
        <v>546</v>
      </c>
      <c r="G1701" t="str">
        <f t="shared" si="210"/>
        <v>$$</v>
      </c>
      <c r="H1701" t="s">
        <v>546</v>
      </c>
      <c r="I1701" t="s">
        <v>6859</v>
      </c>
      <c r="J1701" t="str">
        <f t="shared" si="208"/>
        <v>Chinese</v>
      </c>
      <c r="K1701" t="str" cm="1">
        <f t="array" ref="K1701">ExtractCapitals(J1701)</f>
        <v>Chinese</v>
      </c>
      <c r="L1701" t="str">
        <f t="shared" si="211"/>
        <v>Chinese</v>
      </c>
      <c r="M1701" t="str">
        <f t="shared" si="215"/>
        <v>Chinese</v>
      </c>
      <c r="P1701" t="str">
        <f t="shared" si="212"/>
        <v>Chinese</v>
      </c>
      <c r="Q1701" t="str" cm="1">
        <f t="array" ref="Q1701">_xlfn.TEXTJOIN(", ", TRUE, IFERROR(_xlfn.FILTERXML("&lt;t&gt;&lt;s&gt;" &amp; SUBSTITUTE(P1701, ", ", "&lt;/s&gt;&lt;s&gt;") &amp; "&lt;/s&gt;&lt;/t&gt;", "//s[not(preceding::*=.)]"), ""))</f>
        <v>Chinese</v>
      </c>
      <c r="R1701" t="s">
        <v>9048</v>
      </c>
      <c r="S1701" t="str">
        <f t="shared" si="213"/>
        <v>P002672</v>
      </c>
      <c r="T1701">
        <f t="shared" ca="1" si="214"/>
        <v>4323</v>
      </c>
      <c r="U1701" s="4">
        <v>2318</v>
      </c>
    </row>
    <row r="1702" spans="1:21" x14ac:dyDescent="0.45">
      <c r="A1702" t="s">
        <v>6860</v>
      </c>
      <c r="B1702" t="s">
        <v>41</v>
      </c>
      <c r="C1702" s="3" t="str">
        <f t="shared" si="209"/>
        <v>4.5 </v>
      </c>
      <c r="D1702" t="s">
        <v>6861</v>
      </c>
      <c r="E1702" t="s">
        <v>6862</v>
      </c>
      <c r="F1702" t="s">
        <v>573</v>
      </c>
      <c r="G1702" t="str">
        <f t="shared" si="210"/>
        <v>$$</v>
      </c>
      <c r="H1702" t="s">
        <v>573</v>
      </c>
      <c r="I1702" t="s">
        <v>6863</v>
      </c>
      <c r="J1702" t="str">
        <f t="shared" si="208"/>
        <v>Thai</v>
      </c>
      <c r="K1702" t="str" cm="1">
        <f t="array" ref="K1702">ExtractCapitals(J1702)</f>
        <v>Thai</v>
      </c>
      <c r="L1702" t="str">
        <f t="shared" si="211"/>
        <v>Thai</v>
      </c>
      <c r="M1702" t="str">
        <f t="shared" si="215"/>
        <v>Thai</v>
      </c>
      <c r="N1702" t="s">
        <v>232</v>
      </c>
      <c r="P1702" t="str">
        <f t="shared" si="212"/>
        <v>Thai, Lunch, Dinner</v>
      </c>
      <c r="Q1702" t="str" cm="1">
        <f t="array" ref="Q1702">_xlfn.TEXTJOIN(", ", TRUE, IFERROR(_xlfn.FILTERXML("&lt;t&gt;&lt;s&gt;" &amp; SUBSTITUTE(P1702, ", ", "&lt;/s&gt;&lt;s&gt;") &amp; "&lt;/s&gt;&lt;/t&gt;", "//s[not(preceding::*=.)]"), ""))</f>
        <v>Thai, Lunch, Dinner</v>
      </c>
      <c r="R1702" t="s">
        <v>9048</v>
      </c>
      <c r="S1702" t="str">
        <f t="shared" si="213"/>
        <v>P002673</v>
      </c>
      <c r="T1702">
        <f t="shared" ca="1" si="214"/>
        <v>955</v>
      </c>
      <c r="U1702" s="4">
        <v>1329</v>
      </c>
    </row>
    <row r="1703" spans="1:21" x14ac:dyDescent="0.45">
      <c r="A1703" t="s">
        <v>6864</v>
      </c>
      <c r="B1703" t="s">
        <v>3</v>
      </c>
      <c r="C1703" s="3" t="str">
        <f t="shared" si="209"/>
        <v>4.0 </v>
      </c>
      <c r="D1703" t="s">
        <v>6865</v>
      </c>
      <c r="F1703" t="s">
        <v>13</v>
      </c>
      <c r="G1703" t="str">
        <f t="shared" si="210"/>
        <v>$$ - $$$</v>
      </c>
      <c r="H1703" t="s">
        <v>21</v>
      </c>
      <c r="I1703" t="s">
        <v>6866</v>
      </c>
      <c r="J1703" t="str">
        <f t="shared" si="208"/>
        <v xml:space="preserve">  ChineseAsianMalaysian</v>
      </c>
      <c r="K1703" t="str" cm="1">
        <f t="array" ref="K1703">ExtractCapitals(J1703)</f>
        <v>Chinese Asian Malaysian</v>
      </c>
      <c r="L1703" t="str">
        <f t="shared" si="211"/>
        <v>Chinese, Asian, Malaysian</v>
      </c>
      <c r="M1703" t="str">
        <f t="shared" si="215"/>
        <v>Chinese, Asian, Malaysian</v>
      </c>
      <c r="N1703" t="s">
        <v>34</v>
      </c>
      <c r="O1703" t="s">
        <v>232</v>
      </c>
      <c r="P1703" t="str">
        <f t="shared" si="212"/>
        <v>Chinese, Asian, Malaysian, Vegetarian Friendly, Lunch, Dinner</v>
      </c>
      <c r="Q1703" t="str" cm="1">
        <f t="array" ref="Q1703">_xlfn.TEXTJOIN(", ", TRUE, IFERROR(_xlfn.FILTERXML("&lt;t&gt;&lt;s&gt;" &amp; SUBSTITUTE(P1703, ", ", "&lt;/s&gt;&lt;s&gt;") &amp; "&lt;/s&gt;&lt;/t&gt;", "//s[not(preceding::*=.)]"), ""))</f>
        <v>Chinese, Asian, Malaysian, Vegetarian Friendly, Lunch, Dinner</v>
      </c>
      <c r="R1703" t="s">
        <v>9048</v>
      </c>
      <c r="S1703" t="str">
        <f t="shared" si="213"/>
        <v>P002674</v>
      </c>
      <c r="T1703">
        <f t="shared" ca="1" si="214"/>
        <v>2370</v>
      </c>
      <c r="U1703" s="4">
        <v>68</v>
      </c>
    </row>
    <row r="1704" spans="1:21" x14ac:dyDescent="0.45">
      <c r="A1704" t="s">
        <v>6867</v>
      </c>
      <c r="B1704" t="s">
        <v>41</v>
      </c>
      <c r="C1704" s="3" t="str">
        <f t="shared" si="209"/>
        <v>4.5 </v>
      </c>
      <c r="D1704" t="s">
        <v>6868</v>
      </c>
      <c r="E1704" t="s">
        <v>6869</v>
      </c>
      <c r="F1704" t="s">
        <v>13</v>
      </c>
      <c r="G1704" t="str">
        <f t="shared" si="210"/>
        <v>$$ - $$$</v>
      </c>
      <c r="H1704" t="s">
        <v>297</v>
      </c>
      <c r="I1704" t="s">
        <v>6870</v>
      </c>
      <c r="J1704" t="str">
        <f t="shared" si="208"/>
        <v xml:space="preserve">  Cafe</v>
      </c>
      <c r="K1704" t="str" cm="1">
        <f t="array" ref="K1704">ExtractCapitals(J1704)</f>
        <v>Cafe</v>
      </c>
      <c r="L1704" t="str">
        <f t="shared" si="211"/>
        <v>Cafe</v>
      </c>
      <c r="M1704" t="str">
        <f t="shared" si="215"/>
        <v>Cafe</v>
      </c>
      <c r="N1704" t="s">
        <v>232</v>
      </c>
      <c r="O1704" t="s">
        <v>6871</v>
      </c>
      <c r="P1704" t="str">
        <f t="shared" si="212"/>
        <v>Cafe, Lunch, Dinner, Reservations, Street Parking, Free Wifi</v>
      </c>
      <c r="Q1704" t="str" cm="1">
        <f t="array" ref="Q1704">_xlfn.TEXTJOIN(", ", TRUE, IFERROR(_xlfn.FILTERXML("&lt;t&gt;&lt;s&gt;" &amp; SUBSTITUTE(P1704, ", ", "&lt;/s&gt;&lt;s&gt;") &amp; "&lt;/s&gt;&lt;/t&gt;", "//s[not(preceding::*=.)]"), ""))</f>
        <v>Cafe, Lunch, Dinner, Reservations, Street Parking, Free Wifi</v>
      </c>
      <c r="R1704" t="s">
        <v>9048</v>
      </c>
      <c r="S1704" t="str">
        <f t="shared" si="213"/>
        <v>P002675</v>
      </c>
      <c r="T1704">
        <f t="shared" ca="1" si="214"/>
        <v>3116</v>
      </c>
      <c r="U1704" s="4">
        <v>1146</v>
      </c>
    </row>
    <row r="1705" spans="1:21" x14ac:dyDescent="0.45">
      <c r="A1705" t="s">
        <v>6872</v>
      </c>
      <c r="B1705" t="s">
        <v>41</v>
      </c>
      <c r="C1705" s="3" t="str">
        <f t="shared" si="209"/>
        <v>4.5 </v>
      </c>
      <c r="D1705" t="s">
        <v>6873</v>
      </c>
      <c r="F1705" t="s">
        <v>546</v>
      </c>
      <c r="G1705" t="str">
        <f t="shared" si="210"/>
        <v>$$</v>
      </c>
      <c r="H1705" t="s">
        <v>6874</v>
      </c>
      <c r="I1705" t="s">
        <v>6875</v>
      </c>
      <c r="J1705" t="str">
        <f t="shared" si="208"/>
        <v>ChineseAsianCantonese</v>
      </c>
      <c r="K1705" t="str" cm="1">
        <f t="array" ref="K1705">ExtractCapitals(J1705)</f>
        <v>Chinese Asian Cantonese</v>
      </c>
      <c r="L1705" t="str">
        <f t="shared" si="211"/>
        <v>Chinese, Asian, Cantonese</v>
      </c>
      <c r="M1705" t="str">
        <f t="shared" si="215"/>
        <v>Chinese, Asian, Cantonese</v>
      </c>
      <c r="N1705" t="s">
        <v>4925</v>
      </c>
      <c r="O1705" t="s">
        <v>2451</v>
      </c>
      <c r="P1705" t="str">
        <f t="shared" si="212"/>
        <v>Chinese, Asian, Cantonese, Lunch, Breakfast, Seating, Wheelchair Accessible, Table Service</v>
      </c>
      <c r="Q1705" t="str" cm="1">
        <f t="array" ref="Q1705">_xlfn.TEXTJOIN(", ", TRUE, IFERROR(_xlfn.FILTERXML("&lt;t&gt;&lt;s&gt;" &amp; SUBSTITUTE(P1705, ", ", "&lt;/s&gt;&lt;s&gt;") &amp; "&lt;/s&gt;&lt;/t&gt;", "//s[not(preceding::*=.)]"), ""))</f>
        <v>Chinese, Asian, Cantonese, Lunch, Breakfast, Seating, Wheelchair Accessible, Table Service</v>
      </c>
      <c r="R1705" t="s">
        <v>9048</v>
      </c>
      <c r="S1705" t="str">
        <f t="shared" si="213"/>
        <v>P002676</v>
      </c>
      <c r="T1705">
        <f t="shared" ca="1" si="214"/>
        <v>2608</v>
      </c>
      <c r="U1705" s="4">
        <v>1219</v>
      </c>
    </row>
    <row r="1706" spans="1:21" x14ac:dyDescent="0.45">
      <c r="A1706" t="s">
        <v>6876</v>
      </c>
      <c r="B1706" t="s">
        <v>3</v>
      </c>
      <c r="C1706" s="3" t="str">
        <f t="shared" si="209"/>
        <v>4.0 </v>
      </c>
      <c r="D1706" t="s">
        <v>6877</v>
      </c>
      <c r="E1706" t="s">
        <v>6878</v>
      </c>
      <c r="F1706" t="s">
        <v>13</v>
      </c>
      <c r="G1706" t="str">
        <f t="shared" si="210"/>
        <v>$$ - $$$</v>
      </c>
      <c r="H1706" t="s">
        <v>3728</v>
      </c>
      <c r="I1706" t="s">
        <v>6879</v>
      </c>
      <c r="J1706" t="str">
        <f t="shared" si="208"/>
        <v xml:space="preserve">  CafeVegetarian Friendly</v>
      </c>
      <c r="K1706" t="str" cm="1">
        <f t="array" ref="K1706">ExtractCapitals(J1706)</f>
        <v>Cafe Vegetarian  Friendly</v>
      </c>
      <c r="L1706" t="str">
        <f t="shared" si="211"/>
        <v>Cafe, Vegetarian, , Friendly</v>
      </c>
      <c r="M1706" t="str">
        <f t="shared" si="215"/>
        <v>Cafe, Vegetarian Friendly</v>
      </c>
      <c r="N1706" t="s">
        <v>208</v>
      </c>
      <c r="O1706" t="s">
        <v>34</v>
      </c>
      <c r="P1706" t="str">
        <f t="shared" si="212"/>
        <v>Cafe, Vegetarian Friendly</v>
      </c>
      <c r="Q1706" t="str" cm="1">
        <f t="array" ref="Q1706">_xlfn.TEXTJOIN(", ", TRUE, IFERROR(_xlfn.FILTERXML("&lt;t&gt;&lt;s&gt;" &amp; SUBSTITUTE(P1706, ", ", "&lt;/s&gt;&lt;s&gt;") &amp; "&lt;/s&gt;&lt;/t&gt;", "//s[not(preceding::*=.)]"), ""))</f>
        <v>Cafe, Vegetarian Friendly</v>
      </c>
      <c r="R1706" t="s">
        <v>9048</v>
      </c>
      <c r="S1706" t="str">
        <f t="shared" si="213"/>
        <v>P002677</v>
      </c>
      <c r="T1706">
        <f t="shared" ca="1" si="214"/>
        <v>411</v>
      </c>
      <c r="U1706" s="4">
        <v>3537</v>
      </c>
    </row>
    <row r="1707" spans="1:21" x14ac:dyDescent="0.45">
      <c r="A1707" t="s">
        <v>6880</v>
      </c>
      <c r="B1707" t="s">
        <v>3</v>
      </c>
      <c r="C1707" s="3" t="str">
        <f t="shared" si="209"/>
        <v>4.0 </v>
      </c>
      <c r="D1707" t="s">
        <v>6881</v>
      </c>
      <c r="F1707" t="s">
        <v>13</v>
      </c>
      <c r="G1707" t="str">
        <f t="shared" si="210"/>
        <v>$$ - $$$</v>
      </c>
      <c r="H1707" t="s">
        <v>5878</v>
      </c>
      <c r="I1707" t="s">
        <v>6882</v>
      </c>
      <c r="J1707" t="str">
        <f t="shared" si="208"/>
        <v xml:space="preserve">  ItalianAmericanSteakhouse</v>
      </c>
      <c r="K1707" t="str" cm="1">
        <f t="array" ref="K1707">ExtractCapitals(J1707)</f>
        <v>Italian American Steakhouse</v>
      </c>
      <c r="L1707" t="str">
        <f t="shared" si="211"/>
        <v>Italian, American, Steakhouse</v>
      </c>
      <c r="M1707" t="str">
        <f t="shared" si="215"/>
        <v>Italian, American, Steakhouse</v>
      </c>
      <c r="N1707" t="s">
        <v>183</v>
      </c>
      <c r="O1707" t="s">
        <v>6883</v>
      </c>
      <c r="P1707" t="str">
        <f t="shared" si="212"/>
        <v>Italian, American, Steakhouse, Lunch, Dinner, Brunch, Delivery, Takeout, Reservations, Private Dining, Seating, Parking Available, Street Parking, Highchairs Available, Wheelchair Accessible, Accepts Mastercard, Accepts Visa, Digital Payments, Free Wifi, Accepts Credit Cards, Table Service, Family style, Non-smoking restaurants</v>
      </c>
      <c r="Q1707" t="str" cm="1">
        <f t="array" ref="Q1707">_xlfn.TEXTJOIN(", ", TRUE, IFERROR(_xlfn.FILTERXML("&lt;t&gt;&lt;s&gt;" &amp; SUBSTITUTE(P1707, ", ", "&lt;/s&gt;&lt;s&gt;") &amp; "&lt;/s&gt;&lt;/t&gt;", "//s[not(preceding::*=.)]"), ""))</f>
        <v>Italian, American, Steakhouse, Lunch, Dinner, Brunch, Delivery, Takeout, Reservations, Private Dining, Seating, Parking Available, Street Parking, Highchairs Available, Wheelchair Accessible, Accepts Mastercard, Accepts Visa, Digital Payments, Free Wifi, Accepts Credit Cards, Table Service, Family style, Non-smoking restaurants</v>
      </c>
      <c r="R1707" t="s">
        <v>9048</v>
      </c>
      <c r="S1707" t="str">
        <f t="shared" si="213"/>
        <v>P002678</v>
      </c>
      <c r="T1707">
        <f t="shared" ca="1" si="214"/>
        <v>2388</v>
      </c>
      <c r="U1707" s="4">
        <v>2709</v>
      </c>
    </row>
    <row r="1708" spans="1:21" x14ac:dyDescent="0.45">
      <c r="A1708" t="s">
        <v>6884</v>
      </c>
      <c r="B1708" t="s">
        <v>18</v>
      </c>
      <c r="C1708" s="3" t="str">
        <f t="shared" si="209"/>
        <v>3.5 </v>
      </c>
      <c r="D1708" t="s">
        <v>6885</v>
      </c>
      <c r="E1708" t="s">
        <v>6886</v>
      </c>
      <c r="F1708" t="s">
        <v>13</v>
      </c>
      <c r="G1708" t="str">
        <f t="shared" si="210"/>
        <v>$$ - $$$</v>
      </c>
      <c r="H1708" t="s">
        <v>6887</v>
      </c>
      <c r="I1708" t="s">
        <v>6888</v>
      </c>
      <c r="J1708" t="str">
        <f t="shared" si="208"/>
        <v xml:space="preserve">  European</v>
      </c>
      <c r="K1708" t="str" cm="1">
        <f t="array" ref="K1708">ExtractCapitals(J1708)</f>
        <v>European</v>
      </c>
      <c r="L1708" t="str">
        <f t="shared" si="211"/>
        <v>European</v>
      </c>
      <c r="M1708" t="str">
        <f t="shared" si="215"/>
        <v>European</v>
      </c>
      <c r="N1708" t="s">
        <v>39</v>
      </c>
      <c r="O1708" t="s">
        <v>6889</v>
      </c>
      <c r="P1708" t="str">
        <f t="shared" si="212"/>
        <v>European, Dinner, Reservations, Seating, Serves Alcohol, Table Service</v>
      </c>
      <c r="Q1708" t="str" cm="1">
        <f t="array" ref="Q1708">_xlfn.TEXTJOIN(", ", TRUE, IFERROR(_xlfn.FILTERXML("&lt;t&gt;&lt;s&gt;" &amp; SUBSTITUTE(P1708, ", ", "&lt;/s&gt;&lt;s&gt;") &amp; "&lt;/s&gt;&lt;/t&gt;", "//s[not(preceding::*=.)]"), ""))</f>
        <v>European, Dinner, Reservations, Seating, Serves Alcohol, Table Service</v>
      </c>
      <c r="R1708" t="s">
        <v>9048</v>
      </c>
      <c r="S1708" t="str">
        <f t="shared" si="213"/>
        <v>P002679</v>
      </c>
      <c r="T1708">
        <f t="shared" ca="1" si="214"/>
        <v>3342</v>
      </c>
      <c r="U1708" s="4">
        <v>2460</v>
      </c>
    </row>
    <row r="1709" spans="1:21" x14ac:dyDescent="0.45">
      <c r="A1709" t="s">
        <v>6890</v>
      </c>
      <c r="B1709" t="s">
        <v>79</v>
      </c>
      <c r="C1709" s="3" t="str">
        <f t="shared" si="209"/>
        <v>5.0 </v>
      </c>
      <c r="D1709" t="s">
        <v>6891</v>
      </c>
      <c r="E1709" t="s">
        <v>6892</v>
      </c>
      <c r="F1709" t="s">
        <v>6</v>
      </c>
      <c r="G1709" t="str">
        <f t="shared" si="210"/>
        <v>$</v>
      </c>
      <c r="H1709" t="s">
        <v>246</v>
      </c>
      <c r="I1709" t="s">
        <v>6893</v>
      </c>
      <c r="J1709" t="str">
        <f t="shared" si="208"/>
        <v>AsianMalaysian</v>
      </c>
      <c r="K1709" t="str" cm="1">
        <f t="array" ref="K1709">ExtractCapitals(J1709)</f>
        <v>Asian Malaysian</v>
      </c>
      <c r="L1709" t="str">
        <f t="shared" si="211"/>
        <v>Asian, Malaysian</v>
      </c>
      <c r="M1709" t="str">
        <f t="shared" si="215"/>
        <v>Asian, Malaysian</v>
      </c>
      <c r="N1709" t="s">
        <v>1162</v>
      </c>
      <c r="O1709" t="s">
        <v>62</v>
      </c>
      <c r="P1709" t="str">
        <f t="shared" si="212"/>
        <v>Asian, Malaysian, Lunch</v>
      </c>
      <c r="Q1709" t="str" cm="1">
        <f t="array" ref="Q1709">_xlfn.TEXTJOIN(", ", TRUE, IFERROR(_xlfn.FILTERXML("&lt;t&gt;&lt;s&gt;" &amp; SUBSTITUTE(P1709, ", ", "&lt;/s&gt;&lt;s&gt;") &amp; "&lt;/s&gt;&lt;/t&gt;", "//s[not(preceding::*=.)]"), ""))</f>
        <v>Asian, Malaysian, Lunch</v>
      </c>
      <c r="R1709" t="s">
        <v>9048</v>
      </c>
      <c r="S1709" t="str">
        <f t="shared" si="213"/>
        <v>P002680</v>
      </c>
      <c r="T1709">
        <f t="shared" ca="1" si="214"/>
        <v>3024</v>
      </c>
      <c r="U1709" s="4">
        <v>313</v>
      </c>
    </row>
    <row r="1710" spans="1:21" x14ac:dyDescent="0.45">
      <c r="A1710" t="s">
        <v>6894</v>
      </c>
      <c r="B1710" t="s">
        <v>3</v>
      </c>
      <c r="C1710" s="3" t="str">
        <f t="shared" si="209"/>
        <v>4.0 </v>
      </c>
      <c r="D1710" t="s">
        <v>6895</v>
      </c>
      <c r="F1710" t="s">
        <v>6</v>
      </c>
      <c r="G1710" t="str">
        <f t="shared" si="210"/>
        <v>$</v>
      </c>
      <c r="H1710" t="s">
        <v>2669</v>
      </c>
      <c r="J1710" t="str">
        <f t="shared" si="208"/>
        <v>DessertCafe</v>
      </c>
      <c r="K1710" t="str" cm="1">
        <f t="array" ref="K1710">ExtractCapitals(J1710)</f>
        <v>Dessert Cafe</v>
      </c>
      <c r="L1710" t="str">
        <f t="shared" si="211"/>
        <v>Dessert, Cafe</v>
      </c>
      <c r="M1710" t="str">
        <f t="shared" si="215"/>
        <v>Dessert, Cafe</v>
      </c>
      <c r="N1710" t="s">
        <v>195</v>
      </c>
      <c r="P1710" t="str">
        <f t="shared" si="212"/>
        <v>Dessert, Cafe, Lunch, Dinner, Drinks</v>
      </c>
      <c r="Q1710" t="str" cm="1">
        <f t="array" ref="Q1710">_xlfn.TEXTJOIN(", ", TRUE, IFERROR(_xlfn.FILTERXML("&lt;t&gt;&lt;s&gt;" &amp; SUBSTITUTE(P1710, ", ", "&lt;/s&gt;&lt;s&gt;") &amp; "&lt;/s&gt;&lt;/t&gt;", "//s[not(preceding::*=.)]"), ""))</f>
        <v>Dessert, Cafe, Lunch, Dinner, Drinks</v>
      </c>
      <c r="R1710" t="s">
        <v>9048</v>
      </c>
      <c r="S1710" t="str">
        <f t="shared" si="213"/>
        <v>P002681</v>
      </c>
      <c r="T1710">
        <f t="shared" ca="1" si="214"/>
        <v>1734</v>
      </c>
      <c r="U1710" s="4">
        <v>512</v>
      </c>
    </row>
    <row r="1711" spans="1:21" x14ac:dyDescent="0.45">
      <c r="A1711" t="s">
        <v>6896</v>
      </c>
      <c r="B1711" t="s">
        <v>41</v>
      </c>
      <c r="C1711" s="3" t="str">
        <f t="shared" si="209"/>
        <v>4.5 </v>
      </c>
      <c r="D1711" t="s">
        <v>6897</v>
      </c>
      <c r="E1711" t="s">
        <v>6898</v>
      </c>
      <c r="F1711" t="s">
        <v>6</v>
      </c>
      <c r="G1711" t="str">
        <f t="shared" si="210"/>
        <v>$</v>
      </c>
      <c r="H1711" t="s">
        <v>901</v>
      </c>
      <c r="I1711" t="s">
        <v>6899</v>
      </c>
      <c r="J1711" t="str">
        <f t="shared" si="208"/>
        <v>CafeAsianMalaysian</v>
      </c>
      <c r="K1711" t="str" cm="1">
        <f t="array" ref="K1711">ExtractCapitals(J1711)</f>
        <v>Cafe Asian Malaysian</v>
      </c>
      <c r="L1711" t="str">
        <f t="shared" si="211"/>
        <v>Cafe, Asian, Malaysian</v>
      </c>
      <c r="M1711" t="str">
        <f t="shared" si="215"/>
        <v>Cafe, Asian, Malaysian</v>
      </c>
      <c r="N1711" t="s">
        <v>6900</v>
      </c>
      <c r="O1711" t="s">
        <v>183</v>
      </c>
      <c r="P1711" t="str">
        <f t="shared" si="212"/>
        <v>Cafe, Asian, Malaysian, Asian, Malaysian, Cafe, Lunch, Dinner, Brunch</v>
      </c>
      <c r="Q1711" t="str" cm="1">
        <f t="array" ref="Q1711">_xlfn.TEXTJOIN(", ", TRUE, IFERROR(_xlfn.FILTERXML("&lt;t&gt;&lt;s&gt;" &amp; SUBSTITUTE(P1711, ", ", "&lt;/s&gt;&lt;s&gt;") &amp; "&lt;/s&gt;&lt;/t&gt;", "//s[not(preceding::*=.)]"), ""))</f>
        <v>Cafe, Asian, Malaysian, Lunch, Dinner, Brunch</v>
      </c>
      <c r="R1711" t="s">
        <v>9048</v>
      </c>
      <c r="S1711" t="str">
        <f t="shared" si="213"/>
        <v>P002682</v>
      </c>
      <c r="T1711">
        <f t="shared" ca="1" si="214"/>
        <v>3217</v>
      </c>
      <c r="U1711" s="4">
        <v>834</v>
      </c>
    </row>
    <row r="1712" spans="1:21" x14ac:dyDescent="0.45">
      <c r="A1712" t="s">
        <v>6901</v>
      </c>
      <c r="B1712" t="s">
        <v>3</v>
      </c>
      <c r="C1712" s="3" t="str">
        <f t="shared" si="209"/>
        <v>4.0 </v>
      </c>
      <c r="D1712" t="s">
        <v>6902</v>
      </c>
      <c r="E1712" t="s">
        <v>6903</v>
      </c>
      <c r="F1712" t="s">
        <v>6</v>
      </c>
      <c r="G1712" t="str">
        <f t="shared" si="210"/>
        <v>$</v>
      </c>
      <c r="H1712" t="s">
        <v>2836</v>
      </c>
      <c r="I1712" t="s">
        <v>6904</v>
      </c>
      <c r="J1712" t="str">
        <f t="shared" si="208"/>
        <v>DessertAsianMalaysian</v>
      </c>
      <c r="K1712" t="str" cm="1">
        <f t="array" ref="K1712">ExtractCapitals(J1712)</f>
        <v>Dessert Asian Malaysian</v>
      </c>
      <c r="L1712" t="str">
        <f t="shared" si="211"/>
        <v>Dessert, Asian, Malaysian</v>
      </c>
      <c r="M1712" t="str">
        <f t="shared" si="215"/>
        <v>Dessert, Asian, Malaysian</v>
      </c>
      <c r="N1712" t="s">
        <v>365</v>
      </c>
      <c r="O1712" t="s">
        <v>2520</v>
      </c>
      <c r="P1712" t="str">
        <f t="shared" si="212"/>
        <v>Dessert, Asian, Malaysian, Lunch, Dinner, After-hours, Drinks, Seating</v>
      </c>
      <c r="Q1712" t="str" cm="1">
        <f t="array" ref="Q1712">_xlfn.TEXTJOIN(", ", TRUE, IFERROR(_xlfn.FILTERXML("&lt;t&gt;&lt;s&gt;" &amp; SUBSTITUTE(P1712, ", ", "&lt;/s&gt;&lt;s&gt;") &amp; "&lt;/s&gt;&lt;/t&gt;", "//s[not(preceding::*=.)]"), ""))</f>
        <v>Dessert, Asian, Malaysian, Lunch, Dinner, After-hours, Drinks, Seating</v>
      </c>
      <c r="R1712" t="s">
        <v>9048</v>
      </c>
      <c r="S1712" t="str">
        <f t="shared" si="213"/>
        <v>P002683</v>
      </c>
      <c r="T1712">
        <f t="shared" ca="1" si="214"/>
        <v>652</v>
      </c>
      <c r="U1712" s="4">
        <v>1709</v>
      </c>
    </row>
    <row r="1713" spans="1:21" x14ac:dyDescent="0.45">
      <c r="A1713" t="s">
        <v>6905</v>
      </c>
      <c r="B1713" t="s">
        <v>41</v>
      </c>
      <c r="C1713" s="3" t="str">
        <f t="shared" si="209"/>
        <v>4.5 </v>
      </c>
      <c r="D1713" t="s">
        <v>6906</v>
      </c>
      <c r="F1713" t="s">
        <v>13</v>
      </c>
      <c r="G1713" t="str">
        <f t="shared" si="210"/>
        <v>$$ - $$$</v>
      </c>
      <c r="H1713" t="s">
        <v>6907</v>
      </c>
      <c r="I1713" t="s">
        <v>6908</v>
      </c>
      <c r="J1713" t="str">
        <f t="shared" si="208"/>
        <v xml:space="preserve">  AmericanGermanEuropean</v>
      </c>
      <c r="K1713" t="str" cm="1">
        <f t="array" ref="K1713">ExtractCapitals(J1713)</f>
        <v>American German European</v>
      </c>
      <c r="L1713" t="str">
        <f t="shared" si="211"/>
        <v>American, German, European</v>
      </c>
      <c r="M1713" t="str">
        <f t="shared" si="215"/>
        <v>American, German, European</v>
      </c>
      <c r="N1713" t="s">
        <v>39</v>
      </c>
      <c r="O1713" t="s">
        <v>6909</v>
      </c>
      <c r="P1713" t="str">
        <f t="shared" si="212"/>
        <v>American, German, European, Dinner, Takeout, Reservations</v>
      </c>
      <c r="Q1713" t="str" cm="1">
        <f t="array" ref="Q1713">_xlfn.TEXTJOIN(", ", TRUE, IFERROR(_xlfn.FILTERXML("&lt;t&gt;&lt;s&gt;" &amp; SUBSTITUTE(P1713, ", ", "&lt;/s&gt;&lt;s&gt;") &amp; "&lt;/s&gt;&lt;/t&gt;", "//s[not(preceding::*=.)]"), ""))</f>
        <v>American, German, European, Dinner, Takeout, Reservations</v>
      </c>
      <c r="R1713" t="s">
        <v>9048</v>
      </c>
      <c r="S1713" t="str">
        <f t="shared" si="213"/>
        <v>P002684</v>
      </c>
      <c r="T1713">
        <f t="shared" ca="1" si="214"/>
        <v>586</v>
      </c>
      <c r="U1713" s="4">
        <v>2210</v>
      </c>
    </row>
    <row r="1714" spans="1:21" x14ac:dyDescent="0.45">
      <c r="A1714" t="s">
        <v>6910</v>
      </c>
      <c r="B1714" t="s">
        <v>41</v>
      </c>
      <c r="C1714" s="3" t="str">
        <f t="shared" si="209"/>
        <v>4.5 </v>
      </c>
      <c r="D1714" t="s">
        <v>6911</v>
      </c>
      <c r="E1714" t="s">
        <v>6912</v>
      </c>
      <c r="F1714" t="s">
        <v>6</v>
      </c>
      <c r="G1714" t="str">
        <f t="shared" si="210"/>
        <v>$</v>
      </c>
      <c r="H1714" t="s">
        <v>2113</v>
      </c>
      <c r="I1714" t="s">
        <v>6913</v>
      </c>
      <c r="J1714" t="str">
        <f t="shared" si="208"/>
        <v>DessertAsian</v>
      </c>
      <c r="K1714" t="str" cm="1">
        <f t="array" ref="K1714">ExtractCapitals(J1714)</f>
        <v>Dessert Asian</v>
      </c>
      <c r="L1714" t="str">
        <f t="shared" si="211"/>
        <v>Dessert, Asian</v>
      </c>
      <c r="M1714" t="str">
        <f t="shared" si="215"/>
        <v>Dessert, Asian</v>
      </c>
      <c r="P1714" t="str">
        <f t="shared" si="212"/>
        <v>Dessert, Asian</v>
      </c>
      <c r="Q1714" t="str" cm="1">
        <f t="array" ref="Q1714">_xlfn.TEXTJOIN(", ", TRUE, IFERROR(_xlfn.FILTERXML("&lt;t&gt;&lt;s&gt;" &amp; SUBSTITUTE(P1714, ", ", "&lt;/s&gt;&lt;s&gt;") &amp; "&lt;/s&gt;&lt;/t&gt;", "//s[not(preceding::*=.)]"), ""))</f>
        <v>Dessert, Asian</v>
      </c>
      <c r="R1714" t="s">
        <v>9048</v>
      </c>
      <c r="S1714" t="str">
        <f t="shared" si="213"/>
        <v>P002685</v>
      </c>
      <c r="T1714">
        <f t="shared" ca="1" si="214"/>
        <v>1857</v>
      </c>
      <c r="U1714" s="4">
        <v>3086</v>
      </c>
    </row>
    <row r="1715" spans="1:21" x14ac:dyDescent="0.45">
      <c r="A1715" t="s">
        <v>6914</v>
      </c>
      <c r="B1715" t="s">
        <v>41</v>
      </c>
      <c r="C1715" s="3" t="str">
        <f t="shared" si="209"/>
        <v>4.5 </v>
      </c>
      <c r="D1715" t="s">
        <v>6915</v>
      </c>
      <c r="F1715" t="s">
        <v>13</v>
      </c>
      <c r="G1715" t="str">
        <f t="shared" si="210"/>
        <v>$$ - $$$</v>
      </c>
      <c r="H1715" t="s">
        <v>133</v>
      </c>
      <c r="I1715" t="s">
        <v>6916</v>
      </c>
      <c r="J1715" t="str">
        <f t="shared" si="208"/>
        <v xml:space="preserve">  ChineseSeafoodAsian</v>
      </c>
      <c r="K1715" t="str" cm="1">
        <f t="array" ref="K1715">ExtractCapitals(J1715)</f>
        <v>Chinese Seafood Asian</v>
      </c>
      <c r="L1715" t="str">
        <f t="shared" si="211"/>
        <v>Chinese, Seafood, Asian</v>
      </c>
      <c r="M1715" t="str">
        <f t="shared" si="215"/>
        <v>Chinese, Seafood, Asian</v>
      </c>
      <c r="P1715" t="str">
        <f t="shared" si="212"/>
        <v>Chinese, Seafood, Asian</v>
      </c>
      <c r="Q1715" t="str" cm="1">
        <f t="array" ref="Q1715">_xlfn.TEXTJOIN(", ", TRUE, IFERROR(_xlfn.FILTERXML("&lt;t&gt;&lt;s&gt;" &amp; SUBSTITUTE(P1715, ", ", "&lt;/s&gt;&lt;s&gt;") &amp; "&lt;/s&gt;&lt;/t&gt;", "//s[not(preceding::*=.)]"), ""))</f>
        <v>Chinese, Seafood, Asian</v>
      </c>
      <c r="R1715" t="s">
        <v>9048</v>
      </c>
      <c r="S1715" t="str">
        <f t="shared" si="213"/>
        <v>P002686</v>
      </c>
      <c r="T1715">
        <f t="shared" ca="1" si="214"/>
        <v>158</v>
      </c>
      <c r="U1715" s="4">
        <v>1766</v>
      </c>
    </row>
    <row r="1716" spans="1:21" x14ac:dyDescent="0.45">
      <c r="A1716" t="s">
        <v>6917</v>
      </c>
      <c r="B1716" t="s">
        <v>3</v>
      </c>
      <c r="C1716" s="3" t="str">
        <f t="shared" si="209"/>
        <v>4.0 </v>
      </c>
      <c r="D1716" t="s">
        <v>6918</v>
      </c>
      <c r="E1716" t="s">
        <v>6919</v>
      </c>
      <c r="F1716" t="s">
        <v>13</v>
      </c>
      <c r="G1716" t="str">
        <f t="shared" si="210"/>
        <v>$$ - $$$</v>
      </c>
      <c r="H1716" t="s">
        <v>6920</v>
      </c>
      <c r="I1716" t="s">
        <v>6921</v>
      </c>
      <c r="J1716" t="str">
        <f t="shared" si="208"/>
        <v xml:space="preserve">  AmericanCajun &amp; CreolePizza</v>
      </c>
      <c r="K1716" t="str" cm="1">
        <f t="array" ref="K1716">ExtractCapitals(J1716)</f>
        <v>American Cajun &amp;  Creole Pizza</v>
      </c>
      <c r="L1716" t="str">
        <f t="shared" si="211"/>
        <v>American, Cajun, &amp;, , Creole, Pizza</v>
      </c>
      <c r="M1716" t="str">
        <f t="shared" si="215"/>
        <v>American, Cajun, &amp; Creole, Pizza</v>
      </c>
      <c r="N1716" t="s">
        <v>6922</v>
      </c>
      <c r="O1716" t="s">
        <v>507</v>
      </c>
      <c r="P1716" t="str">
        <f t="shared" si="212"/>
        <v>American, Cajun, &amp; Creole, Pizza, American, Cajun &amp; Creole, Pizza, Cafe, Asian, Reservations</v>
      </c>
      <c r="Q1716" t="str" cm="1">
        <f t="array" ref="Q1716">_xlfn.TEXTJOIN(", ", TRUE, IFERROR(_xlfn.FILTERXML("&lt;t&gt;&lt;s&gt;" &amp; SUBSTITUTE(P1716, ", ", "&lt;/s&gt;&lt;s&gt;") &amp; "&lt;/s&gt;&lt;/t&gt;", "//s[not(preceding::*=.)]"), ""))</f>
        <v/>
      </c>
      <c r="R1716" t="s">
        <v>9048</v>
      </c>
      <c r="S1716" t="str">
        <f t="shared" si="213"/>
        <v>P002687</v>
      </c>
      <c r="T1716">
        <f t="shared" ca="1" si="214"/>
        <v>1063</v>
      </c>
      <c r="U1716" s="4">
        <v>2714</v>
      </c>
    </row>
    <row r="1717" spans="1:21" x14ac:dyDescent="0.45">
      <c r="A1717" t="s">
        <v>6923</v>
      </c>
      <c r="B1717" t="s">
        <v>3</v>
      </c>
      <c r="C1717" s="3" t="str">
        <f t="shared" si="209"/>
        <v>4.0 </v>
      </c>
      <c r="D1717" t="s">
        <v>6924</v>
      </c>
      <c r="F1717" t="s">
        <v>13</v>
      </c>
      <c r="G1717" t="str">
        <f t="shared" si="210"/>
        <v>$$ - $$$</v>
      </c>
      <c r="H1717" t="s">
        <v>3645</v>
      </c>
      <c r="I1717" t="s">
        <v>6925</v>
      </c>
      <c r="J1717" t="str">
        <f t="shared" si="208"/>
        <v xml:space="preserve">  AsianIndonesianMalaysian</v>
      </c>
      <c r="K1717" t="str" cm="1">
        <f t="array" ref="K1717">ExtractCapitals(J1717)</f>
        <v>Asian Indonesian Malaysian</v>
      </c>
      <c r="L1717" t="str">
        <f t="shared" si="211"/>
        <v>Asian, Indonesian, Malaysian</v>
      </c>
      <c r="M1717" t="str">
        <f t="shared" si="215"/>
        <v>Asian, Indonesian, Malaysian</v>
      </c>
      <c r="N1717" t="s">
        <v>77</v>
      </c>
      <c r="O1717" t="s">
        <v>1688</v>
      </c>
      <c r="P1717" t="str">
        <f t="shared" si="212"/>
        <v>Asian, Indonesian, Malaysian, Halal, Lunch, Breakfast, Dinner, Brunch</v>
      </c>
      <c r="Q1717" t="str" cm="1">
        <f t="array" ref="Q1717">_xlfn.TEXTJOIN(", ", TRUE, IFERROR(_xlfn.FILTERXML("&lt;t&gt;&lt;s&gt;" &amp; SUBSTITUTE(P1717, ", ", "&lt;/s&gt;&lt;s&gt;") &amp; "&lt;/s&gt;&lt;/t&gt;", "//s[not(preceding::*=.)]"), ""))</f>
        <v>Asian, Indonesian, Malaysian, Halal, Lunch, Breakfast, Dinner, Brunch</v>
      </c>
      <c r="R1717" t="s">
        <v>9048</v>
      </c>
      <c r="S1717" t="str">
        <f t="shared" si="213"/>
        <v>P002688</v>
      </c>
      <c r="T1717">
        <f t="shared" ca="1" si="214"/>
        <v>3817</v>
      </c>
      <c r="U1717" s="4">
        <v>2555</v>
      </c>
    </row>
    <row r="1718" spans="1:21" x14ac:dyDescent="0.45">
      <c r="A1718" t="s">
        <v>6926</v>
      </c>
      <c r="B1718" t="s">
        <v>41</v>
      </c>
      <c r="C1718" s="3" t="str">
        <f t="shared" si="209"/>
        <v>4.5 </v>
      </c>
      <c r="D1718" t="s">
        <v>6927</v>
      </c>
      <c r="E1718" t="s">
        <v>6928</v>
      </c>
      <c r="F1718" t="s">
        <v>999</v>
      </c>
      <c r="G1718" t="str">
        <f t="shared" si="210"/>
        <v>$$</v>
      </c>
      <c r="H1718" t="s">
        <v>6929</v>
      </c>
      <c r="I1718" t="s">
        <v>6930</v>
      </c>
      <c r="J1718" t="str">
        <f t="shared" si="208"/>
        <v>EuropeanPortuguese</v>
      </c>
      <c r="K1718" t="str" cm="1">
        <f t="array" ref="K1718">ExtractCapitals(J1718)</f>
        <v>European Portuguese</v>
      </c>
      <c r="L1718" t="str">
        <f t="shared" si="211"/>
        <v>European, Portuguese</v>
      </c>
      <c r="M1718" t="str">
        <f t="shared" si="215"/>
        <v>European, Portuguese</v>
      </c>
      <c r="N1718" t="s">
        <v>39</v>
      </c>
      <c r="O1718" t="s">
        <v>6931</v>
      </c>
      <c r="P1718" t="str">
        <f t="shared" si="212"/>
        <v>European, Portuguese, Dinner, Reservations, Seating</v>
      </c>
      <c r="Q1718" t="str" cm="1">
        <f t="array" ref="Q1718">_xlfn.TEXTJOIN(", ", TRUE, IFERROR(_xlfn.FILTERXML("&lt;t&gt;&lt;s&gt;" &amp; SUBSTITUTE(P1718, ", ", "&lt;/s&gt;&lt;s&gt;") &amp; "&lt;/s&gt;&lt;/t&gt;", "//s[not(preceding::*=.)]"), ""))</f>
        <v>European, Portuguese, Dinner, Reservations, Seating</v>
      </c>
      <c r="R1718" t="s">
        <v>9048</v>
      </c>
      <c r="S1718" t="str">
        <f t="shared" si="213"/>
        <v>P002689</v>
      </c>
      <c r="T1718">
        <f t="shared" ca="1" si="214"/>
        <v>3281</v>
      </c>
      <c r="U1718" s="4">
        <v>460</v>
      </c>
    </row>
    <row r="1719" spans="1:21" x14ac:dyDescent="0.45">
      <c r="A1719" t="s">
        <v>6932</v>
      </c>
      <c r="B1719" t="s">
        <v>79</v>
      </c>
      <c r="C1719" s="3" t="str">
        <f t="shared" si="209"/>
        <v>5.0 </v>
      </c>
      <c r="D1719" t="s">
        <v>6933</v>
      </c>
      <c r="E1719" t="s">
        <v>6934</v>
      </c>
      <c r="F1719" t="s">
        <v>13</v>
      </c>
      <c r="G1719" t="str">
        <f t="shared" si="210"/>
        <v>$$ - $$$</v>
      </c>
      <c r="H1719" t="s">
        <v>6935</v>
      </c>
      <c r="I1719" t="s">
        <v>6936</v>
      </c>
      <c r="J1719" t="str">
        <f t="shared" si="208"/>
        <v xml:space="preserve">  SouthwesternPhilippineEuropean</v>
      </c>
      <c r="K1719" t="str" cm="1">
        <f t="array" ref="K1719">ExtractCapitals(J1719)</f>
        <v>Southwestern Philippine European</v>
      </c>
      <c r="L1719" t="str">
        <f t="shared" si="211"/>
        <v>Southwestern, Philippine, European</v>
      </c>
      <c r="M1719" t="str">
        <f t="shared" si="215"/>
        <v>Southwestern, Philippine, European</v>
      </c>
      <c r="N1719" t="s">
        <v>6937</v>
      </c>
      <c r="O1719" t="s">
        <v>791</v>
      </c>
      <c r="P1719" t="str">
        <f t="shared" si="212"/>
        <v>Southwestern, Philippine, European, Southwestern, Philippine, European, Asian, Lunch, Dinner, Brunch, Drinks</v>
      </c>
      <c r="Q1719" t="str" cm="1">
        <f t="array" ref="Q1719">_xlfn.TEXTJOIN(", ", TRUE, IFERROR(_xlfn.FILTERXML("&lt;t&gt;&lt;s&gt;" &amp; SUBSTITUTE(P1719, ", ", "&lt;/s&gt;&lt;s&gt;") &amp; "&lt;/s&gt;&lt;/t&gt;", "//s[not(preceding::*=.)]"), ""))</f>
        <v>Southwestern, Philippine, European, Asian, Lunch, Dinner, Brunch, Drinks</v>
      </c>
      <c r="R1719" t="s">
        <v>9048</v>
      </c>
      <c r="S1719" t="str">
        <f t="shared" si="213"/>
        <v>P002690</v>
      </c>
      <c r="T1719">
        <f t="shared" ca="1" si="214"/>
        <v>3652</v>
      </c>
      <c r="U1719" s="4">
        <v>3560</v>
      </c>
    </row>
    <row r="1720" spans="1:21" x14ac:dyDescent="0.45">
      <c r="A1720" t="s">
        <v>6938</v>
      </c>
      <c r="B1720" t="s">
        <v>41</v>
      </c>
      <c r="C1720" s="3" t="str">
        <f t="shared" si="209"/>
        <v>4.5 </v>
      </c>
      <c r="D1720" t="s">
        <v>6939</v>
      </c>
      <c r="F1720" t="s">
        <v>6</v>
      </c>
      <c r="G1720" t="str">
        <f t="shared" si="210"/>
        <v>$</v>
      </c>
      <c r="H1720" t="s">
        <v>217</v>
      </c>
      <c r="I1720" t="s">
        <v>6940</v>
      </c>
      <c r="J1720" t="str">
        <f t="shared" si="208"/>
        <v>ChineseAsian</v>
      </c>
      <c r="K1720" t="str" cm="1">
        <f t="array" ref="K1720">ExtractCapitals(J1720)</f>
        <v>Chinese Asian</v>
      </c>
      <c r="L1720" t="str">
        <f t="shared" si="211"/>
        <v>Chinese, Asian</v>
      </c>
      <c r="M1720" t="str">
        <f t="shared" si="215"/>
        <v>Chinese, Asian</v>
      </c>
      <c r="N1720" t="s">
        <v>610</v>
      </c>
      <c r="O1720" t="s">
        <v>2451</v>
      </c>
      <c r="P1720" t="str">
        <f t="shared" si="212"/>
        <v>Chinese, Asian, Breakfast, Lunch, Dinner, Seating, Wheelchair Accessible, Table Service</v>
      </c>
      <c r="Q1720" t="str" cm="1">
        <f t="array" ref="Q1720">_xlfn.TEXTJOIN(", ", TRUE, IFERROR(_xlfn.FILTERXML("&lt;t&gt;&lt;s&gt;" &amp; SUBSTITUTE(P1720, ", ", "&lt;/s&gt;&lt;s&gt;") &amp; "&lt;/s&gt;&lt;/t&gt;", "//s[not(preceding::*=.)]"), ""))</f>
        <v>Chinese, Asian, Breakfast, Lunch, Dinner, Seating, Wheelchair Accessible, Table Service</v>
      </c>
      <c r="R1720" t="s">
        <v>9048</v>
      </c>
      <c r="S1720" t="str">
        <f t="shared" si="213"/>
        <v>P002691</v>
      </c>
      <c r="T1720">
        <f t="shared" ca="1" si="214"/>
        <v>1214</v>
      </c>
      <c r="U1720" s="4">
        <v>1381</v>
      </c>
    </row>
    <row r="1721" spans="1:21" x14ac:dyDescent="0.45">
      <c r="A1721" t="s">
        <v>6941</v>
      </c>
      <c r="B1721" t="s">
        <v>41</v>
      </c>
      <c r="C1721" s="3" t="str">
        <f t="shared" si="209"/>
        <v>4.5 </v>
      </c>
      <c r="D1721" t="s">
        <v>6942</v>
      </c>
      <c r="F1721" t="s">
        <v>6</v>
      </c>
      <c r="G1721" t="str">
        <f t="shared" si="210"/>
        <v>$</v>
      </c>
      <c r="H1721" t="s">
        <v>6</v>
      </c>
      <c r="I1721" t="s">
        <v>6943</v>
      </c>
      <c r="J1721" t="str">
        <f t="shared" si="208"/>
        <v/>
      </c>
      <c r="K1721" t="str" cm="1">
        <f t="array" ref="K1721">ExtractCapitals(J1721)</f>
        <v/>
      </c>
      <c r="L1721" t="str">
        <f t="shared" si="211"/>
        <v/>
      </c>
      <c r="M1721" t="str">
        <f t="shared" si="215"/>
        <v/>
      </c>
      <c r="N1721" t="s">
        <v>2520</v>
      </c>
      <c r="P1721" t="str">
        <f t="shared" si="212"/>
        <v>, Seating</v>
      </c>
      <c r="Q1721" t="str" cm="1">
        <f t="array" ref="Q1721">_xlfn.TEXTJOIN(", ", TRUE, IFERROR(_xlfn.FILTERXML("&lt;t&gt;&lt;s&gt;" &amp; SUBSTITUTE(P1721, ", ", "&lt;/s&gt;&lt;s&gt;") &amp; "&lt;/s&gt;&lt;/t&gt;", "//s[not(preceding::*=.)]"), ""))</f>
        <v>Seating</v>
      </c>
      <c r="R1721" t="s">
        <v>9048</v>
      </c>
      <c r="S1721" t="str">
        <f t="shared" si="213"/>
        <v>P002692</v>
      </c>
      <c r="T1721">
        <f t="shared" ca="1" si="214"/>
        <v>3142</v>
      </c>
      <c r="U1721" s="4">
        <v>3410</v>
      </c>
    </row>
    <row r="1722" spans="1:21" x14ac:dyDescent="0.45">
      <c r="A1722" t="s">
        <v>6944</v>
      </c>
      <c r="B1722" t="s">
        <v>18</v>
      </c>
      <c r="C1722" s="3" t="str">
        <f t="shared" si="209"/>
        <v>3.5 </v>
      </c>
      <c r="D1722" t="s">
        <v>6945</v>
      </c>
      <c r="F1722" t="s">
        <v>6</v>
      </c>
      <c r="G1722" t="str">
        <f t="shared" si="210"/>
        <v>$</v>
      </c>
      <c r="H1722" t="s">
        <v>1719</v>
      </c>
      <c r="I1722" t="s">
        <v>6946</v>
      </c>
      <c r="J1722" t="str">
        <f t="shared" si="208"/>
        <v>ChineseSeafoodAsian</v>
      </c>
      <c r="K1722" t="str" cm="1">
        <f t="array" ref="K1722">ExtractCapitals(J1722)</f>
        <v>Chinese Seafood Asian</v>
      </c>
      <c r="L1722" t="str">
        <f t="shared" si="211"/>
        <v>Chinese, Seafood, Asian</v>
      </c>
      <c r="M1722" t="str">
        <f t="shared" si="215"/>
        <v>Chinese, Seafood, Asian</v>
      </c>
      <c r="N1722" t="s">
        <v>610</v>
      </c>
      <c r="O1722" t="s">
        <v>107</v>
      </c>
      <c r="P1722" t="str">
        <f t="shared" si="212"/>
        <v>Chinese, Seafood, Asian, Breakfast, Lunch, Dinner, Takeout</v>
      </c>
      <c r="Q1722" t="str" cm="1">
        <f t="array" ref="Q1722">_xlfn.TEXTJOIN(", ", TRUE, IFERROR(_xlfn.FILTERXML("&lt;t&gt;&lt;s&gt;" &amp; SUBSTITUTE(P1722, ", ", "&lt;/s&gt;&lt;s&gt;") &amp; "&lt;/s&gt;&lt;/t&gt;", "//s[not(preceding::*=.)]"), ""))</f>
        <v>Chinese, Seafood, Asian, Breakfast, Lunch, Dinner, Takeout</v>
      </c>
      <c r="R1722" t="s">
        <v>9048</v>
      </c>
      <c r="S1722" t="str">
        <f t="shared" si="213"/>
        <v>P002693</v>
      </c>
      <c r="T1722">
        <f t="shared" ca="1" si="214"/>
        <v>2924</v>
      </c>
      <c r="U1722" s="4">
        <v>3425</v>
      </c>
    </row>
    <row r="1723" spans="1:21" x14ac:dyDescent="0.45">
      <c r="A1723" t="s">
        <v>6947</v>
      </c>
      <c r="B1723" t="s">
        <v>3</v>
      </c>
      <c r="C1723" s="3" t="str">
        <f t="shared" si="209"/>
        <v>4.0 </v>
      </c>
      <c r="D1723" t="s">
        <v>6948</v>
      </c>
      <c r="E1723" t="s">
        <v>6949</v>
      </c>
      <c r="F1723" t="s">
        <v>13</v>
      </c>
      <c r="G1723" t="str">
        <f t="shared" si="210"/>
        <v>$$ - $$$</v>
      </c>
      <c r="H1723" t="s">
        <v>1194</v>
      </c>
      <c r="I1723" t="s">
        <v>6950</v>
      </c>
      <c r="J1723" t="str">
        <f t="shared" si="208"/>
        <v xml:space="preserve">  AsianMalaysian</v>
      </c>
      <c r="K1723" t="str" cm="1">
        <f t="array" ref="K1723">ExtractCapitals(J1723)</f>
        <v>Asian Malaysian</v>
      </c>
      <c r="L1723" t="str">
        <f t="shared" si="211"/>
        <v>Asian, Malaysian</v>
      </c>
      <c r="M1723" t="str">
        <f t="shared" si="215"/>
        <v>Asian, Malaysian</v>
      </c>
      <c r="N1723" t="s">
        <v>183</v>
      </c>
      <c r="O1723" t="s">
        <v>2520</v>
      </c>
      <c r="P1723" t="str">
        <f t="shared" si="212"/>
        <v>Asian, Malaysian, Lunch, Dinner, Brunch, Seating</v>
      </c>
      <c r="Q1723" t="str" cm="1">
        <f t="array" ref="Q1723">_xlfn.TEXTJOIN(", ", TRUE, IFERROR(_xlfn.FILTERXML("&lt;t&gt;&lt;s&gt;" &amp; SUBSTITUTE(P1723, ", ", "&lt;/s&gt;&lt;s&gt;") &amp; "&lt;/s&gt;&lt;/t&gt;", "//s[not(preceding::*=.)]"), ""))</f>
        <v>Asian, Malaysian, Lunch, Dinner, Brunch, Seating</v>
      </c>
      <c r="R1723" t="s">
        <v>9048</v>
      </c>
      <c r="S1723" t="str">
        <f t="shared" si="213"/>
        <v>P002694</v>
      </c>
      <c r="T1723">
        <f t="shared" ca="1" si="214"/>
        <v>3766</v>
      </c>
      <c r="U1723" s="4">
        <v>2305</v>
      </c>
    </row>
    <row r="1724" spans="1:21" x14ac:dyDescent="0.45">
      <c r="A1724" t="s">
        <v>6951</v>
      </c>
      <c r="B1724" t="s">
        <v>3</v>
      </c>
      <c r="C1724" s="3" t="str">
        <f t="shared" si="209"/>
        <v>4.0 </v>
      </c>
      <c r="D1724" t="s">
        <v>6952</v>
      </c>
      <c r="F1724" t="s">
        <v>13</v>
      </c>
      <c r="G1724" t="str">
        <f t="shared" si="210"/>
        <v>$$ - $$$</v>
      </c>
      <c r="H1724" t="s">
        <v>1194</v>
      </c>
      <c r="I1724" t="s">
        <v>6953</v>
      </c>
      <c r="J1724" t="str">
        <f t="shared" si="208"/>
        <v xml:space="preserve">  AsianMalaysian</v>
      </c>
      <c r="K1724" t="str" cm="1">
        <f t="array" ref="K1724">ExtractCapitals(J1724)</f>
        <v>Asian Malaysian</v>
      </c>
      <c r="L1724" t="str">
        <f t="shared" si="211"/>
        <v>Asian, Malaysian</v>
      </c>
      <c r="M1724" t="str">
        <f t="shared" si="215"/>
        <v>Asian, Malaysian</v>
      </c>
      <c r="N1724" t="s">
        <v>39</v>
      </c>
      <c r="O1724" t="s">
        <v>432</v>
      </c>
      <c r="P1724" t="str">
        <f t="shared" si="212"/>
        <v>Asian, Malaysian, Dinner, Table Service</v>
      </c>
      <c r="Q1724" t="str" cm="1">
        <f t="array" ref="Q1724">_xlfn.TEXTJOIN(", ", TRUE, IFERROR(_xlfn.FILTERXML("&lt;t&gt;&lt;s&gt;" &amp; SUBSTITUTE(P1724, ", ", "&lt;/s&gt;&lt;s&gt;") &amp; "&lt;/s&gt;&lt;/t&gt;", "//s[not(preceding::*=.)]"), ""))</f>
        <v>Asian, Malaysian, Dinner, Table Service</v>
      </c>
      <c r="R1724" t="s">
        <v>9048</v>
      </c>
      <c r="S1724" t="str">
        <f t="shared" si="213"/>
        <v>P002695</v>
      </c>
      <c r="T1724">
        <f t="shared" ca="1" si="214"/>
        <v>2120</v>
      </c>
      <c r="U1724" s="4">
        <v>1798</v>
      </c>
    </row>
    <row r="1725" spans="1:21" x14ac:dyDescent="0.45">
      <c r="A1725" t="s">
        <v>6954</v>
      </c>
      <c r="B1725" t="s">
        <v>41</v>
      </c>
      <c r="C1725" s="3" t="str">
        <f t="shared" si="209"/>
        <v>4.5 </v>
      </c>
      <c r="D1725" t="s">
        <v>6955</v>
      </c>
      <c r="F1725" t="s">
        <v>208</v>
      </c>
      <c r="G1725" t="str">
        <f t="shared" si="210"/>
        <v>$$</v>
      </c>
      <c r="H1725" t="s">
        <v>6956</v>
      </c>
      <c r="I1725" t="s">
        <v>6957</v>
      </c>
      <c r="J1725" t="str">
        <f t="shared" si="208"/>
        <v>CafeAsianHealthyIndonesian</v>
      </c>
      <c r="K1725" t="str" cm="1">
        <f t="array" ref="K1725">ExtractCapitals(J1725)</f>
        <v>Cafe Asian Healthy Indonesian</v>
      </c>
      <c r="L1725" t="str">
        <f t="shared" si="211"/>
        <v>Cafe, Asian, Healthy, Indonesian</v>
      </c>
      <c r="M1725" t="str">
        <f t="shared" si="215"/>
        <v>Cafe, Asian, Healthy, Indonesian</v>
      </c>
      <c r="N1725" t="s">
        <v>163</v>
      </c>
      <c r="P1725" t="str">
        <f t="shared" si="212"/>
        <v>Cafe, Asian, Healthy, Indonesian, Breakfast, Lunch</v>
      </c>
      <c r="Q1725" t="str" cm="1">
        <f t="array" ref="Q1725">_xlfn.TEXTJOIN(", ", TRUE, IFERROR(_xlfn.FILTERXML("&lt;t&gt;&lt;s&gt;" &amp; SUBSTITUTE(P1725, ", ", "&lt;/s&gt;&lt;s&gt;") &amp; "&lt;/s&gt;&lt;/t&gt;", "//s[not(preceding::*=.)]"), ""))</f>
        <v>Cafe, Asian, Healthy, Indonesian, Breakfast, Lunch</v>
      </c>
      <c r="R1725" t="s">
        <v>9048</v>
      </c>
      <c r="S1725" t="str">
        <f t="shared" si="213"/>
        <v>P002696</v>
      </c>
      <c r="T1725">
        <f t="shared" ca="1" si="214"/>
        <v>3098</v>
      </c>
      <c r="U1725" s="4">
        <v>2603</v>
      </c>
    </row>
    <row r="1726" spans="1:21" x14ac:dyDescent="0.45">
      <c r="A1726" t="s">
        <v>6958</v>
      </c>
      <c r="B1726" t="s">
        <v>3</v>
      </c>
      <c r="C1726" s="3" t="str">
        <f t="shared" si="209"/>
        <v>4.0 </v>
      </c>
      <c r="D1726" t="s">
        <v>6959</v>
      </c>
      <c r="F1726" t="s">
        <v>13</v>
      </c>
      <c r="G1726" t="str">
        <f t="shared" si="210"/>
        <v>$$ - $$$</v>
      </c>
      <c r="H1726" t="s">
        <v>6960</v>
      </c>
      <c r="I1726" t="s">
        <v>6961</v>
      </c>
      <c r="J1726" t="str">
        <f t="shared" si="208"/>
        <v xml:space="preserve">  ItalianSouthwesternFusion</v>
      </c>
      <c r="K1726" t="str" cm="1">
        <f t="array" ref="K1726">ExtractCapitals(J1726)</f>
        <v>Italian Southwestern Fusion</v>
      </c>
      <c r="L1726" t="str">
        <f t="shared" si="211"/>
        <v>Italian, Southwestern, Fusion</v>
      </c>
      <c r="M1726" t="str">
        <f t="shared" si="215"/>
        <v>Italian, Southwestern, Fusion</v>
      </c>
      <c r="N1726" t="s">
        <v>39</v>
      </c>
      <c r="O1726" t="s">
        <v>2214</v>
      </c>
      <c r="P1726" t="str">
        <f t="shared" si="212"/>
        <v>Italian, Southwestern, Fusion, Dinner, Reservations, Seating, Table Service</v>
      </c>
      <c r="Q1726" t="str" cm="1">
        <f t="array" ref="Q1726">_xlfn.TEXTJOIN(", ", TRUE, IFERROR(_xlfn.FILTERXML("&lt;t&gt;&lt;s&gt;" &amp; SUBSTITUTE(P1726, ", ", "&lt;/s&gt;&lt;s&gt;") &amp; "&lt;/s&gt;&lt;/t&gt;", "//s[not(preceding::*=.)]"), ""))</f>
        <v>Italian, Southwestern, Fusion, Dinner, Reservations, Seating, Table Service</v>
      </c>
      <c r="R1726" t="s">
        <v>9048</v>
      </c>
      <c r="S1726" t="str">
        <f t="shared" si="213"/>
        <v>P002697</v>
      </c>
      <c r="T1726">
        <f t="shared" ca="1" si="214"/>
        <v>603</v>
      </c>
      <c r="U1726" s="4">
        <v>4463</v>
      </c>
    </row>
    <row r="1727" spans="1:21" x14ac:dyDescent="0.45">
      <c r="A1727" t="s">
        <v>6962</v>
      </c>
      <c r="B1727" t="s">
        <v>3</v>
      </c>
      <c r="C1727" s="3" t="str">
        <f t="shared" si="209"/>
        <v>4.0 </v>
      </c>
      <c r="D1727" t="s">
        <v>6963</v>
      </c>
      <c r="F1727" t="s">
        <v>13</v>
      </c>
      <c r="G1727" t="str">
        <f t="shared" si="210"/>
        <v>$$ - $$$</v>
      </c>
      <c r="H1727" t="s">
        <v>1945</v>
      </c>
      <c r="I1727" t="s">
        <v>6964</v>
      </c>
      <c r="J1727" t="str">
        <f t="shared" si="208"/>
        <v xml:space="preserve">  AsianThai</v>
      </c>
      <c r="K1727" t="str" cm="1">
        <f t="array" ref="K1727">ExtractCapitals(J1727)</f>
        <v>Asian Thai</v>
      </c>
      <c r="L1727" t="str">
        <f t="shared" si="211"/>
        <v>Asian, Thai</v>
      </c>
      <c r="M1727" t="str">
        <f t="shared" si="215"/>
        <v>Asian, Thai</v>
      </c>
      <c r="N1727" t="s">
        <v>135</v>
      </c>
      <c r="O1727" t="s">
        <v>6965</v>
      </c>
      <c r="P1727" t="str">
        <f t="shared" si="212"/>
        <v>Asian, Thai, Dinner, Lunch, Takeout, Reservations, Seating, Table Service</v>
      </c>
      <c r="Q1727" t="str" cm="1">
        <f t="array" ref="Q1727">_xlfn.TEXTJOIN(", ", TRUE, IFERROR(_xlfn.FILTERXML("&lt;t&gt;&lt;s&gt;" &amp; SUBSTITUTE(P1727, ", ", "&lt;/s&gt;&lt;s&gt;") &amp; "&lt;/s&gt;&lt;/t&gt;", "//s[not(preceding::*=.)]"), ""))</f>
        <v>Asian, Thai, Dinner, Lunch, Takeout, Reservations, Seating, Table Service</v>
      </c>
      <c r="R1727" t="s">
        <v>9048</v>
      </c>
      <c r="S1727" t="str">
        <f t="shared" si="213"/>
        <v>P002698</v>
      </c>
      <c r="T1727">
        <f t="shared" ca="1" si="214"/>
        <v>4319</v>
      </c>
      <c r="U1727" s="4">
        <v>3334</v>
      </c>
    </row>
    <row r="1728" spans="1:21" x14ac:dyDescent="0.45">
      <c r="A1728" t="s">
        <v>6966</v>
      </c>
      <c r="B1728" t="s">
        <v>41</v>
      </c>
      <c r="C1728" s="3" t="str">
        <f t="shared" si="209"/>
        <v>4.5 </v>
      </c>
      <c r="D1728" t="s">
        <v>6967</v>
      </c>
      <c r="E1728" t="s">
        <v>6968</v>
      </c>
      <c r="F1728" t="s">
        <v>794</v>
      </c>
      <c r="G1728" t="str">
        <f t="shared" si="210"/>
        <v>$$</v>
      </c>
      <c r="H1728" t="s">
        <v>6969</v>
      </c>
      <c r="I1728" t="s">
        <v>6970</v>
      </c>
      <c r="J1728" t="str">
        <f t="shared" si="208"/>
        <v>AsianMalaysianHalal</v>
      </c>
      <c r="K1728" t="str" cm="1">
        <f t="array" ref="K1728">ExtractCapitals(J1728)</f>
        <v>Asian Malaysian Halal</v>
      </c>
      <c r="L1728" t="str">
        <f t="shared" si="211"/>
        <v>Asian, Malaysian, Halal</v>
      </c>
      <c r="M1728" t="str">
        <f t="shared" si="215"/>
        <v>Asian, Malaysian, Halal</v>
      </c>
      <c r="N1728" t="s">
        <v>77</v>
      </c>
      <c r="O1728" t="s">
        <v>610</v>
      </c>
      <c r="P1728" t="str">
        <f t="shared" si="212"/>
        <v>Asian, Malaysian, Halal, Breakfast, Lunch, Dinner</v>
      </c>
      <c r="Q1728" t="str" cm="1">
        <f t="array" ref="Q1728">_xlfn.TEXTJOIN(", ", TRUE, IFERROR(_xlfn.FILTERXML("&lt;t&gt;&lt;s&gt;" &amp; SUBSTITUTE(P1728, ", ", "&lt;/s&gt;&lt;s&gt;") &amp; "&lt;/s&gt;&lt;/t&gt;", "//s[not(preceding::*=.)]"), ""))</f>
        <v>Asian, Malaysian, Halal, Breakfast, Lunch, Dinner</v>
      </c>
      <c r="R1728" t="s">
        <v>9048</v>
      </c>
      <c r="S1728" t="str">
        <f t="shared" si="213"/>
        <v>P002699</v>
      </c>
      <c r="T1728">
        <f t="shared" ca="1" si="214"/>
        <v>3226</v>
      </c>
      <c r="U1728" s="4">
        <v>712</v>
      </c>
    </row>
    <row r="1729" spans="1:21" x14ac:dyDescent="0.45">
      <c r="A1729" t="s">
        <v>6971</v>
      </c>
      <c r="B1729" t="s">
        <v>41</v>
      </c>
      <c r="C1729" s="3" t="str">
        <f t="shared" si="209"/>
        <v>4.5 </v>
      </c>
      <c r="D1729" t="s">
        <v>6972</v>
      </c>
      <c r="G1729" t="str">
        <f t="shared" si="210"/>
        <v>$$</v>
      </c>
      <c r="I1729" t="s">
        <v>6973</v>
      </c>
      <c r="J1729" t="str">
        <f t="shared" si="208"/>
        <v/>
      </c>
      <c r="K1729" t="str" cm="1">
        <f t="array" ref="K1729">ExtractCapitals(J1729)</f>
        <v/>
      </c>
      <c r="L1729" t="str">
        <f t="shared" si="211"/>
        <v/>
      </c>
      <c r="M1729" t="str">
        <f t="shared" si="215"/>
        <v/>
      </c>
      <c r="P1729" t="str">
        <f t="shared" si="212"/>
        <v xml:space="preserve">, , </v>
      </c>
      <c r="Q1729" t="str" cm="1">
        <f t="array" ref="Q1729">_xlfn.TEXTJOIN(", ", TRUE, IFERROR(_xlfn.FILTERXML("&lt;t&gt;&lt;s&gt;" &amp; SUBSTITUTE(P1729, ", ", "&lt;/s&gt;&lt;s&gt;") &amp; "&lt;/s&gt;&lt;/t&gt;", "//s[not(preceding::*=.)]"), ""))</f>
        <v/>
      </c>
      <c r="R1729" t="s">
        <v>9048</v>
      </c>
      <c r="S1729" t="str">
        <f t="shared" si="213"/>
        <v>P002700</v>
      </c>
      <c r="T1729">
        <f t="shared" ca="1" si="214"/>
        <v>1694</v>
      </c>
      <c r="U1729" s="4">
        <v>2436</v>
      </c>
    </row>
    <row r="1730" spans="1:21" x14ac:dyDescent="0.45">
      <c r="A1730" t="s">
        <v>6974</v>
      </c>
      <c r="B1730" t="s">
        <v>3</v>
      </c>
      <c r="C1730" s="3" t="str">
        <f t="shared" si="209"/>
        <v>4.0 </v>
      </c>
      <c r="D1730" t="s">
        <v>6975</v>
      </c>
      <c r="E1730" t="s">
        <v>6976</v>
      </c>
      <c r="F1730" t="s">
        <v>13</v>
      </c>
      <c r="G1730" t="str">
        <f t="shared" si="210"/>
        <v>$$ - $$$</v>
      </c>
      <c r="H1730" t="s">
        <v>1194</v>
      </c>
      <c r="I1730" t="s">
        <v>6977</v>
      </c>
      <c r="J1730" t="str">
        <f t="shared" ref="J1730:J1793" si="216">SUBSTITUTE(SUBSTITUTE(H1730, "$", ""), "-", "")</f>
        <v xml:space="preserve">  AsianMalaysian</v>
      </c>
      <c r="K1730" t="str" cm="1">
        <f t="array" ref="K1730">ExtractCapitals(J1730)</f>
        <v>Asian Malaysian</v>
      </c>
      <c r="L1730" t="str">
        <f t="shared" si="211"/>
        <v>Asian, Malaysian</v>
      </c>
      <c r="M1730" t="str">
        <f t="shared" si="215"/>
        <v>Asian, Malaysian</v>
      </c>
      <c r="N1730" t="s">
        <v>232</v>
      </c>
      <c r="O1730" t="s">
        <v>6978</v>
      </c>
      <c r="P1730" t="str">
        <f t="shared" si="212"/>
        <v>Asian, Malaysian, Lunch, Dinner, Seating, Accepts Credit Cards, Table Service, Takeout, Reservations, Wheelchair Accessible</v>
      </c>
      <c r="Q1730" t="str" cm="1">
        <f t="array" ref="Q1730">_xlfn.TEXTJOIN(", ", TRUE, IFERROR(_xlfn.FILTERXML("&lt;t&gt;&lt;s&gt;" &amp; SUBSTITUTE(P1730, ", ", "&lt;/s&gt;&lt;s&gt;") &amp; "&lt;/s&gt;&lt;/t&gt;", "//s[not(preceding::*=.)]"), ""))</f>
        <v>Asian, Malaysian, Lunch, Dinner, Seating, Accepts Credit Cards, Table Service, Takeout, Reservations, Wheelchair Accessible</v>
      </c>
      <c r="R1730" t="s">
        <v>9048</v>
      </c>
      <c r="S1730" t="str">
        <f t="shared" si="213"/>
        <v>P002701</v>
      </c>
      <c r="T1730">
        <f t="shared" ca="1" si="214"/>
        <v>3665</v>
      </c>
      <c r="U1730" s="4">
        <v>4206</v>
      </c>
    </row>
    <row r="1731" spans="1:21" x14ac:dyDescent="0.45">
      <c r="A1731" t="s">
        <v>6979</v>
      </c>
      <c r="B1731" t="s">
        <v>3</v>
      </c>
      <c r="C1731" s="3" t="str">
        <f t="shared" ref="C1731:C1794" si="217">SUBSTITUTE(B1731, "Â", "")</f>
        <v>4.0 </v>
      </c>
      <c r="D1731" t="s">
        <v>6980</v>
      </c>
      <c r="E1731" t="s">
        <v>6981</v>
      </c>
      <c r="F1731" t="s">
        <v>13</v>
      </c>
      <c r="G1731" t="str">
        <f t="shared" ref="G1731:G1794" si="218">IF(OR(ISBLANK(F1731), ISERROR(SEARCH("$", F1731))), "$$", F1731)</f>
        <v>$$ - $$$</v>
      </c>
      <c r="H1731" t="s">
        <v>273</v>
      </c>
      <c r="I1731" t="s">
        <v>6982</v>
      </c>
      <c r="J1731" t="str">
        <f t="shared" si="216"/>
        <v xml:space="preserve">  AsianThaiVegetarian Friendly</v>
      </c>
      <c r="K1731" t="str" cm="1">
        <f t="array" ref="K1731">ExtractCapitals(J1731)</f>
        <v>Asian Thai Vegetarian  Friendly</v>
      </c>
      <c r="L1731" t="str">
        <f t="shared" ref="L1731:L1794" si="219">SUBSTITUTE(K1731, " ", ", ")</f>
        <v>Asian, Thai, Vegetarian, , Friendly</v>
      </c>
      <c r="M1731" t="str">
        <f t="shared" si="215"/>
        <v>Asian, Thai, Vegetarian Friendly</v>
      </c>
      <c r="N1731" t="s">
        <v>34</v>
      </c>
      <c r="O1731" t="s">
        <v>6983</v>
      </c>
      <c r="P1731" t="str">
        <f t="shared" ref="P1731:P1794" si="220">M1731 &amp; IF(ISNUMBER(SEARCH(N1731, M1731)), "", ", " &amp; N1731) &amp; IF(AND(ISNUMBER(SEARCH(N1731, M1731 &amp; N1731)), ISNUMBER(SEARCH(O1731, M1731 &amp; N1731))), "", ", " &amp; O1731)</f>
        <v>Asian, Thai, Vegetarian Friendly, Dinner, Brunch, Breakfast</v>
      </c>
      <c r="Q1731" t="str" cm="1">
        <f t="array" ref="Q1731">_xlfn.TEXTJOIN(", ", TRUE, IFERROR(_xlfn.FILTERXML("&lt;t&gt;&lt;s&gt;" &amp; SUBSTITUTE(P1731, ", ", "&lt;/s&gt;&lt;s&gt;") &amp; "&lt;/s&gt;&lt;/t&gt;", "//s[not(preceding::*=.)]"), ""))</f>
        <v>Asian, Thai, Vegetarian Friendly, Dinner, Brunch, Breakfast</v>
      </c>
      <c r="R1731" t="s">
        <v>9048</v>
      </c>
      <c r="S1731" t="str">
        <f t="shared" ref="S1731:S1794" si="221">"P" &amp; TEXT(ROW(S1731)-1+972,"000000")</f>
        <v>P002702</v>
      </c>
      <c r="T1731">
        <f t="shared" ref="T1731:T1794" ca="1" si="222">RANDBETWEEN(1, 4500)</f>
        <v>2981</v>
      </c>
      <c r="U1731" s="4">
        <v>4041</v>
      </c>
    </row>
    <row r="1732" spans="1:21" x14ac:dyDescent="0.45">
      <c r="A1732" t="s">
        <v>6984</v>
      </c>
      <c r="B1732" t="s">
        <v>79</v>
      </c>
      <c r="C1732" s="3" t="str">
        <f t="shared" si="217"/>
        <v>5.0 </v>
      </c>
      <c r="D1732" t="s">
        <v>6985</v>
      </c>
      <c r="F1732" t="s">
        <v>13</v>
      </c>
      <c r="G1732" t="str">
        <f t="shared" si="218"/>
        <v>$$ - $$$</v>
      </c>
      <c r="H1732" t="s">
        <v>1194</v>
      </c>
      <c r="I1732" t="s">
        <v>6986</v>
      </c>
      <c r="J1732" t="str">
        <f t="shared" si="216"/>
        <v xml:space="preserve">  AsianMalaysian</v>
      </c>
      <c r="K1732" t="str" cm="1">
        <f t="array" ref="K1732">ExtractCapitals(J1732)</f>
        <v>Asian Malaysian</v>
      </c>
      <c r="L1732" t="str">
        <f t="shared" si="219"/>
        <v>Asian, Malaysian</v>
      </c>
      <c r="M1732" t="str">
        <f t="shared" ref="M1732:M1795" si="223">SUBSTITUTE(SUBSTITUTE(L1732, ", ,", ""), ",,", ",")</f>
        <v>Asian, Malaysian</v>
      </c>
      <c r="N1732" t="s">
        <v>232</v>
      </c>
      <c r="P1732" t="str">
        <f t="shared" si="220"/>
        <v>Asian, Malaysian, Lunch, Dinner</v>
      </c>
      <c r="Q1732" t="str" cm="1">
        <f t="array" ref="Q1732">_xlfn.TEXTJOIN(", ", TRUE, IFERROR(_xlfn.FILTERXML("&lt;t&gt;&lt;s&gt;" &amp; SUBSTITUTE(P1732, ", ", "&lt;/s&gt;&lt;s&gt;") &amp; "&lt;/s&gt;&lt;/t&gt;", "//s[not(preceding::*=.)]"), ""))</f>
        <v>Asian, Malaysian, Lunch, Dinner</v>
      </c>
      <c r="R1732" t="s">
        <v>9048</v>
      </c>
      <c r="S1732" t="str">
        <f t="shared" si="221"/>
        <v>P002703</v>
      </c>
      <c r="T1732">
        <f t="shared" ca="1" si="222"/>
        <v>3324</v>
      </c>
      <c r="U1732" s="4">
        <v>4210</v>
      </c>
    </row>
    <row r="1733" spans="1:21" x14ac:dyDescent="0.45">
      <c r="A1733" t="s">
        <v>6987</v>
      </c>
      <c r="B1733" t="s">
        <v>79</v>
      </c>
      <c r="C1733" s="3" t="str">
        <f t="shared" si="217"/>
        <v>5.0 </v>
      </c>
      <c r="D1733" t="s">
        <v>6988</v>
      </c>
      <c r="F1733" t="s">
        <v>13</v>
      </c>
      <c r="G1733" t="str">
        <f t="shared" si="218"/>
        <v>$$ - $$$</v>
      </c>
      <c r="H1733" t="s">
        <v>6989</v>
      </c>
      <c r="I1733">
        <v>6062827423</v>
      </c>
      <c r="J1733" t="str">
        <f t="shared" si="216"/>
        <v xml:space="preserve">  ChineseAsianIndonesian</v>
      </c>
      <c r="K1733" t="str" cm="1">
        <f t="array" ref="K1733">ExtractCapitals(J1733)</f>
        <v>Chinese Asian Indonesian</v>
      </c>
      <c r="L1733" t="str">
        <f t="shared" si="219"/>
        <v>Chinese, Asian, Indonesian</v>
      </c>
      <c r="M1733" t="str">
        <f t="shared" si="223"/>
        <v>Chinese, Asian, Indonesian</v>
      </c>
      <c r="N1733" t="s">
        <v>34</v>
      </c>
      <c r="P1733" t="str">
        <f t="shared" si="220"/>
        <v>Chinese, Asian, Indonesian, Vegetarian Friendly</v>
      </c>
      <c r="Q1733" t="str" cm="1">
        <f t="array" ref="Q1733">_xlfn.TEXTJOIN(", ", TRUE, IFERROR(_xlfn.FILTERXML("&lt;t&gt;&lt;s&gt;" &amp; SUBSTITUTE(P1733, ", ", "&lt;/s&gt;&lt;s&gt;") &amp; "&lt;/s&gt;&lt;/t&gt;", "//s[not(preceding::*=.)]"), ""))</f>
        <v>Chinese, Asian, Indonesian, Vegetarian Friendly</v>
      </c>
      <c r="R1733" t="s">
        <v>9048</v>
      </c>
      <c r="S1733" t="str">
        <f t="shared" si="221"/>
        <v>P002704</v>
      </c>
      <c r="T1733">
        <f t="shared" ca="1" si="222"/>
        <v>696</v>
      </c>
      <c r="U1733" s="4">
        <v>302</v>
      </c>
    </row>
    <row r="1734" spans="1:21" x14ac:dyDescent="0.45">
      <c r="A1734" t="s">
        <v>6990</v>
      </c>
      <c r="B1734" t="s">
        <v>41</v>
      </c>
      <c r="C1734" s="3" t="str">
        <f t="shared" si="217"/>
        <v>4.5 </v>
      </c>
      <c r="D1734" t="s">
        <v>6991</v>
      </c>
      <c r="E1734" t="s">
        <v>6992</v>
      </c>
      <c r="F1734" t="s">
        <v>546</v>
      </c>
      <c r="G1734" t="str">
        <f t="shared" si="218"/>
        <v>$$</v>
      </c>
      <c r="H1734" t="s">
        <v>703</v>
      </c>
      <c r="I1734" t="s">
        <v>6993</v>
      </c>
      <c r="J1734" t="str">
        <f t="shared" si="216"/>
        <v>ChineseAsianMalaysian</v>
      </c>
      <c r="K1734" t="str" cm="1">
        <f t="array" ref="K1734">ExtractCapitals(J1734)</f>
        <v>Chinese Asian Malaysian</v>
      </c>
      <c r="L1734" t="str">
        <f t="shared" si="219"/>
        <v>Chinese, Asian, Malaysian</v>
      </c>
      <c r="M1734" t="str">
        <f t="shared" si="223"/>
        <v>Chinese, Asian, Malaysian</v>
      </c>
      <c r="N1734" t="s">
        <v>39</v>
      </c>
      <c r="O1734" t="s">
        <v>6994</v>
      </c>
      <c r="P1734" t="str">
        <f t="shared" si="220"/>
        <v>Chinese, Asian, Malaysian, Dinner, Table Service, Seating</v>
      </c>
      <c r="Q1734" t="str" cm="1">
        <f t="array" ref="Q1734">_xlfn.TEXTJOIN(", ", TRUE, IFERROR(_xlfn.FILTERXML("&lt;t&gt;&lt;s&gt;" &amp; SUBSTITUTE(P1734, ", ", "&lt;/s&gt;&lt;s&gt;") &amp; "&lt;/s&gt;&lt;/t&gt;", "//s[not(preceding::*=.)]"), ""))</f>
        <v>Chinese, Asian, Malaysian, Dinner, Table Service, Seating</v>
      </c>
      <c r="R1734" t="s">
        <v>9048</v>
      </c>
      <c r="S1734" t="str">
        <f t="shared" si="221"/>
        <v>P002705</v>
      </c>
      <c r="T1734">
        <f t="shared" ca="1" si="222"/>
        <v>3646</v>
      </c>
      <c r="U1734" s="4">
        <v>3146</v>
      </c>
    </row>
    <row r="1735" spans="1:21" x14ac:dyDescent="0.45">
      <c r="A1735" t="s">
        <v>6995</v>
      </c>
      <c r="B1735" t="s">
        <v>79</v>
      </c>
      <c r="C1735" s="3" t="str">
        <f t="shared" si="217"/>
        <v>5.0 </v>
      </c>
      <c r="D1735" t="s">
        <v>6996</v>
      </c>
      <c r="E1735" t="s">
        <v>6997</v>
      </c>
      <c r="F1735" t="s">
        <v>4779</v>
      </c>
      <c r="G1735" t="str">
        <f t="shared" si="218"/>
        <v>$$</v>
      </c>
      <c r="H1735" t="s">
        <v>6998</v>
      </c>
      <c r="I1735" t="s">
        <v>6999</v>
      </c>
      <c r="J1735" t="str">
        <f t="shared" si="216"/>
        <v>GrillMiddle EasternArabic</v>
      </c>
      <c r="K1735" t="str" cm="1">
        <f t="array" ref="K1735">ExtractCapitals(J1735)</f>
        <v>Grill Middle  Eastern Arabic</v>
      </c>
      <c r="L1735" t="str">
        <f t="shared" si="219"/>
        <v>Grill, Middle, , Eastern, Arabic</v>
      </c>
      <c r="M1735" t="str">
        <f t="shared" si="223"/>
        <v>Grill, Middle Eastern, Arabic</v>
      </c>
      <c r="P1735" t="str">
        <f t="shared" si="220"/>
        <v>Grill, Middle Eastern, Arabic</v>
      </c>
      <c r="Q1735" t="str" cm="1">
        <f t="array" ref="Q1735">_xlfn.TEXTJOIN(", ", TRUE, IFERROR(_xlfn.FILTERXML("&lt;t&gt;&lt;s&gt;" &amp; SUBSTITUTE(P1735, ", ", "&lt;/s&gt;&lt;s&gt;") &amp; "&lt;/s&gt;&lt;/t&gt;", "//s[not(preceding::*=.)]"), ""))</f>
        <v>Grill, Middle Eastern, Arabic</v>
      </c>
      <c r="R1735" t="s">
        <v>9048</v>
      </c>
      <c r="S1735" t="str">
        <f t="shared" si="221"/>
        <v>P002706</v>
      </c>
      <c r="T1735">
        <f t="shared" ca="1" si="222"/>
        <v>4317</v>
      </c>
      <c r="U1735" s="4">
        <v>2436</v>
      </c>
    </row>
    <row r="1736" spans="1:21" x14ac:dyDescent="0.45">
      <c r="A1736" t="s">
        <v>7000</v>
      </c>
      <c r="B1736" t="s">
        <v>3</v>
      </c>
      <c r="C1736" s="3" t="str">
        <f t="shared" si="217"/>
        <v>4.0 </v>
      </c>
      <c r="D1736" t="s">
        <v>7001</v>
      </c>
      <c r="E1736" t="s">
        <v>7002</v>
      </c>
      <c r="F1736" t="s">
        <v>13</v>
      </c>
      <c r="G1736" t="str">
        <f t="shared" si="218"/>
        <v>$$ - $$$</v>
      </c>
      <c r="H1736" t="s">
        <v>181</v>
      </c>
      <c r="I1736">
        <v>2815915</v>
      </c>
      <c r="J1736" t="str">
        <f t="shared" si="216"/>
        <v xml:space="preserve">  CafeAsianMalaysian</v>
      </c>
      <c r="K1736" t="str" cm="1">
        <f t="array" ref="K1736">ExtractCapitals(J1736)</f>
        <v>Cafe Asian Malaysian</v>
      </c>
      <c r="L1736" t="str">
        <f t="shared" si="219"/>
        <v>Cafe, Asian, Malaysian</v>
      </c>
      <c r="M1736" t="str">
        <f t="shared" si="223"/>
        <v>Cafe, Asian, Malaysian</v>
      </c>
      <c r="N1736" t="s">
        <v>232</v>
      </c>
      <c r="O1736" t="s">
        <v>432</v>
      </c>
      <c r="P1736" t="str">
        <f t="shared" si="220"/>
        <v>Cafe, Asian, Malaysian, Lunch, Dinner, Table Service</v>
      </c>
      <c r="Q1736" t="str" cm="1">
        <f t="array" ref="Q1736">_xlfn.TEXTJOIN(", ", TRUE, IFERROR(_xlfn.FILTERXML("&lt;t&gt;&lt;s&gt;" &amp; SUBSTITUTE(P1736, ", ", "&lt;/s&gt;&lt;s&gt;") &amp; "&lt;/s&gt;&lt;/t&gt;", "//s[not(preceding::*=.)]"), ""))</f>
        <v>Cafe, Asian, Malaysian, Lunch, Dinner, Table Service</v>
      </c>
      <c r="R1736" t="s">
        <v>9048</v>
      </c>
      <c r="S1736" t="str">
        <f t="shared" si="221"/>
        <v>P002707</v>
      </c>
      <c r="T1736">
        <f t="shared" ca="1" si="222"/>
        <v>396</v>
      </c>
      <c r="U1736" s="4">
        <v>502</v>
      </c>
    </row>
    <row r="1737" spans="1:21" x14ac:dyDescent="0.45">
      <c r="A1737" t="s">
        <v>7003</v>
      </c>
      <c r="B1737" t="s">
        <v>18</v>
      </c>
      <c r="C1737" s="3" t="str">
        <f t="shared" si="217"/>
        <v>3.5 </v>
      </c>
      <c r="D1737" t="s">
        <v>7004</v>
      </c>
      <c r="F1737" t="s">
        <v>13</v>
      </c>
      <c r="G1737" t="str">
        <f t="shared" si="218"/>
        <v>$$ - $$$</v>
      </c>
      <c r="H1737" t="s">
        <v>32</v>
      </c>
      <c r="I1737" t="s">
        <v>7005</v>
      </c>
      <c r="J1737" t="str">
        <f t="shared" si="216"/>
        <v xml:space="preserve">  AsianNonya/MalaysianMalaysian</v>
      </c>
      <c r="K1737" t="str" cm="1">
        <f t="array" ref="K1737">ExtractCapitals(J1737)</f>
        <v>Asian Nonya/ Malaysian Malaysian</v>
      </c>
      <c r="L1737" t="str">
        <f t="shared" si="219"/>
        <v>Asian, Nonya/, Malaysian, Malaysian</v>
      </c>
      <c r="M1737" t="str">
        <f t="shared" si="223"/>
        <v>Asian, Nonya/, Malaysian, Malaysian</v>
      </c>
      <c r="N1737" t="s">
        <v>232</v>
      </c>
      <c r="O1737" t="s">
        <v>3539</v>
      </c>
      <c r="P1737" t="str">
        <f t="shared" si="220"/>
        <v>Asian, Nonya/, Malaysian, Malaysian, Lunch, Dinner, Takeout, Seating, Table Service</v>
      </c>
      <c r="Q1737" t="str" cm="1">
        <f t="array" ref="Q1737">_xlfn.TEXTJOIN(", ", TRUE, IFERROR(_xlfn.FILTERXML("&lt;t&gt;&lt;s&gt;" &amp; SUBSTITUTE(P1737, ", ", "&lt;/s&gt;&lt;s&gt;") &amp; "&lt;/s&gt;&lt;/t&gt;", "//s[not(preceding::*=.)]"), ""))</f>
        <v>Asian, Nonya/, Malaysian, Lunch, Dinner, Takeout, Seating, Table Service</v>
      </c>
      <c r="R1737" t="s">
        <v>9048</v>
      </c>
      <c r="S1737" t="str">
        <f t="shared" si="221"/>
        <v>P002708</v>
      </c>
      <c r="T1737">
        <f t="shared" ca="1" si="222"/>
        <v>4057</v>
      </c>
      <c r="U1737" s="4">
        <v>1007</v>
      </c>
    </row>
    <row r="1738" spans="1:21" x14ac:dyDescent="0.45">
      <c r="A1738" t="s">
        <v>7006</v>
      </c>
      <c r="B1738" t="s">
        <v>3</v>
      </c>
      <c r="C1738" s="3" t="str">
        <f t="shared" si="217"/>
        <v>4.0 </v>
      </c>
      <c r="D1738" t="s">
        <v>7007</v>
      </c>
      <c r="F1738" t="s">
        <v>6</v>
      </c>
      <c r="G1738" t="str">
        <f t="shared" si="218"/>
        <v>$</v>
      </c>
      <c r="H1738" t="s">
        <v>217</v>
      </c>
      <c r="I1738" t="s">
        <v>7008</v>
      </c>
      <c r="J1738" t="str">
        <f t="shared" si="216"/>
        <v>ChineseAsian</v>
      </c>
      <c r="K1738" t="str" cm="1">
        <f t="array" ref="K1738">ExtractCapitals(J1738)</f>
        <v>Chinese Asian</v>
      </c>
      <c r="L1738" t="str">
        <f t="shared" si="219"/>
        <v>Chinese, Asian</v>
      </c>
      <c r="M1738" t="str">
        <f t="shared" si="223"/>
        <v>Chinese, Asian</v>
      </c>
      <c r="P1738" t="str">
        <f t="shared" si="220"/>
        <v>Chinese, Asian</v>
      </c>
      <c r="Q1738" t="str" cm="1">
        <f t="array" ref="Q1738">_xlfn.TEXTJOIN(", ", TRUE, IFERROR(_xlfn.FILTERXML("&lt;t&gt;&lt;s&gt;" &amp; SUBSTITUTE(P1738, ", ", "&lt;/s&gt;&lt;s&gt;") &amp; "&lt;/s&gt;&lt;/t&gt;", "//s[not(preceding::*=.)]"), ""))</f>
        <v>Chinese, Asian</v>
      </c>
      <c r="R1738" t="s">
        <v>9048</v>
      </c>
      <c r="S1738" t="str">
        <f t="shared" si="221"/>
        <v>P002709</v>
      </c>
      <c r="T1738">
        <f t="shared" ca="1" si="222"/>
        <v>324</v>
      </c>
      <c r="U1738" s="4">
        <v>3813</v>
      </c>
    </row>
    <row r="1739" spans="1:21" x14ac:dyDescent="0.45">
      <c r="A1739" t="s">
        <v>7009</v>
      </c>
      <c r="B1739" t="s">
        <v>41</v>
      </c>
      <c r="C1739" s="3" t="str">
        <f t="shared" si="217"/>
        <v>4.5 </v>
      </c>
      <c r="D1739" t="s">
        <v>7010</v>
      </c>
      <c r="E1739" t="s">
        <v>7011</v>
      </c>
      <c r="F1739" t="s">
        <v>13</v>
      </c>
      <c r="G1739" t="str">
        <f t="shared" si="218"/>
        <v>$$ - $$$</v>
      </c>
      <c r="H1739" t="s">
        <v>7012</v>
      </c>
      <c r="I1739" t="s">
        <v>7013</v>
      </c>
      <c r="J1739" t="str">
        <f t="shared" si="216"/>
        <v xml:space="preserve">  Nonya/Malaysian</v>
      </c>
      <c r="K1739" t="str" cm="1">
        <f t="array" ref="K1739">ExtractCapitals(J1739)</f>
        <v>Nonya/ Malaysian</v>
      </c>
      <c r="L1739" t="str">
        <f t="shared" si="219"/>
        <v>Nonya/, Malaysian</v>
      </c>
      <c r="M1739" t="str">
        <f t="shared" si="223"/>
        <v>Nonya/, Malaysian</v>
      </c>
      <c r="N1739" t="s">
        <v>7014</v>
      </c>
      <c r="P1739" t="str">
        <f t="shared" si="220"/>
        <v>Nonya/, Malaysian, Reservations, Private Dining, Digital Payments, Cash Only, Family style</v>
      </c>
      <c r="Q1739" t="str" cm="1">
        <f t="array" ref="Q1739">_xlfn.TEXTJOIN(", ", TRUE, IFERROR(_xlfn.FILTERXML("&lt;t&gt;&lt;s&gt;" &amp; SUBSTITUTE(P1739, ", ", "&lt;/s&gt;&lt;s&gt;") &amp; "&lt;/s&gt;&lt;/t&gt;", "//s[not(preceding::*=.)]"), ""))</f>
        <v>Nonya/, Malaysian, Reservations, Private Dining, Digital Payments, Cash Only, Family style</v>
      </c>
      <c r="R1739" t="s">
        <v>9048</v>
      </c>
      <c r="S1739" t="str">
        <f t="shared" si="221"/>
        <v>P002710</v>
      </c>
      <c r="T1739">
        <f t="shared" ca="1" si="222"/>
        <v>1595</v>
      </c>
      <c r="U1739" s="4">
        <v>908</v>
      </c>
    </row>
    <row r="1740" spans="1:21" x14ac:dyDescent="0.45">
      <c r="A1740" t="s">
        <v>7015</v>
      </c>
      <c r="B1740" t="s">
        <v>3</v>
      </c>
      <c r="C1740" s="3" t="str">
        <f t="shared" si="217"/>
        <v>4.0 </v>
      </c>
      <c r="D1740" t="s">
        <v>7016</v>
      </c>
      <c r="E1740" t="s">
        <v>7017</v>
      </c>
      <c r="F1740" t="s">
        <v>13</v>
      </c>
      <c r="G1740" t="str">
        <f t="shared" si="218"/>
        <v>$$ - $$$</v>
      </c>
      <c r="H1740" t="s">
        <v>380</v>
      </c>
      <c r="I1740" t="s">
        <v>7018</v>
      </c>
      <c r="J1740" t="str">
        <f t="shared" si="216"/>
        <v xml:space="preserve">  JapaneseSushiAsian</v>
      </c>
      <c r="K1740" t="str" cm="1">
        <f t="array" ref="K1740">ExtractCapitals(J1740)</f>
        <v>Japanese Sushi Asian</v>
      </c>
      <c r="L1740" t="str">
        <f t="shared" si="219"/>
        <v>Japanese, Sushi, Asian</v>
      </c>
      <c r="M1740" t="str">
        <f t="shared" si="223"/>
        <v>Japanese, Sushi, Asian</v>
      </c>
      <c r="N1740" t="s">
        <v>232</v>
      </c>
      <c r="O1740" t="s">
        <v>6745</v>
      </c>
      <c r="P1740" t="str">
        <f t="shared" si="220"/>
        <v>Japanese, Sushi, Asian, Lunch, Dinner, Reservations, Table Service, Seating</v>
      </c>
      <c r="Q1740" t="str" cm="1">
        <f t="array" ref="Q1740">_xlfn.TEXTJOIN(", ", TRUE, IFERROR(_xlfn.FILTERXML("&lt;t&gt;&lt;s&gt;" &amp; SUBSTITUTE(P1740, ", ", "&lt;/s&gt;&lt;s&gt;") &amp; "&lt;/s&gt;&lt;/t&gt;", "//s[not(preceding::*=.)]"), ""))</f>
        <v>Japanese, Sushi, Asian, Lunch, Dinner, Reservations, Table Service, Seating</v>
      </c>
      <c r="R1740" t="s">
        <v>9048</v>
      </c>
      <c r="S1740" t="str">
        <f t="shared" si="221"/>
        <v>P002711</v>
      </c>
      <c r="T1740">
        <f t="shared" ca="1" si="222"/>
        <v>400</v>
      </c>
      <c r="U1740" s="4">
        <v>2399</v>
      </c>
    </row>
    <row r="1741" spans="1:21" x14ac:dyDescent="0.45">
      <c r="A1741" t="s">
        <v>7019</v>
      </c>
      <c r="B1741" t="s">
        <v>3</v>
      </c>
      <c r="C1741" s="3" t="str">
        <f t="shared" si="217"/>
        <v>4.0 </v>
      </c>
      <c r="D1741" t="s">
        <v>7020</v>
      </c>
      <c r="F1741" t="s">
        <v>6</v>
      </c>
      <c r="G1741" t="str">
        <f t="shared" si="218"/>
        <v>$</v>
      </c>
      <c r="H1741" t="s">
        <v>1846</v>
      </c>
      <c r="I1741" t="s">
        <v>7021</v>
      </c>
      <c r="J1741" t="str">
        <f t="shared" si="216"/>
        <v>AsianStreet FoodMalaysian</v>
      </c>
      <c r="K1741" t="str" cm="1">
        <f t="array" ref="K1741">ExtractCapitals(J1741)</f>
        <v>Asian Street  Food Malaysian</v>
      </c>
      <c r="L1741" t="str">
        <f t="shared" si="219"/>
        <v>Asian, Street, , Food, Malaysian</v>
      </c>
      <c r="M1741" t="str">
        <f t="shared" si="223"/>
        <v>Asian, Street Food, Malaysian</v>
      </c>
      <c r="P1741" t="str">
        <f t="shared" si="220"/>
        <v>Asian, Street Food, Malaysian</v>
      </c>
      <c r="Q1741" t="str" cm="1">
        <f t="array" ref="Q1741">_xlfn.TEXTJOIN(", ", TRUE, IFERROR(_xlfn.FILTERXML("&lt;t&gt;&lt;s&gt;" &amp; SUBSTITUTE(P1741, ", ", "&lt;/s&gt;&lt;s&gt;") &amp; "&lt;/s&gt;&lt;/t&gt;", "//s[not(preceding::*=.)]"), ""))</f>
        <v>Asian, Street Food, Malaysian</v>
      </c>
      <c r="R1741" t="s">
        <v>9048</v>
      </c>
      <c r="S1741" t="str">
        <f t="shared" si="221"/>
        <v>P002712</v>
      </c>
      <c r="T1741">
        <f t="shared" ca="1" si="222"/>
        <v>853</v>
      </c>
      <c r="U1741" s="4">
        <v>3930</v>
      </c>
    </row>
    <row r="1742" spans="1:21" x14ac:dyDescent="0.45">
      <c r="A1742" t="s">
        <v>7022</v>
      </c>
      <c r="B1742" t="s">
        <v>18</v>
      </c>
      <c r="C1742" s="3" t="str">
        <f t="shared" si="217"/>
        <v>3.5 </v>
      </c>
      <c r="D1742" t="s">
        <v>7023</v>
      </c>
      <c r="F1742" t="s">
        <v>13</v>
      </c>
      <c r="G1742" t="str">
        <f t="shared" si="218"/>
        <v>$$ - $$$</v>
      </c>
      <c r="H1742" t="s">
        <v>32</v>
      </c>
      <c r="I1742" t="s">
        <v>7024</v>
      </c>
      <c r="J1742" t="str">
        <f t="shared" si="216"/>
        <v xml:space="preserve">  AsianNonya/MalaysianMalaysian</v>
      </c>
      <c r="K1742" t="str" cm="1">
        <f t="array" ref="K1742">ExtractCapitals(J1742)</f>
        <v>Asian Nonya/ Malaysian Malaysian</v>
      </c>
      <c r="L1742" t="str">
        <f t="shared" si="219"/>
        <v>Asian, Nonya/, Malaysian, Malaysian</v>
      </c>
      <c r="M1742" t="str">
        <f t="shared" si="223"/>
        <v>Asian, Nonya/, Malaysian, Malaysian</v>
      </c>
      <c r="N1742" t="s">
        <v>232</v>
      </c>
      <c r="O1742" t="s">
        <v>2214</v>
      </c>
      <c r="P1742" t="str">
        <f t="shared" si="220"/>
        <v>Asian, Nonya/, Malaysian, Malaysian, Lunch, Dinner, Reservations, Seating, Table Service</v>
      </c>
      <c r="Q1742" t="str" cm="1">
        <f t="array" ref="Q1742">_xlfn.TEXTJOIN(", ", TRUE, IFERROR(_xlfn.FILTERXML("&lt;t&gt;&lt;s&gt;" &amp; SUBSTITUTE(P1742, ", ", "&lt;/s&gt;&lt;s&gt;") &amp; "&lt;/s&gt;&lt;/t&gt;", "//s[not(preceding::*=.)]"), ""))</f>
        <v>Asian, Nonya/, Malaysian, Lunch, Dinner, Reservations, Seating, Table Service</v>
      </c>
      <c r="R1742" t="s">
        <v>9048</v>
      </c>
      <c r="S1742" t="str">
        <f t="shared" si="221"/>
        <v>P002713</v>
      </c>
      <c r="T1742">
        <f t="shared" ca="1" si="222"/>
        <v>4203</v>
      </c>
      <c r="U1742" s="4">
        <v>3369</v>
      </c>
    </row>
    <row r="1743" spans="1:21" x14ac:dyDescent="0.45">
      <c r="A1743" t="s">
        <v>7025</v>
      </c>
      <c r="B1743" t="s">
        <v>41</v>
      </c>
      <c r="C1743" s="3" t="str">
        <f t="shared" si="217"/>
        <v>4.5 </v>
      </c>
      <c r="D1743" t="s">
        <v>7026</v>
      </c>
      <c r="E1743" t="s">
        <v>7027</v>
      </c>
      <c r="F1743" t="s">
        <v>13</v>
      </c>
      <c r="G1743" t="str">
        <f t="shared" si="218"/>
        <v>$$ - $$$</v>
      </c>
      <c r="H1743" t="s">
        <v>7028</v>
      </c>
      <c r="I1743" t="s">
        <v>7029</v>
      </c>
      <c r="J1743" t="str">
        <f t="shared" si="216"/>
        <v xml:space="preserve">  AsianAustralianMalaysian</v>
      </c>
      <c r="K1743" t="str" cm="1">
        <f t="array" ref="K1743">ExtractCapitals(J1743)</f>
        <v>Asian Australian Malaysian</v>
      </c>
      <c r="L1743" t="str">
        <f t="shared" si="219"/>
        <v>Asian, Australian, Malaysian</v>
      </c>
      <c r="M1743" t="str">
        <f t="shared" si="223"/>
        <v>Asian, Australian, Malaysian</v>
      </c>
      <c r="N1743" t="s">
        <v>7030</v>
      </c>
      <c r="O1743" t="s">
        <v>3114</v>
      </c>
      <c r="P1743" t="str">
        <f t="shared" si="220"/>
        <v>Asian, Australian, Malaysian, Breakfast, Lunch, Dinner, Drinks</v>
      </c>
      <c r="Q1743" t="str" cm="1">
        <f t="array" ref="Q1743">_xlfn.TEXTJOIN(", ", TRUE, IFERROR(_xlfn.FILTERXML("&lt;t&gt;&lt;s&gt;" &amp; SUBSTITUTE(P1743, ", ", "&lt;/s&gt;&lt;s&gt;") &amp; "&lt;/s&gt;&lt;/t&gt;", "//s[not(preceding::*=.)]"), ""))</f>
        <v>Asian, Australian, Malaysian, Breakfast, Lunch, Dinner, Drinks</v>
      </c>
      <c r="R1743" t="s">
        <v>9048</v>
      </c>
      <c r="S1743" t="str">
        <f t="shared" si="221"/>
        <v>P002714</v>
      </c>
      <c r="T1743">
        <f t="shared" ca="1" si="222"/>
        <v>2580</v>
      </c>
      <c r="U1743" s="4">
        <v>3111</v>
      </c>
    </row>
    <row r="1744" spans="1:21" x14ac:dyDescent="0.45">
      <c r="A1744" t="s">
        <v>7031</v>
      </c>
      <c r="B1744" t="s">
        <v>18</v>
      </c>
      <c r="C1744" s="3" t="str">
        <f t="shared" si="217"/>
        <v>3.5 </v>
      </c>
      <c r="D1744" t="s">
        <v>7032</v>
      </c>
      <c r="F1744" t="s">
        <v>6</v>
      </c>
      <c r="G1744" t="str">
        <f t="shared" si="218"/>
        <v>$</v>
      </c>
      <c r="H1744" t="s">
        <v>631</v>
      </c>
      <c r="I1744" t="s">
        <v>7033</v>
      </c>
      <c r="J1744" t="str">
        <f t="shared" si="216"/>
        <v>AsianMalaysianHalal</v>
      </c>
      <c r="K1744" t="str" cm="1">
        <f t="array" ref="K1744">ExtractCapitals(J1744)</f>
        <v>Asian Malaysian Halal</v>
      </c>
      <c r="L1744" t="str">
        <f t="shared" si="219"/>
        <v>Asian, Malaysian, Halal</v>
      </c>
      <c r="M1744" t="str">
        <f t="shared" si="223"/>
        <v>Asian, Malaysian, Halal</v>
      </c>
      <c r="N1744" t="s">
        <v>77</v>
      </c>
      <c r="O1744" t="s">
        <v>99</v>
      </c>
      <c r="P1744" t="str">
        <f t="shared" si="220"/>
        <v>Asian, Malaysian, Halal, Breakfast, Lunch, Brunch</v>
      </c>
      <c r="Q1744" t="str" cm="1">
        <f t="array" ref="Q1744">_xlfn.TEXTJOIN(", ", TRUE, IFERROR(_xlfn.FILTERXML("&lt;t&gt;&lt;s&gt;" &amp; SUBSTITUTE(P1744, ", ", "&lt;/s&gt;&lt;s&gt;") &amp; "&lt;/s&gt;&lt;/t&gt;", "//s[not(preceding::*=.)]"), ""))</f>
        <v>Asian, Malaysian, Halal, Breakfast, Lunch, Brunch</v>
      </c>
      <c r="R1744" t="s">
        <v>9048</v>
      </c>
      <c r="S1744" t="str">
        <f t="shared" si="221"/>
        <v>P002715</v>
      </c>
      <c r="T1744">
        <f t="shared" ca="1" si="222"/>
        <v>427</v>
      </c>
      <c r="U1744" s="4">
        <v>2432</v>
      </c>
    </row>
    <row r="1745" spans="1:21" x14ac:dyDescent="0.45">
      <c r="A1745" t="s">
        <v>7034</v>
      </c>
      <c r="B1745" t="s">
        <v>3</v>
      </c>
      <c r="C1745" s="3" t="str">
        <f t="shared" si="217"/>
        <v>4.0 </v>
      </c>
      <c r="D1745" t="s">
        <v>7035</v>
      </c>
      <c r="F1745" t="s">
        <v>6</v>
      </c>
      <c r="G1745" t="str">
        <f t="shared" si="218"/>
        <v>$</v>
      </c>
      <c r="H1745" t="s">
        <v>3537</v>
      </c>
      <c r="J1745" t="str">
        <f t="shared" si="216"/>
        <v>ChineseAsianSoups</v>
      </c>
      <c r="K1745" t="str" cm="1">
        <f t="array" ref="K1745">ExtractCapitals(J1745)</f>
        <v>Chinese Asian Soups</v>
      </c>
      <c r="L1745" t="str">
        <f t="shared" si="219"/>
        <v>Chinese, Asian, Soups</v>
      </c>
      <c r="M1745" t="str">
        <f t="shared" si="223"/>
        <v>Chinese, Asian, Soups</v>
      </c>
      <c r="N1745" t="s">
        <v>62</v>
      </c>
      <c r="O1745" t="s">
        <v>6673</v>
      </c>
      <c r="P1745" t="str">
        <f t="shared" si="220"/>
        <v>Chinese, Asian, Soups, Lunch, Takeout, Table Service</v>
      </c>
      <c r="Q1745" t="str" cm="1">
        <f t="array" ref="Q1745">_xlfn.TEXTJOIN(", ", TRUE, IFERROR(_xlfn.FILTERXML("&lt;t&gt;&lt;s&gt;" &amp; SUBSTITUTE(P1745, ", ", "&lt;/s&gt;&lt;s&gt;") &amp; "&lt;/s&gt;&lt;/t&gt;", "//s[not(preceding::*=.)]"), ""))</f>
        <v>Chinese, Asian, Soups, Lunch, Takeout, Table Service</v>
      </c>
      <c r="R1745" t="s">
        <v>9048</v>
      </c>
      <c r="S1745" t="str">
        <f t="shared" si="221"/>
        <v>P002716</v>
      </c>
      <c r="T1745">
        <f t="shared" ca="1" si="222"/>
        <v>693</v>
      </c>
      <c r="U1745" s="4">
        <v>4262</v>
      </c>
    </row>
    <row r="1746" spans="1:21" x14ac:dyDescent="0.45">
      <c r="A1746" t="s">
        <v>7036</v>
      </c>
      <c r="B1746" t="s">
        <v>41</v>
      </c>
      <c r="C1746" s="3" t="str">
        <f t="shared" si="217"/>
        <v>4.5 </v>
      </c>
      <c r="D1746" t="s">
        <v>7037</v>
      </c>
      <c r="F1746" t="s">
        <v>413</v>
      </c>
      <c r="G1746" t="str">
        <f t="shared" si="218"/>
        <v>$$</v>
      </c>
      <c r="H1746" t="s">
        <v>2411</v>
      </c>
      <c r="I1746" t="s">
        <v>7038</v>
      </c>
      <c r="J1746" t="str">
        <f t="shared" si="216"/>
        <v>BakeriesCafe</v>
      </c>
      <c r="K1746" t="str" cm="1">
        <f t="array" ref="K1746">ExtractCapitals(J1746)</f>
        <v>Bakeries Cafe</v>
      </c>
      <c r="L1746" t="str">
        <f t="shared" si="219"/>
        <v>Bakeries, Cafe</v>
      </c>
      <c r="M1746" t="str">
        <f t="shared" si="223"/>
        <v>Bakeries, Cafe</v>
      </c>
      <c r="P1746" t="str">
        <f t="shared" si="220"/>
        <v>Bakeries, Cafe</v>
      </c>
      <c r="Q1746" t="str" cm="1">
        <f t="array" ref="Q1746">_xlfn.TEXTJOIN(", ", TRUE, IFERROR(_xlfn.FILTERXML("&lt;t&gt;&lt;s&gt;" &amp; SUBSTITUTE(P1746, ", ", "&lt;/s&gt;&lt;s&gt;") &amp; "&lt;/s&gt;&lt;/t&gt;", "//s[not(preceding::*=.)]"), ""))</f>
        <v>Bakeries, Cafe</v>
      </c>
      <c r="R1746" t="s">
        <v>9048</v>
      </c>
      <c r="S1746" t="str">
        <f t="shared" si="221"/>
        <v>P002717</v>
      </c>
      <c r="T1746">
        <f t="shared" ca="1" si="222"/>
        <v>2129</v>
      </c>
      <c r="U1746" s="4">
        <v>2920</v>
      </c>
    </row>
    <row r="1747" spans="1:21" x14ac:dyDescent="0.45">
      <c r="A1747" t="s">
        <v>7039</v>
      </c>
      <c r="B1747" t="s">
        <v>79</v>
      </c>
      <c r="C1747" s="3" t="str">
        <f t="shared" si="217"/>
        <v>5.0 </v>
      </c>
      <c r="D1747" t="s">
        <v>7040</v>
      </c>
      <c r="F1747" t="s">
        <v>6</v>
      </c>
      <c r="G1747" t="str">
        <f t="shared" si="218"/>
        <v>$</v>
      </c>
      <c r="H1747" t="s">
        <v>7041</v>
      </c>
      <c r="I1747">
        <v>6062815251</v>
      </c>
      <c r="J1747" t="str">
        <f t="shared" si="216"/>
        <v>DinerVegetarian Friendly</v>
      </c>
      <c r="K1747" t="str" cm="1">
        <f t="array" ref="K1747">ExtractCapitals(J1747)</f>
        <v>Diner Vegetarian  Friendly</v>
      </c>
      <c r="L1747" t="str">
        <f t="shared" si="219"/>
        <v>Diner, Vegetarian, , Friendly</v>
      </c>
      <c r="M1747" t="str">
        <f t="shared" si="223"/>
        <v>Diner, Vegetarian Friendly</v>
      </c>
      <c r="N1747" t="s">
        <v>34</v>
      </c>
      <c r="O1747" t="s">
        <v>39</v>
      </c>
      <c r="P1747" t="str">
        <f t="shared" si="220"/>
        <v>Diner, Vegetarian Friendly, Dinner</v>
      </c>
      <c r="Q1747" t="str" cm="1">
        <f t="array" ref="Q1747">_xlfn.TEXTJOIN(", ", TRUE, IFERROR(_xlfn.FILTERXML("&lt;t&gt;&lt;s&gt;" &amp; SUBSTITUTE(P1747, ", ", "&lt;/s&gt;&lt;s&gt;") &amp; "&lt;/s&gt;&lt;/t&gt;", "//s[not(preceding::*=.)]"), ""))</f>
        <v>Diner, Vegetarian Friendly, Dinner</v>
      </c>
      <c r="R1747" t="s">
        <v>9048</v>
      </c>
      <c r="S1747" t="str">
        <f t="shared" si="221"/>
        <v>P002718</v>
      </c>
      <c r="T1747">
        <f t="shared" ca="1" si="222"/>
        <v>381</v>
      </c>
      <c r="U1747" s="4">
        <v>3833</v>
      </c>
    </row>
    <row r="1748" spans="1:21" x14ac:dyDescent="0.45">
      <c r="A1748" t="s">
        <v>7042</v>
      </c>
      <c r="B1748" t="s">
        <v>41</v>
      </c>
      <c r="C1748" s="3" t="str">
        <f t="shared" si="217"/>
        <v>4.5 </v>
      </c>
      <c r="D1748" t="s">
        <v>7043</v>
      </c>
      <c r="E1748" t="s">
        <v>7044</v>
      </c>
      <c r="F1748" t="s">
        <v>13</v>
      </c>
      <c r="G1748" t="str">
        <f t="shared" si="218"/>
        <v>$$ - $$$</v>
      </c>
      <c r="H1748" t="s">
        <v>21</v>
      </c>
      <c r="I1748">
        <v>6062881091</v>
      </c>
      <c r="J1748" t="str">
        <f t="shared" si="216"/>
        <v xml:space="preserve">  ChineseAsianMalaysian</v>
      </c>
      <c r="K1748" t="str" cm="1">
        <f t="array" ref="K1748">ExtractCapitals(J1748)</f>
        <v>Chinese Asian Malaysian</v>
      </c>
      <c r="L1748" t="str">
        <f t="shared" si="219"/>
        <v>Chinese, Asian, Malaysian</v>
      </c>
      <c r="M1748" t="str">
        <f t="shared" si="223"/>
        <v>Chinese, Asian, Malaysian</v>
      </c>
      <c r="N1748" t="s">
        <v>232</v>
      </c>
      <c r="O1748" t="s">
        <v>507</v>
      </c>
      <c r="P1748" t="str">
        <f t="shared" si="220"/>
        <v>Chinese, Asian, Malaysian, Lunch, Dinner, Reservations</v>
      </c>
      <c r="Q1748" t="str" cm="1">
        <f t="array" ref="Q1748">_xlfn.TEXTJOIN(", ", TRUE, IFERROR(_xlfn.FILTERXML("&lt;t&gt;&lt;s&gt;" &amp; SUBSTITUTE(P1748, ", ", "&lt;/s&gt;&lt;s&gt;") &amp; "&lt;/s&gt;&lt;/t&gt;", "//s[not(preceding::*=.)]"), ""))</f>
        <v>Chinese, Asian, Malaysian, Lunch, Dinner, Reservations</v>
      </c>
      <c r="R1748" t="s">
        <v>9048</v>
      </c>
      <c r="S1748" t="str">
        <f t="shared" si="221"/>
        <v>P002719</v>
      </c>
      <c r="T1748">
        <f t="shared" ca="1" si="222"/>
        <v>2119</v>
      </c>
      <c r="U1748" s="4">
        <v>3274</v>
      </c>
    </row>
    <row r="1749" spans="1:21" x14ac:dyDescent="0.45">
      <c r="A1749" t="s">
        <v>7045</v>
      </c>
      <c r="B1749" t="s">
        <v>79</v>
      </c>
      <c r="C1749" s="3" t="str">
        <f t="shared" si="217"/>
        <v>5.0 </v>
      </c>
      <c r="D1749" t="s">
        <v>7046</v>
      </c>
      <c r="F1749" t="s">
        <v>723</v>
      </c>
      <c r="G1749" t="str">
        <f t="shared" si="218"/>
        <v>$$</v>
      </c>
      <c r="H1749" t="s">
        <v>7047</v>
      </c>
      <c r="I1749" t="s">
        <v>7048</v>
      </c>
      <c r="J1749" t="str">
        <f t="shared" si="216"/>
        <v>SteakhouseCafeAsianGrill</v>
      </c>
      <c r="K1749" t="str" cm="1">
        <f t="array" ref="K1749">ExtractCapitals(J1749)</f>
        <v>Steakhouse Cafe Asian Grill</v>
      </c>
      <c r="L1749" t="str">
        <f t="shared" si="219"/>
        <v>Steakhouse, Cafe, Asian, Grill</v>
      </c>
      <c r="M1749" t="str">
        <f t="shared" si="223"/>
        <v>Steakhouse, Cafe, Asian, Grill</v>
      </c>
      <c r="N1749" t="s">
        <v>183</v>
      </c>
      <c r="O1749" t="s">
        <v>7049</v>
      </c>
      <c r="P1749" t="str">
        <f t="shared" si="220"/>
        <v>Steakhouse, Cafe, Asian, Grill, Lunch, Dinner, Brunch, Reservations, Private Dining, Seating, Street Parking, Serves Alcohol, Accepts Mastercard, Accepts Visa, Free Wifi, Accepts Credit Cards, Non-smoking restaurants</v>
      </c>
      <c r="Q1749" t="str" cm="1">
        <f t="array" ref="Q1749">_xlfn.TEXTJOIN(", ", TRUE, IFERROR(_xlfn.FILTERXML("&lt;t&gt;&lt;s&gt;" &amp; SUBSTITUTE(P1749, ", ", "&lt;/s&gt;&lt;s&gt;") &amp; "&lt;/s&gt;&lt;/t&gt;", "//s[not(preceding::*=.)]"), ""))</f>
        <v>Steakhouse, Cafe, Asian, Grill, Lunch, Dinner, Brunch, Reservations, Private Dining, Seating, Street Parking, Serves Alcohol, Accepts Mastercard, Accepts Visa, Free Wifi, Accepts Credit Cards, Non-smoking restaurants</v>
      </c>
      <c r="R1749" t="s">
        <v>9048</v>
      </c>
      <c r="S1749" t="str">
        <f t="shared" si="221"/>
        <v>P002720</v>
      </c>
      <c r="T1749">
        <f t="shared" ca="1" si="222"/>
        <v>3506</v>
      </c>
      <c r="U1749" s="4">
        <v>425</v>
      </c>
    </row>
    <row r="1750" spans="1:21" x14ac:dyDescent="0.45">
      <c r="A1750" t="s">
        <v>7050</v>
      </c>
      <c r="B1750" t="s">
        <v>3</v>
      </c>
      <c r="C1750" s="3" t="str">
        <f t="shared" si="217"/>
        <v>4.0 </v>
      </c>
      <c r="D1750" t="s">
        <v>7051</v>
      </c>
      <c r="F1750" t="s">
        <v>413</v>
      </c>
      <c r="G1750" t="str">
        <f t="shared" si="218"/>
        <v>$$</v>
      </c>
      <c r="H1750" t="s">
        <v>2411</v>
      </c>
      <c r="I1750" t="s">
        <v>7052</v>
      </c>
      <c r="J1750" t="str">
        <f t="shared" si="216"/>
        <v>BakeriesCafe</v>
      </c>
      <c r="K1750" t="str" cm="1">
        <f t="array" ref="K1750">ExtractCapitals(J1750)</f>
        <v>Bakeries Cafe</v>
      </c>
      <c r="L1750" t="str">
        <f t="shared" si="219"/>
        <v>Bakeries, Cafe</v>
      </c>
      <c r="M1750" t="str">
        <f t="shared" si="223"/>
        <v>Bakeries, Cafe</v>
      </c>
      <c r="P1750" t="str">
        <f t="shared" si="220"/>
        <v>Bakeries, Cafe</v>
      </c>
      <c r="Q1750" t="str" cm="1">
        <f t="array" ref="Q1750">_xlfn.TEXTJOIN(", ", TRUE, IFERROR(_xlfn.FILTERXML("&lt;t&gt;&lt;s&gt;" &amp; SUBSTITUTE(P1750, ", ", "&lt;/s&gt;&lt;s&gt;") &amp; "&lt;/s&gt;&lt;/t&gt;", "//s[not(preceding::*=.)]"), ""))</f>
        <v>Bakeries, Cafe</v>
      </c>
      <c r="R1750" t="s">
        <v>9048</v>
      </c>
      <c r="S1750" t="str">
        <f t="shared" si="221"/>
        <v>P002721</v>
      </c>
      <c r="T1750">
        <f t="shared" ca="1" si="222"/>
        <v>3503</v>
      </c>
      <c r="U1750" s="4">
        <v>1236</v>
      </c>
    </row>
    <row r="1751" spans="1:21" x14ac:dyDescent="0.45">
      <c r="A1751" t="s">
        <v>7050</v>
      </c>
      <c r="B1751" t="s">
        <v>3</v>
      </c>
      <c r="C1751" s="3" t="str">
        <f t="shared" si="217"/>
        <v>4.0 </v>
      </c>
      <c r="D1751" t="s">
        <v>7051</v>
      </c>
      <c r="E1751" t="s">
        <v>7053</v>
      </c>
      <c r="F1751" t="s">
        <v>413</v>
      </c>
      <c r="G1751" t="str">
        <f t="shared" si="218"/>
        <v>$$</v>
      </c>
      <c r="H1751" t="s">
        <v>2411</v>
      </c>
      <c r="I1751" t="s">
        <v>7052</v>
      </c>
      <c r="J1751" t="str">
        <f t="shared" si="216"/>
        <v>BakeriesCafe</v>
      </c>
      <c r="K1751" t="str" cm="1">
        <f t="array" ref="K1751">ExtractCapitals(J1751)</f>
        <v>Bakeries Cafe</v>
      </c>
      <c r="L1751" t="str">
        <f t="shared" si="219"/>
        <v>Bakeries, Cafe</v>
      </c>
      <c r="M1751" t="str">
        <f t="shared" si="223"/>
        <v>Bakeries, Cafe</v>
      </c>
      <c r="P1751" t="str">
        <f t="shared" si="220"/>
        <v>Bakeries, Cafe</v>
      </c>
      <c r="Q1751" t="str" cm="1">
        <f t="array" ref="Q1751">_xlfn.TEXTJOIN(", ", TRUE, IFERROR(_xlfn.FILTERXML("&lt;t&gt;&lt;s&gt;" &amp; SUBSTITUTE(P1751, ", ", "&lt;/s&gt;&lt;s&gt;") &amp; "&lt;/s&gt;&lt;/t&gt;", "//s[not(preceding::*=.)]"), ""))</f>
        <v>Bakeries, Cafe</v>
      </c>
      <c r="R1751" t="s">
        <v>9048</v>
      </c>
      <c r="S1751" t="str">
        <f t="shared" si="221"/>
        <v>P002722</v>
      </c>
      <c r="T1751">
        <f t="shared" ca="1" si="222"/>
        <v>2818</v>
      </c>
      <c r="U1751" s="4">
        <v>570</v>
      </c>
    </row>
    <row r="1752" spans="1:21" x14ac:dyDescent="0.45">
      <c r="A1752" t="s">
        <v>7054</v>
      </c>
      <c r="B1752" t="s">
        <v>18</v>
      </c>
      <c r="C1752" s="3" t="str">
        <f t="shared" si="217"/>
        <v>3.5 </v>
      </c>
      <c r="D1752" t="s">
        <v>7055</v>
      </c>
      <c r="E1752" t="s">
        <v>7056</v>
      </c>
      <c r="F1752" t="s">
        <v>13</v>
      </c>
      <c r="G1752" t="str">
        <f t="shared" si="218"/>
        <v>$$ - $$$</v>
      </c>
      <c r="H1752" t="s">
        <v>7057</v>
      </c>
      <c r="I1752" t="s">
        <v>7058</v>
      </c>
      <c r="J1752" t="str">
        <f t="shared" si="216"/>
        <v xml:space="preserve">  ChineseHalal</v>
      </c>
      <c r="K1752" t="str" cm="1">
        <f t="array" ref="K1752">ExtractCapitals(J1752)</f>
        <v>Chinese Halal</v>
      </c>
      <c r="L1752" t="str">
        <f t="shared" si="219"/>
        <v>Chinese, Halal</v>
      </c>
      <c r="M1752" t="str">
        <f t="shared" si="223"/>
        <v>Chinese, Halal</v>
      </c>
      <c r="N1752" t="s">
        <v>77</v>
      </c>
      <c r="O1752" t="s">
        <v>610</v>
      </c>
      <c r="P1752" t="str">
        <f t="shared" si="220"/>
        <v>Chinese, Halal, Breakfast, Lunch, Dinner</v>
      </c>
      <c r="Q1752" t="str" cm="1">
        <f t="array" ref="Q1752">_xlfn.TEXTJOIN(", ", TRUE, IFERROR(_xlfn.FILTERXML("&lt;t&gt;&lt;s&gt;" &amp; SUBSTITUTE(P1752, ", ", "&lt;/s&gt;&lt;s&gt;") &amp; "&lt;/s&gt;&lt;/t&gt;", "//s[not(preceding::*=.)]"), ""))</f>
        <v>Chinese, Halal, Breakfast, Lunch, Dinner</v>
      </c>
      <c r="R1752" t="s">
        <v>9048</v>
      </c>
      <c r="S1752" t="str">
        <f t="shared" si="221"/>
        <v>P002723</v>
      </c>
      <c r="T1752">
        <f t="shared" ca="1" si="222"/>
        <v>1746</v>
      </c>
      <c r="U1752" s="4">
        <v>4187</v>
      </c>
    </row>
    <row r="1753" spans="1:21" x14ac:dyDescent="0.45">
      <c r="A1753" t="s">
        <v>7059</v>
      </c>
      <c r="B1753" t="s">
        <v>41</v>
      </c>
      <c r="C1753" s="3" t="str">
        <f t="shared" si="217"/>
        <v>4.5 </v>
      </c>
      <c r="D1753" t="s">
        <v>7060</v>
      </c>
      <c r="E1753" t="s">
        <v>7061</v>
      </c>
      <c r="F1753" t="s">
        <v>546</v>
      </c>
      <c r="G1753" t="str">
        <f t="shared" si="218"/>
        <v>$$</v>
      </c>
      <c r="H1753" t="s">
        <v>634</v>
      </c>
      <c r="I1753" t="s">
        <v>7062</v>
      </c>
      <c r="J1753" t="str">
        <f t="shared" si="216"/>
        <v>ChineseAsian</v>
      </c>
      <c r="K1753" t="str" cm="1">
        <f t="array" ref="K1753">ExtractCapitals(J1753)</f>
        <v>Chinese Asian</v>
      </c>
      <c r="L1753" t="str">
        <f t="shared" si="219"/>
        <v>Chinese, Asian</v>
      </c>
      <c r="M1753" t="str">
        <f t="shared" si="223"/>
        <v>Chinese, Asian</v>
      </c>
      <c r="P1753" t="str">
        <f t="shared" si="220"/>
        <v>Chinese, Asian</v>
      </c>
      <c r="Q1753" t="str" cm="1">
        <f t="array" ref="Q1753">_xlfn.TEXTJOIN(", ", TRUE, IFERROR(_xlfn.FILTERXML("&lt;t&gt;&lt;s&gt;" &amp; SUBSTITUTE(P1753, ", ", "&lt;/s&gt;&lt;s&gt;") &amp; "&lt;/s&gt;&lt;/t&gt;", "//s[not(preceding::*=.)]"), ""))</f>
        <v>Chinese, Asian</v>
      </c>
      <c r="R1753" t="s">
        <v>9048</v>
      </c>
      <c r="S1753" t="str">
        <f t="shared" si="221"/>
        <v>P002724</v>
      </c>
      <c r="T1753">
        <f t="shared" ca="1" si="222"/>
        <v>2939</v>
      </c>
      <c r="U1753" s="4">
        <v>4306</v>
      </c>
    </row>
    <row r="1754" spans="1:21" x14ac:dyDescent="0.45">
      <c r="A1754" t="s">
        <v>7063</v>
      </c>
      <c r="B1754" t="s">
        <v>3</v>
      </c>
      <c r="C1754" s="3" t="str">
        <f t="shared" si="217"/>
        <v>4.0 </v>
      </c>
      <c r="D1754" t="s">
        <v>7064</v>
      </c>
      <c r="F1754" t="s">
        <v>13</v>
      </c>
      <c r="G1754" t="str">
        <f t="shared" si="218"/>
        <v>$$ - $$$</v>
      </c>
      <c r="H1754" t="s">
        <v>7065</v>
      </c>
      <c r="I1754" t="s">
        <v>7066</v>
      </c>
      <c r="J1754" t="str">
        <f t="shared" si="216"/>
        <v xml:space="preserve">  SeafoodEuropeanAsian</v>
      </c>
      <c r="K1754" t="str" cm="1">
        <f t="array" ref="K1754">ExtractCapitals(J1754)</f>
        <v>Seafood European Asian</v>
      </c>
      <c r="L1754" t="str">
        <f t="shared" si="219"/>
        <v>Seafood, European, Asian</v>
      </c>
      <c r="M1754" t="str">
        <f t="shared" si="223"/>
        <v>Seafood, European, Asian</v>
      </c>
      <c r="N1754" t="s">
        <v>39</v>
      </c>
      <c r="O1754" t="s">
        <v>107</v>
      </c>
      <c r="P1754" t="str">
        <f t="shared" si="220"/>
        <v>Seafood, European, Asian, Dinner, Takeout</v>
      </c>
      <c r="Q1754" t="str" cm="1">
        <f t="array" ref="Q1754">_xlfn.TEXTJOIN(", ", TRUE, IFERROR(_xlfn.FILTERXML("&lt;t&gt;&lt;s&gt;" &amp; SUBSTITUTE(P1754, ", ", "&lt;/s&gt;&lt;s&gt;") &amp; "&lt;/s&gt;&lt;/t&gt;", "//s[not(preceding::*=.)]"), ""))</f>
        <v>Seafood, European, Asian, Dinner, Takeout</v>
      </c>
      <c r="R1754" t="s">
        <v>9048</v>
      </c>
      <c r="S1754" t="str">
        <f t="shared" si="221"/>
        <v>P002725</v>
      </c>
      <c r="T1754">
        <f t="shared" ca="1" si="222"/>
        <v>2331</v>
      </c>
      <c r="U1754" s="4">
        <v>2138</v>
      </c>
    </row>
    <row r="1755" spans="1:21" x14ac:dyDescent="0.45">
      <c r="A1755" t="s">
        <v>7067</v>
      </c>
      <c r="B1755" t="s">
        <v>79</v>
      </c>
      <c r="C1755" s="3" t="str">
        <f t="shared" si="217"/>
        <v>5.0 </v>
      </c>
      <c r="D1755" t="s">
        <v>7068</v>
      </c>
      <c r="F1755" t="s">
        <v>7069</v>
      </c>
      <c r="G1755" t="str">
        <f t="shared" si="218"/>
        <v>$$</v>
      </c>
      <c r="H1755" t="s">
        <v>7069</v>
      </c>
      <c r="I1755" t="s">
        <v>7070</v>
      </c>
      <c r="J1755" t="str">
        <f t="shared" si="216"/>
        <v>Arabic</v>
      </c>
      <c r="K1755" t="str" cm="1">
        <f t="array" ref="K1755">ExtractCapitals(J1755)</f>
        <v>Arabic</v>
      </c>
      <c r="L1755" t="str">
        <f t="shared" si="219"/>
        <v>Arabic</v>
      </c>
      <c r="M1755" t="str">
        <f t="shared" si="223"/>
        <v>Arabic</v>
      </c>
      <c r="P1755" t="str">
        <f t="shared" si="220"/>
        <v>Arabic</v>
      </c>
      <c r="Q1755" t="str" cm="1">
        <f t="array" ref="Q1755">_xlfn.TEXTJOIN(", ", TRUE, IFERROR(_xlfn.FILTERXML("&lt;t&gt;&lt;s&gt;" &amp; SUBSTITUTE(P1755, ", ", "&lt;/s&gt;&lt;s&gt;") &amp; "&lt;/s&gt;&lt;/t&gt;", "//s[not(preceding::*=.)]"), ""))</f>
        <v>Arabic</v>
      </c>
      <c r="R1755" t="s">
        <v>9048</v>
      </c>
      <c r="S1755" t="str">
        <f t="shared" si="221"/>
        <v>P002726</v>
      </c>
      <c r="T1755">
        <f t="shared" ca="1" si="222"/>
        <v>531</v>
      </c>
      <c r="U1755" s="4">
        <v>2761</v>
      </c>
    </row>
    <row r="1756" spans="1:21" x14ac:dyDescent="0.45">
      <c r="A1756" t="s">
        <v>7071</v>
      </c>
      <c r="B1756" t="s">
        <v>79</v>
      </c>
      <c r="C1756" s="3" t="str">
        <f t="shared" si="217"/>
        <v>5.0 </v>
      </c>
      <c r="D1756" t="s">
        <v>7072</v>
      </c>
      <c r="F1756" t="s">
        <v>573</v>
      </c>
      <c r="G1756" t="str">
        <f t="shared" si="218"/>
        <v>$$</v>
      </c>
      <c r="H1756" t="s">
        <v>573</v>
      </c>
      <c r="I1756" t="s">
        <v>7073</v>
      </c>
      <c r="J1756" t="str">
        <f t="shared" si="216"/>
        <v>Thai</v>
      </c>
      <c r="K1756" t="str" cm="1">
        <f t="array" ref="K1756">ExtractCapitals(J1756)</f>
        <v>Thai</v>
      </c>
      <c r="L1756" t="str">
        <f t="shared" si="219"/>
        <v>Thai</v>
      </c>
      <c r="M1756" t="str">
        <f t="shared" si="223"/>
        <v>Thai</v>
      </c>
      <c r="P1756" t="str">
        <f t="shared" si="220"/>
        <v>Thai</v>
      </c>
      <c r="Q1756" t="str" cm="1">
        <f t="array" ref="Q1756">_xlfn.TEXTJOIN(", ", TRUE, IFERROR(_xlfn.FILTERXML("&lt;t&gt;&lt;s&gt;" &amp; SUBSTITUTE(P1756, ", ", "&lt;/s&gt;&lt;s&gt;") &amp; "&lt;/s&gt;&lt;/t&gt;", "//s[not(preceding::*=.)]"), ""))</f>
        <v>Thai</v>
      </c>
      <c r="R1756" t="s">
        <v>9048</v>
      </c>
      <c r="S1756" t="str">
        <f t="shared" si="221"/>
        <v>P002727</v>
      </c>
      <c r="T1756">
        <f t="shared" ca="1" si="222"/>
        <v>3165</v>
      </c>
      <c r="U1756" s="4">
        <v>1374</v>
      </c>
    </row>
    <row r="1757" spans="1:21" x14ac:dyDescent="0.45">
      <c r="A1757" t="s">
        <v>7074</v>
      </c>
      <c r="B1757" t="s">
        <v>79</v>
      </c>
      <c r="C1757" s="3" t="str">
        <f t="shared" si="217"/>
        <v>5.0 </v>
      </c>
      <c r="D1757" t="s">
        <v>7075</v>
      </c>
      <c r="F1757" t="s">
        <v>123</v>
      </c>
      <c r="G1757" t="str">
        <f t="shared" si="218"/>
        <v>$$</v>
      </c>
      <c r="H1757" t="s">
        <v>7076</v>
      </c>
      <c r="I1757" t="s">
        <v>7077</v>
      </c>
      <c r="J1757" t="str">
        <f t="shared" si="216"/>
        <v>ItalianFrenchAmericanEuropean</v>
      </c>
      <c r="K1757" t="str" cm="1">
        <f t="array" ref="K1757">ExtractCapitals(J1757)</f>
        <v>Italian French American European</v>
      </c>
      <c r="L1757" t="str">
        <f t="shared" si="219"/>
        <v>Italian, French, American, European</v>
      </c>
      <c r="M1757" t="str">
        <f t="shared" si="223"/>
        <v>Italian, French, American, European</v>
      </c>
      <c r="N1757" t="s">
        <v>232</v>
      </c>
      <c r="P1757" t="str">
        <f t="shared" si="220"/>
        <v>Italian, French, American, European, Lunch, Dinner</v>
      </c>
      <c r="Q1757" t="str" cm="1">
        <f t="array" ref="Q1757">_xlfn.TEXTJOIN(", ", TRUE, IFERROR(_xlfn.FILTERXML("&lt;t&gt;&lt;s&gt;" &amp; SUBSTITUTE(P1757, ", ", "&lt;/s&gt;&lt;s&gt;") &amp; "&lt;/s&gt;&lt;/t&gt;", "//s[not(preceding::*=.)]"), ""))</f>
        <v>Italian, French, American, European, Lunch, Dinner</v>
      </c>
      <c r="R1757" t="s">
        <v>9048</v>
      </c>
      <c r="S1757" t="str">
        <f t="shared" si="221"/>
        <v>P002728</v>
      </c>
      <c r="T1757">
        <f t="shared" ca="1" si="222"/>
        <v>4191</v>
      </c>
      <c r="U1757" s="4">
        <v>1010</v>
      </c>
    </row>
    <row r="1758" spans="1:21" x14ac:dyDescent="0.45">
      <c r="A1758" t="s">
        <v>7078</v>
      </c>
      <c r="B1758" t="s">
        <v>18</v>
      </c>
      <c r="C1758" s="3" t="str">
        <f t="shared" si="217"/>
        <v>3.5 </v>
      </c>
      <c r="D1758" t="s">
        <v>7079</v>
      </c>
      <c r="F1758" t="s">
        <v>6</v>
      </c>
      <c r="G1758" t="str">
        <f t="shared" si="218"/>
        <v>$</v>
      </c>
      <c r="H1758" t="s">
        <v>631</v>
      </c>
      <c r="I1758" t="s">
        <v>7080</v>
      </c>
      <c r="J1758" t="str">
        <f t="shared" si="216"/>
        <v>AsianMalaysianHalal</v>
      </c>
      <c r="K1758" t="str" cm="1">
        <f t="array" ref="K1758">ExtractCapitals(J1758)</f>
        <v>Asian Malaysian Halal</v>
      </c>
      <c r="L1758" t="str">
        <f t="shared" si="219"/>
        <v>Asian, Malaysian, Halal</v>
      </c>
      <c r="M1758" t="str">
        <f t="shared" si="223"/>
        <v>Asian, Malaysian, Halal</v>
      </c>
      <c r="N1758" t="s">
        <v>77</v>
      </c>
      <c r="O1758" t="s">
        <v>62</v>
      </c>
      <c r="P1758" t="str">
        <f t="shared" si="220"/>
        <v>Asian, Malaysian, Halal, Lunch</v>
      </c>
      <c r="Q1758" t="str" cm="1">
        <f t="array" ref="Q1758">_xlfn.TEXTJOIN(", ", TRUE, IFERROR(_xlfn.FILTERXML("&lt;t&gt;&lt;s&gt;" &amp; SUBSTITUTE(P1758, ", ", "&lt;/s&gt;&lt;s&gt;") &amp; "&lt;/s&gt;&lt;/t&gt;", "//s[not(preceding::*=.)]"), ""))</f>
        <v>Asian, Malaysian, Halal, Lunch</v>
      </c>
      <c r="R1758" t="s">
        <v>9048</v>
      </c>
      <c r="S1758" t="str">
        <f t="shared" si="221"/>
        <v>P002729</v>
      </c>
      <c r="T1758">
        <f t="shared" ca="1" si="222"/>
        <v>107</v>
      </c>
      <c r="U1758" s="4">
        <v>437</v>
      </c>
    </row>
    <row r="1759" spans="1:21" x14ac:dyDescent="0.45">
      <c r="A1759" t="s">
        <v>7081</v>
      </c>
      <c r="B1759" t="s">
        <v>79</v>
      </c>
      <c r="C1759" s="3" t="str">
        <f t="shared" si="217"/>
        <v>5.0 </v>
      </c>
      <c r="D1759" t="s">
        <v>7082</v>
      </c>
      <c r="F1759" t="s">
        <v>794</v>
      </c>
      <c r="G1759" t="str">
        <f t="shared" si="218"/>
        <v>$$</v>
      </c>
      <c r="H1759" t="s">
        <v>795</v>
      </c>
      <c r="I1759" t="s">
        <v>7083</v>
      </c>
      <c r="J1759" t="str">
        <f t="shared" si="216"/>
        <v>AsianMalaysian</v>
      </c>
      <c r="K1759" t="str" cm="1">
        <f t="array" ref="K1759">ExtractCapitals(J1759)</f>
        <v>Asian Malaysian</v>
      </c>
      <c r="L1759" t="str">
        <f t="shared" si="219"/>
        <v>Asian, Malaysian</v>
      </c>
      <c r="M1759" t="str">
        <f t="shared" si="223"/>
        <v>Asian, Malaysian</v>
      </c>
      <c r="P1759" t="str">
        <f t="shared" si="220"/>
        <v>Asian, Malaysian</v>
      </c>
      <c r="Q1759" t="str" cm="1">
        <f t="array" ref="Q1759">_xlfn.TEXTJOIN(", ", TRUE, IFERROR(_xlfn.FILTERXML("&lt;t&gt;&lt;s&gt;" &amp; SUBSTITUTE(P1759, ", ", "&lt;/s&gt;&lt;s&gt;") &amp; "&lt;/s&gt;&lt;/t&gt;", "//s[not(preceding::*=.)]"), ""))</f>
        <v>Asian, Malaysian</v>
      </c>
      <c r="R1759" t="s">
        <v>9048</v>
      </c>
      <c r="S1759" t="str">
        <f t="shared" si="221"/>
        <v>P002730</v>
      </c>
      <c r="T1759">
        <f t="shared" ca="1" si="222"/>
        <v>2631</v>
      </c>
      <c r="U1759" s="4">
        <v>3204</v>
      </c>
    </row>
    <row r="1760" spans="1:21" x14ac:dyDescent="0.45">
      <c r="A1760" t="s">
        <v>7084</v>
      </c>
      <c r="B1760" t="s">
        <v>41</v>
      </c>
      <c r="C1760" s="3" t="str">
        <f t="shared" si="217"/>
        <v>4.5 </v>
      </c>
      <c r="D1760" t="s">
        <v>7085</v>
      </c>
      <c r="F1760" t="s">
        <v>6</v>
      </c>
      <c r="G1760" t="str">
        <f t="shared" si="218"/>
        <v>$</v>
      </c>
      <c r="H1760" t="s">
        <v>246</v>
      </c>
      <c r="J1760" t="str">
        <f t="shared" si="216"/>
        <v>AsianMalaysian</v>
      </c>
      <c r="K1760" t="str" cm="1">
        <f t="array" ref="K1760">ExtractCapitals(J1760)</f>
        <v>Asian Malaysian</v>
      </c>
      <c r="L1760" t="str">
        <f t="shared" si="219"/>
        <v>Asian, Malaysian</v>
      </c>
      <c r="M1760" t="str">
        <f t="shared" si="223"/>
        <v>Asian, Malaysian</v>
      </c>
      <c r="P1760" t="str">
        <f t="shared" si="220"/>
        <v>Asian, Malaysian</v>
      </c>
      <c r="Q1760" t="str" cm="1">
        <f t="array" ref="Q1760">_xlfn.TEXTJOIN(", ", TRUE, IFERROR(_xlfn.FILTERXML("&lt;t&gt;&lt;s&gt;" &amp; SUBSTITUTE(P1760, ", ", "&lt;/s&gt;&lt;s&gt;") &amp; "&lt;/s&gt;&lt;/t&gt;", "//s[not(preceding::*=.)]"), ""))</f>
        <v>Asian, Malaysian</v>
      </c>
      <c r="R1760" t="s">
        <v>9048</v>
      </c>
      <c r="S1760" t="str">
        <f t="shared" si="221"/>
        <v>P002731</v>
      </c>
      <c r="T1760">
        <f t="shared" ca="1" si="222"/>
        <v>454</v>
      </c>
      <c r="U1760" s="4">
        <v>388</v>
      </c>
    </row>
    <row r="1761" spans="1:21" x14ac:dyDescent="0.45">
      <c r="A1761" t="s">
        <v>7086</v>
      </c>
      <c r="B1761" t="s">
        <v>79</v>
      </c>
      <c r="C1761" s="3" t="str">
        <f t="shared" si="217"/>
        <v>5.0 </v>
      </c>
      <c r="D1761" t="s">
        <v>7087</v>
      </c>
      <c r="E1761" t="s">
        <v>7088</v>
      </c>
      <c r="F1761" t="s">
        <v>208</v>
      </c>
      <c r="G1761" t="str">
        <f t="shared" si="218"/>
        <v>$$</v>
      </c>
      <c r="H1761" t="s">
        <v>7089</v>
      </c>
      <c r="I1761" t="s">
        <v>7090</v>
      </c>
      <c r="J1761" t="str">
        <f t="shared" si="216"/>
        <v>CafeAsianKoreanFusion</v>
      </c>
      <c r="K1761" t="str" cm="1">
        <f t="array" ref="K1761">ExtractCapitals(J1761)</f>
        <v>Cafe Asian Korean Fusion</v>
      </c>
      <c r="L1761" t="str">
        <f t="shared" si="219"/>
        <v>Cafe, Asian, Korean, Fusion</v>
      </c>
      <c r="M1761" t="str">
        <f t="shared" si="223"/>
        <v>Cafe, Asian, Korean, Fusion</v>
      </c>
      <c r="P1761" t="str">
        <f t="shared" si="220"/>
        <v>Cafe, Asian, Korean, Fusion</v>
      </c>
      <c r="Q1761" t="str" cm="1">
        <f t="array" ref="Q1761">_xlfn.TEXTJOIN(", ", TRUE, IFERROR(_xlfn.FILTERXML("&lt;t&gt;&lt;s&gt;" &amp; SUBSTITUTE(P1761, ", ", "&lt;/s&gt;&lt;s&gt;") &amp; "&lt;/s&gt;&lt;/t&gt;", "//s[not(preceding::*=.)]"), ""))</f>
        <v>Cafe, Asian, Korean, Fusion</v>
      </c>
      <c r="R1761" t="s">
        <v>9048</v>
      </c>
      <c r="S1761" t="str">
        <f t="shared" si="221"/>
        <v>P002732</v>
      </c>
      <c r="T1761">
        <f t="shared" ca="1" si="222"/>
        <v>2627</v>
      </c>
      <c r="U1761" s="4">
        <v>126</v>
      </c>
    </row>
    <row r="1762" spans="1:21" x14ac:dyDescent="0.45">
      <c r="A1762" t="s">
        <v>2268</v>
      </c>
      <c r="B1762" t="s">
        <v>18</v>
      </c>
      <c r="C1762" s="3" t="str">
        <f t="shared" si="217"/>
        <v>3.5 </v>
      </c>
      <c r="D1762" t="s">
        <v>7091</v>
      </c>
      <c r="E1762" t="s">
        <v>7092</v>
      </c>
      <c r="F1762" t="s">
        <v>13</v>
      </c>
      <c r="G1762" t="str">
        <f t="shared" si="218"/>
        <v>$$ - $$$</v>
      </c>
      <c r="H1762" t="s">
        <v>7093</v>
      </c>
      <c r="I1762" t="s">
        <v>7094</v>
      </c>
      <c r="J1762" t="str">
        <f t="shared" si="216"/>
        <v xml:space="preserve">  CafeThaiHalal</v>
      </c>
      <c r="K1762" t="str" cm="1">
        <f t="array" ref="K1762">ExtractCapitals(J1762)</f>
        <v>Cafe Thai Halal</v>
      </c>
      <c r="L1762" t="str">
        <f t="shared" si="219"/>
        <v>Cafe, Thai, Halal</v>
      </c>
      <c r="M1762" t="str">
        <f t="shared" si="223"/>
        <v>Cafe, Thai, Halal</v>
      </c>
      <c r="N1762" t="s">
        <v>77</v>
      </c>
      <c r="O1762" t="s">
        <v>62</v>
      </c>
      <c r="P1762" t="str">
        <f t="shared" si="220"/>
        <v>Cafe, Thai, Halal, Lunch</v>
      </c>
      <c r="Q1762" t="str" cm="1">
        <f t="array" ref="Q1762">_xlfn.TEXTJOIN(", ", TRUE, IFERROR(_xlfn.FILTERXML("&lt;t&gt;&lt;s&gt;" &amp; SUBSTITUTE(P1762, ", ", "&lt;/s&gt;&lt;s&gt;") &amp; "&lt;/s&gt;&lt;/t&gt;", "//s[not(preceding::*=.)]"), ""))</f>
        <v>Cafe, Thai, Halal, Lunch</v>
      </c>
      <c r="R1762" t="s">
        <v>9048</v>
      </c>
      <c r="S1762" t="str">
        <f t="shared" si="221"/>
        <v>P002733</v>
      </c>
      <c r="T1762">
        <f t="shared" ca="1" si="222"/>
        <v>4113</v>
      </c>
      <c r="U1762" s="4">
        <v>4500</v>
      </c>
    </row>
    <row r="1763" spans="1:21" x14ac:dyDescent="0.45">
      <c r="A1763" t="s">
        <v>7095</v>
      </c>
      <c r="B1763" t="s">
        <v>3</v>
      </c>
      <c r="C1763" s="3" t="str">
        <f t="shared" si="217"/>
        <v>4.0 </v>
      </c>
      <c r="D1763" t="s">
        <v>7096</v>
      </c>
      <c r="E1763" t="s">
        <v>7097</v>
      </c>
      <c r="F1763" t="s">
        <v>13</v>
      </c>
      <c r="G1763" t="str">
        <f t="shared" si="218"/>
        <v>$$ - $$$</v>
      </c>
      <c r="H1763" t="s">
        <v>591</v>
      </c>
      <c r="I1763">
        <v>6062888844</v>
      </c>
      <c r="J1763" t="str">
        <f t="shared" si="216"/>
        <v xml:space="preserve">  SeafoodAsianMalaysian</v>
      </c>
      <c r="K1763" t="str" cm="1">
        <f t="array" ref="K1763">ExtractCapitals(J1763)</f>
        <v>Seafood Asian Malaysian</v>
      </c>
      <c r="L1763" t="str">
        <f t="shared" si="219"/>
        <v>Seafood, Asian, Malaysian</v>
      </c>
      <c r="M1763" t="str">
        <f t="shared" si="223"/>
        <v>Seafood, Asian, Malaysian</v>
      </c>
      <c r="N1763" t="s">
        <v>7098</v>
      </c>
      <c r="O1763" t="s">
        <v>6909</v>
      </c>
      <c r="P1763" t="str">
        <f t="shared" si="220"/>
        <v>Seafood, Asian, Malaysian, Asian, Malaysian, Seafood, Takeout, Reservations</v>
      </c>
      <c r="Q1763" t="str" cm="1">
        <f t="array" ref="Q1763">_xlfn.TEXTJOIN(", ", TRUE, IFERROR(_xlfn.FILTERXML("&lt;t&gt;&lt;s&gt;" &amp; SUBSTITUTE(P1763, ", ", "&lt;/s&gt;&lt;s&gt;") &amp; "&lt;/s&gt;&lt;/t&gt;", "//s[not(preceding::*=.)]"), ""))</f>
        <v>Seafood, Asian, Malaysian, Takeout, Reservations</v>
      </c>
      <c r="R1763" t="s">
        <v>9048</v>
      </c>
      <c r="S1763" t="str">
        <f t="shared" si="221"/>
        <v>P002734</v>
      </c>
      <c r="T1763">
        <f t="shared" ca="1" si="222"/>
        <v>1367</v>
      </c>
      <c r="U1763" s="4">
        <v>2766</v>
      </c>
    </row>
    <row r="1764" spans="1:21" x14ac:dyDescent="0.45">
      <c r="A1764" t="s">
        <v>7099</v>
      </c>
      <c r="B1764" t="s">
        <v>3</v>
      </c>
      <c r="C1764" s="3" t="str">
        <f t="shared" si="217"/>
        <v>4.0 </v>
      </c>
      <c r="D1764" t="s">
        <v>7100</v>
      </c>
      <c r="F1764" t="s">
        <v>13</v>
      </c>
      <c r="G1764" t="str">
        <f t="shared" si="218"/>
        <v>$$ - $$$</v>
      </c>
      <c r="H1764" t="s">
        <v>409</v>
      </c>
      <c r="J1764" t="str">
        <f t="shared" si="216"/>
        <v xml:space="preserve">  Chinese</v>
      </c>
      <c r="K1764" t="str" cm="1">
        <f t="array" ref="K1764">ExtractCapitals(J1764)</f>
        <v>Chinese</v>
      </c>
      <c r="L1764" t="str">
        <f t="shared" si="219"/>
        <v>Chinese</v>
      </c>
      <c r="M1764" t="str">
        <f t="shared" si="223"/>
        <v>Chinese</v>
      </c>
      <c r="P1764" t="str">
        <f t="shared" si="220"/>
        <v>Chinese</v>
      </c>
      <c r="Q1764" t="str" cm="1">
        <f t="array" ref="Q1764">_xlfn.TEXTJOIN(", ", TRUE, IFERROR(_xlfn.FILTERXML("&lt;t&gt;&lt;s&gt;" &amp; SUBSTITUTE(P1764, ", ", "&lt;/s&gt;&lt;s&gt;") &amp; "&lt;/s&gt;&lt;/t&gt;", "//s[not(preceding::*=.)]"), ""))</f>
        <v>Chinese</v>
      </c>
      <c r="R1764" t="s">
        <v>9048</v>
      </c>
      <c r="S1764" t="str">
        <f t="shared" si="221"/>
        <v>P002735</v>
      </c>
      <c r="T1764">
        <f t="shared" ca="1" si="222"/>
        <v>2532</v>
      </c>
      <c r="U1764" s="4">
        <v>975</v>
      </c>
    </row>
    <row r="1765" spans="1:21" x14ac:dyDescent="0.45">
      <c r="A1765" t="s">
        <v>7101</v>
      </c>
      <c r="B1765" t="s">
        <v>41</v>
      </c>
      <c r="C1765" s="3" t="str">
        <f t="shared" si="217"/>
        <v>4.5 </v>
      </c>
      <c r="D1765" t="s">
        <v>7102</v>
      </c>
      <c r="F1765" t="s">
        <v>6</v>
      </c>
      <c r="G1765" t="str">
        <f t="shared" si="218"/>
        <v>$</v>
      </c>
      <c r="H1765" t="s">
        <v>354</v>
      </c>
      <c r="I1765" t="s">
        <v>7103</v>
      </c>
      <c r="J1765" t="str">
        <f t="shared" si="216"/>
        <v>Chinese</v>
      </c>
      <c r="K1765" t="str" cm="1">
        <f t="array" ref="K1765">ExtractCapitals(J1765)</f>
        <v>Chinese</v>
      </c>
      <c r="L1765" t="str">
        <f t="shared" si="219"/>
        <v>Chinese</v>
      </c>
      <c r="M1765" t="str">
        <f t="shared" si="223"/>
        <v>Chinese</v>
      </c>
      <c r="N1765" t="s">
        <v>39</v>
      </c>
      <c r="P1765" t="str">
        <f t="shared" si="220"/>
        <v>Chinese, Dinner</v>
      </c>
      <c r="Q1765" t="str" cm="1">
        <f t="array" ref="Q1765">_xlfn.TEXTJOIN(", ", TRUE, IFERROR(_xlfn.FILTERXML("&lt;t&gt;&lt;s&gt;" &amp; SUBSTITUTE(P1765, ", ", "&lt;/s&gt;&lt;s&gt;") &amp; "&lt;/s&gt;&lt;/t&gt;", "//s[not(preceding::*=.)]"), ""))</f>
        <v>Chinese, Dinner</v>
      </c>
      <c r="R1765" t="s">
        <v>9048</v>
      </c>
      <c r="S1765" t="str">
        <f t="shared" si="221"/>
        <v>P002736</v>
      </c>
      <c r="T1765">
        <f t="shared" ca="1" si="222"/>
        <v>1791</v>
      </c>
      <c r="U1765" s="4">
        <v>2812</v>
      </c>
    </row>
    <row r="1766" spans="1:21" x14ac:dyDescent="0.45">
      <c r="A1766" t="s">
        <v>7104</v>
      </c>
      <c r="B1766" t="s">
        <v>3</v>
      </c>
      <c r="C1766" s="3" t="str">
        <f t="shared" si="217"/>
        <v>4.0 </v>
      </c>
      <c r="D1766" t="s">
        <v>7105</v>
      </c>
      <c r="E1766" t="s">
        <v>7106</v>
      </c>
      <c r="F1766" t="s">
        <v>6</v>
      </c>
      <c r="G1766" t="str">
        <f t="shared" si="218"/>
        <v>$</v>
      </c>
      <c r="H1766" t="s">
        <v>7107</v>
      </c>
      <c r="I1766" t="s">
        <v>7108</v>
      </c>
      <c r="J1766" t="str">
        <f t="shared" si="216"/>
        <v>CafeBritishFusion</v>
      </c>
      <c r="K1766" t="str" cm="1">
        <f t="array" ref="K1766">ExtractCapitals(J1766)</f>
        <v>Cafe British Fusion</v>
      </c>
      <c r="L1766" t="str">
        <f t="shared" si="219"/>
        <v>Cafe, British, Fusion</v>
      </c>
      <c r="M1766" t="str">
        <f t="shared" si="223"/>
        <v>Cafe, British, Fusion</v>
      </c>
      <c r="N1766" t="s">
        <v>7109</v>
      </c>
      <c r="O1766" t="s">
        <v>610</v>
      </c>
      <c r="P1766" t="str">
        <f t="shared" si="220"/>
        <v>Cafe, British, Fusion, Breakfast, Lunch, Dinner</v>
      </c>
      <c r="Q1766" t="str" cm="1">
        <f t="array" ref="Q1766">_xlfn.TEXTJOIN(", ", TRUE, IFERROR(_xlfn.FILTERXML("&lt;t&gt;&lt;s&gt;" &amp; SUBSTITUTE(P1766, ", ", "&lt;/s&gt;&lt;s&gt;") &amp; "&lt;/s&gt;&lt;/t&gt;", "//s[not(preceding::*=.)]"), ""))</f>
        <v>Cafe, British, Fusion, Breakfast, Lunch, Dinner</v>
      </c>
      <c r="R1766" t="s">
        <v>9048</v>
      </c>
      <c r="S1766" t="str">
        <f t="shared" si="221"/>
        <v>P002737</v>
      </c>
      <c r="T1766">
        <f t="shared" ca="1" si="222"/>
        <v>4223</v>
      </c>
      <c r="U1766" s="4">
        <v>3366</v>
      </c>
    </row>
    <row r="1767" spans="1:21" x14ac:dyDescent="0.45">
      <c r="A1767" t="s">
        <v>7110</v>
      </c>
      <c r="B1767" t="s">
        <v>18</v>
      </c>
      <c r="C1767" s="3" t="str">
        <f t="shared" si="217"/>
        <v>3.5 </v>
      </c>
      <c r="D1767" t="s">
        <v>7111</v>
      </c>
      <c r="E1767" t="s">
        <v>7112</v>
      </c>
      <c r="F1767" t="s">
        <v>13</v>
      </c>
      <c r="G1767" t="str">
        <f t="shared" si="218"/>
        <v>$$ - $$$</v>
      </c>
      <c r="H1767" t="s">
        <v>181</v>
      </c>
      <c r="I1767" t="s">
        <v>7113</v>
      </c>
      <c r="J1767" t="str">
        <f t="shared" si="216"/>
        <v xml:space="preserve">  CafeAsianMalaysian</v>
      </c>
      <c r="K1767" t="str" cm="1">
        <f t="array" ref="K1767">ExtractCapitals(J1767)</f>
        <v>Cafe Asian Malaysian</v>
      </c>
      <c r="L1767" t="str">
        <f t="shared" si="219"/>
        <v>Cafe, Asian, Malaysian</v>
      </c>
      <c r="M1767" t="str">
        <f t="shared" si="223"/>
        <v>Cafe, Asian, Malaysian</v>
      </c>
      <c r="N1767" t="s">
        <v>600</v>
      </c>
      <c r="O1767" t="s">
        <v>7114</v>
      </c>
      <c r="P1767" t="str">
        <f t="shared" si="220"/>
        <v>Cafe, Asian, Malaysian, Breakfast, Lunch, Dinner, Brunch, Seating, Highchairs Available, Reservations, Outdoor Seating</v>
      </c>
      <c r="Q1767" t="str" cm="1">
        <f t="array" ref="Q1767">_xlfn.TEXTJOIN(", ", TRUE, IFERROR(_xlfn.FILTERXML("&lt;t&gt;&lt;s&gt;" &amp; SUBSTITUTE(P1767, ", ", "&lt;/s&gt;&lt;s&gt;") &amp; "&lt;/s&gt;&lt;/t&gt;", "//s[not(preceding::*=.)]"), ""))</f>
        <v>Cafe, Asian, Malaysian, Breakfast, Lunch, Dinner, Brunch, Seating, Highchairs Available, Reservations, Outdoor Seating</v>
      </c>
      <c r="R1767" t="s">
        <v>9048</v>
      </c>
      <c r="S1767" t="str">
        <f t="shared" si="221"/>
        <v>P002738</v>
      </c>
      <c r="T1767">
        <f t="shared" ca="1" si="222"/>
        <v>2083</v>
      </c>
      <c r="U1767" s="4">
        <v>1871</v>
      </c>
    </row>
    <row r="1768" spans="1:21" x14ac:dyDescent="0.45">
      <c r="A1768" t="s">
        <v>7115</v>
      </c>
      <c r="B1768" t="s">
        <v>41</v>
      </c>
      <c r="C1768" s="3" t="str">
        <f t="shared" si="217"/>
        <v>4.5 </v>
      </c>
      <c r="D1768" t="s">
        <v>7116</v>
      </c>
      <c r="F1768" t="s">
        <v>546</v>
      </c>
      <c r="G1768" t="str">
        <f t="shared" si="218"/>
        <v>$$</v>
      </c>
      <c r="H1768" t="s">
        <v>546</v>
      </c>
      <c r="I1768" t="s">
        <v>7117</v>
      </c>
      <c r="J1768" t="str">
        <f t="shared" si="216"/>
        <v>Chinese</v>
      </c>
      <c r="K1768" t="str" cm="1">
        <f t="array" ref="K1768">ExtractCapitals(J1768)</f>
        <v>Chinese</v>
      </c>
      <c r="L1768" t="str">
        <f t="shared" si="219"/>
        <v>Chinese</v>
      </c>
      <c r="M1768" t="str">
        <f t="shared" si="223"/>
        <v>Chinese</v>
      </c>
      <c r="N1768" t="s">
        <v>232</v>
      </c>
      <c r="O1768" t="s">
        <v>507</v>
      </c>
      <c r="P1768" t="str">
        <f t="shared" si="220"/>
        <v>Chinese, Lunch, Dinner, Reservations</v>
      </c>
      <c r="Q1768" t="str" cm="1">
        <f t="array" ref="Q1768">_xlfn.TEXTJOIN(", ", TRUE, IFERROR(_xlfn.FILTERXML("&lt;t&gt;&lt;s&gt;" &amp; SUBSTITUTE(P1768, ", ", "&lt;/s&gt;&lt;s&gt;") &amp; "&lt;/s&gt;&lt;/t&gt;", "//s[not(preceding::*=.)]"), ""))</f>
        <v>Chinese, Lunch, Dinner, Reservations</v>
      </c>
      <c r="R1768" t="s">
        <v>9048</v>
      </c>
      <c r="S1768" t="str">
        <f t="shared" si="221"/>
        <v>P002739</v>
      </c>
      <c r="T1768">
        <f t="shared" ca="1" si="222"/>
        <v>2929</v>
      </c>
      <c r="U1768" s="4">
        <v>663</v>
      </c>
    </row>
    <row r="1769" spans="1:21" x14ac:dyDescent="0.45">
      <c r="A1769" t="s">
        <v>7118</v>
      </c>
      <c r="B1769" t="s">
        <v>79</v>
      </c>
      <c r="C1769" s="3" t="str">
        <f t="shared" si="217"/>
        <v>5.0 </v>
      </c>
      <c r="D1769" t="s">
        <v>7119</v>
      </c>
      <c r="G1769" t="str">
        <f t="shared" si="218"/>
        <v>$$</v>
      </c>
      <c r="I1769" t="s">
        <v>7120</v>
      </c>
      <c r="J1769" t="str">
        <f t="shared" si="216"/>
        <v/>
      </c>
      <c r="K1769" t="str" cm="1">
        <f t="array" ref="K1769">ExtractCapitals(J1769)</f>
        <v/>
      </c>
      <c r="L1769" t="str">
        <f t="shared" si="219"/>
        <v/>
      </c>
      <c r="M1769" t="str">
        <f t="shared" si="223"/>
        <v/>
      </c>
      <c r="P1769" t="str">
        <f t="shared" si="220"/>
        <v xml:space="preserve">, , </v>
      </c>
      <c r="Q1769" t="str" cm="1">
        <f t="array" ref="Q1769">_xlfn.TEXTJOIN(", ", TRUE, IFERROR(_xlfn.FILTERXML("&lt;t&gt;&lt;s&gt;" &amp; SUBSTITUTE(P1769, ", ", "&lt;/s&gt;&lt;s&gt;") &amp; "&lt;/s&gt;&lt;/t&gt;", "//s[not(preceding::*=.)]"), ""))</f>
        <v/>
      </c>
      <c r="R1769" t="s">
        <v>9048</v>
      </c>
      <c r="S1769" t="str">
        <f t="shared" si="221"/>
        <v>P002740</v>
      </c>
      <c r="T1769">
        <f t="shared" ca="1" si="222"/>
        <v>2461</v>
      </c>
      <c r="U1769" s="4">
        <v>1674</v>
      </c>
    </row>
    <row r="1770" spans="1:21" x14ac:dyDescent="0.45">
      <c r="A1770" t="s">
        <v>7121</v>
      </c>
      <c r="B1770" t="s">
        <v>18</v>
      </c>
      <c r="C1770" s="3" t="str">
        <f t="shared" si="217"/>
        <v>3.5 </v>
      </c>
      <c r="D1770" t="s">
        <v>7122</v>
      </c>
      <c r="F1770" t="s">
        <v>13</v>
      </c>
      <c r="G1770" t="str">
        <f t="shared" si="218"/>
        <v>$$ - $$$</v>
      </c>
      <c r="H1770" t="s">
        <v>133</v>
      </c>
      <c r="I1770" t="s">
        <v>7123</v>
      </c>
      <c r="J1770" t="str">
        <f t="shared" si="216"/>
        <v xml:space="preserve">  ChineseSeafoodAsian</v>
      </c>
      <c r="K1770" t="str" cm="1">
        <f t="array" ref="K1770">ExtractCapitals(J1770)</f>
        <v>Chinese Seafood Asian</v>
      </c>
      <c r="L1770" t="str">
        <f t="shared" si="219"/>
        <v>Chinese, Seafood, Asian</v>
      </c>
      <c r="M1770" t="str">
        <f t="shared" si="223"/>
        <v>Chinese, Seafood, Asian</v>
      </c>
      <c r="N1770" t="s">
        <v>39</v>
      </c>
      <c r="O1770" t="s">
        <v>7124</v>
      </c>
      <c r="P1770" t="str">
        <f t="shared" si="220"/>
        <v>Chinese, Seafood, Asian, Dinner, Seating, Reservations, Wheelchair Accessible, Serves Alcohol, Table Service</v>
      </c>
      <c r="Q1770" t="str" cm="1">
        <f t="array" ref="Q1770">_xlfn.TEXTJOIN(", ", TRUE, IFERROR(_xlfn.FILTERXML("&lt;t&gt;&lt;s&gt;" &amp; SUBSTITUTE(P1770, ", ", "&lt;/s&gt;&lt;s&gt;") &amp; "&lt;/s&gt;&lt;/t&gt;", "//s[not(preceding::*=.)]"), ""))</f>
        <v>Chinese, Seafood, Asian, Dinner, Seating, Reservations, Wheelchair Accessible, Serves Alcohol, Table Service</v>
      </c>
      <c r="R1770" t="s">
        <v>9048</v>
      </c>
      <c r="S1770" t="str">
        <f t="shared" si="221"/>
        <v>P002741</v>
      </c>
      <c r="T1770">
        <f t="shared" ca="1" si="222"/>
        <v>3108</v>
      </c>
      <c r="U1770" s="4">
        <v>142</v>
      </c>
    </row>
    <row r="1771" spans="1:21" x14ac:dyDescent="0.45">
      <c r="A1771" t="s">
        <v>7125</v>
      </c>
      <c r="B1771" t="s">
        <v>18</v>
      </c>
      <c r="C1771" s="3" t="str">
        <f t="shared" si="217"/>
        <v>3.5 </v>
      </c>
      <c r="D1771" t="s">
        <v>7126</v>
      </c>
      <c r="F1771" t="s">
        <v>13</v>
      </c>
      <c r="G1771" t="str">
        <f t="shared" si="218"/>
        <v>$$ - $$$</v>
      </c>
      <c r="H1771" t="s">
        <v>32</v>
      </c>
      <c r="J1771" t="str">
        <f t="shared" si="216"/>
        <v xml:space="preserve">  AsianNonya/MalaysianMalaysian</v>
      </c>
      <c r="K1771" t="str" cm="1">
        <f t="array" ref="K1771">ExtractCapitals(J1771)</f>
        <v>Asian Nonya/ Malaysian Malaysian</v>
      </c>
      <c r="L1771" t="str">
        <f t="shared" si="219"/>
        <v>Asian, Nonya/, Malaysian, Malaysian</v>
      </c>
      <c r="M1771" t="str">
        <f t="shared" si="223"/>
        <v>Asian, Nonya/, Malaysian, Malaysian</v>
      </c>
      <c r="N1771" t="s">
        <v>232</v>
      </c>
      <c r="O1771" t="s">
        <v>3539</v>
      </c>
      <c r="P1771" t="str">
        <f t="shared" si="220"/>
        <v>Asian, Nonya/, Malaysian, Malaysian, Lunch, Dinner, Takeout, Seating, Table Service</v>
      </c>
      <c r="Q1771" t="str" cm="1">
        <f t="array" ref="Q1771">_xlfn.TEXTJOIN(", ", TRUE, IFERROR(_xlfn.FILTERXML("&lt;t&gt;&lt;s&gt;" &amp; SUBSTITUTE(P1771, ", ", "&lt;/s&gt;&lt;s&gt;") &amp; "&lt;/s&gt;&lt;/t&gt;", "//s[not(preceding::*=.)]"), ""))</f>
        <v>Asian, Nonya/, Malaysian, Lunch, Dinner, Takeout, Seating, Table Service</v>
      </c>
      <c r="R1771" t="s">
        <v>9048</v>
      </c>
      <c r="S1771" t="str">
        <f t="shared" si="221"/>
        <v>P002742</v>
      </c>
      <c r="T1771">
        <f t="shared" ca="1" si="222"/>
        <v>1399</v>
      </c>
      <c r="U1771" s="4">
        <v>2390</v>
      </c>
    </row>
    <row r="1772" spans="1:21" x14ac:dyDescent="0.45">
      <c r="A1772" t="s">
        <v>7127</v>
      </c>
      <c r="B1772" t="s">
        <v>79</v>
      </c>
      <c r="C1772" s="3" t="str">
        <f t="shared" si="217"/>
        <v>5.0 </v>
      </c>
      <c r="D1772" t="s">
        <v>7128</v>
      </c>
      <c r="F1772" t="s">
        <v>6</v>
      </c>
      <c r="G1772" t="str">
        <f t="shared" si="218"/>
        <v>$</v>
      </c>
      <c r="H1772" t="s">
        <v>246</v>
      </c>
      <c r="I1772" t="s">
        <v>7129</v>
      </c>
      <c r="J1772" t="str">
        <f t="shared" si="216"/>
        <v>AsianMalaysian</v>
      </c>
      <c r="K1772" t="str" cm="1">
        <f t="array" ref="K1772">ExtractCapitals(J1772)</f>
        <v>Asian Malaysian</v>
      </c>
      <c r="L1772" t="str">
        <f t="shared" si="219"/>
        <v>Asian, Malaysian</v>
      </c>
      <c r="M1772" t="str">
        <f t="shared" si="223"/>
        <v>Asian, Malaysian</v>
      </c>
      <c r="N1772" t="s">
        <v>1162</v>
      </c>
      <c r="O1772" t="s">
        <v>163</v>
      </c>
      <c r="P1772" t="str">
        <f t="shared" si="220"/>
        <v>Asian, Malaysian, Breakfast, Lunch</v>
      </c>
      <c r="Q1772" t="str" cm="1">
        <f t="array" ref="Q1772">_xlfn.TEXTJOIN(", ", TRUE, IFERROR(_xlfn.FILTERXML("&lt;t&gt;&lt;s&gt;" &amp; SUBSTITUTE(P1772, ", ", "&lt;/s&gt;&lt;s&gt;") &amp; "&lt;/s&gt;&lt;/t&gt;", "//s[not(preceding::*=.)]"), ""))</f>
        <v>Asian, Malaysian, Breakfast, Lunch</v>
      </c>
      <c r="R1772" t="s">
        <v>9048</v>
      </c>
      <c r="S1772" t="str">
        <f t="shared" si="221"/>
        <v>P002743</v>
      </c>
      <c r="T1772">
        <f t="shared" ca="1" si="222"/>
        <v>3920</v>
      </c>
      <c r="U1772" s="4">
        <v>44</v>
      </c>
    </row>
    <row r="1773" spans="1:21" x14ac:dyDescent="0.45">
      <c r="A1773" t="s">
        <v>7130</v>
      </c>
      <c r="B1773" t="s">
        <v>41</v>
      </c>
      <c r="C1773" s="3" t="str">
        <f t="shared" si="217"/>
        <v>4.5 </v>
      </c>
      <c r="D1773" t="s">
        <v>7131</v>
      </c>
      <c r="F1773" t="s">
        <v>794</v>
      </c>
      <c r="G1773" t="str">
        <f t="shared" si="218"/>
        <v>$$</v>
      </c>
      <c r="H1773" t="s">
        <v>794</v>
      </c>
      <c r="J1773" t="str">
        <f t="shared" si="216"/>
        <v>Asian</v>
      </c>
      <c r="K1773" t="str" cm="1">
        <f t="array" ref="K1773">ExtractCapitals(J1773)</f>
        <v>Asian</v>
      </c>
      <c r="L1773" t="str">
        <f t="shared" si="219"/>
        <v>Asian</v>
      </c>
      <c r="M1773" t="str">
        <f t="shared" si="223"/>
        <v>Asian</v>
      </c>
      <c r="P1773" t="str">
        <f t="shared" si="220"/>
        <v>Asian</v>
      </c>
      <c r="Q1773" t="str" cm="1">
        <f t="array" ref="Q1773">_xlfn.TEXTJOIN(", ", TRUE, IFERROR(_xlfn.FILTERXML("&lt;t&gt;&lt;s&gt;" &amp; SUBSTITUTE(P1773, ", ", "&lt;/s&gt;&lt;s&gt;") &amp; "&lt;/s&gt;&lt;/t&gt;", "//s[not(preceding::*=.)]"), ""))</f>
        <v>Asian</v>
      </c>
      <c r="R1773" t="s">
        <v>9048</v>
      </c>
      <c r="S1773" t="str">
        <f t="shared" si="221"/>
        <v>P002744</v>
      </c>
      <c r="T1773">
        <f t="shared" ca="1" si="222"/>
        <v>185</v>
      </c>
      <c r="U1773" s="4">
        <v>3691</v>
      </c>
    </row>
    <row r="1774" spans="1:21" x14ac:dyDescent="0.45">
      <c r="A1774" t="s">
        <v>7132</v>
      </c>
      <c r="B1774" t="s">
        <v>18</v>
      </c>
      <c r="C1774" s="3" t="str">
        <f t="shared" si="217"/>
        <v>3.5 </v>
      </c>
      <c r="D1774" t="s">
        <v>7133</v>
      </c>
      <c r="F1774" t="s">
        <v>6</v>
      </c>
      <c r="G1774" t="str">
        <f t="shared" si="218"/>
        <v>$</v>
      </c>
      <c r="H1774" t="s">
        <v>4017</v>
      </c>
      <c r="I1774" t="s">
        <v>7134</v>
      </c>
      <c r="J1774" t="str">
        <f t="shared" si="216"/>
        <v>AsianNonya/MalaysianMalaysian</v>
      </c>
      <c r="K1774" t="str" cm="1">
        <f t="array" ref="K1774">ExtractCapitals(J1774)</f>
        <v>Asian Nonya/ Malaysian Malaysian</v>
      </c>
      <c r="L1774" t="str">
        <f t="shared" si="219"/>
        <v>Asian, Nonya/, Malaysian, Malaysian</v>
      </c>
      <c r="M1774" t="str">
        <f t="shared" si="223"/>
        <v>Asian, Nonya/, Malaysian, Malaysian</v>
      </c>
      <c r="N1774" t="s">
        <v>99</v>
      </c>
      <c r="O1774" t="s">
        <v>4838</v>
      </c>
      <c r="P1774" t="str">
        <f t="shared" si="220"/>
        <v>Asian, Nonya/, Malaysian, Malaysian, Breakfast, Lunch, Brunch, Takeout, Wheelchair Accessible, Seating</v>
      </c>
      <c r="Q1774" t="str" cm="1">
        <f t="array" ref="Q1774">_xlfn.TEXTJOIN(", ", TRUE, IFERROR(_xlfn.FILTERXML("&lt;t&gt;&lt;s&gt;" &amp; SUBSTITUTE(P1774, ", ", "&lt;/s&gt;&lt;s&gt;") &amp; "&lt;/s&gt;&lt;/t&gt;", "//s[not(preceding::*=.)]"), ""))</f>
        <v>Asian, Nonya/, Malaysian, Breakfast, Lunch, Brunch, Takeout, Wheelchair Accessible, Seating</v>
      </c>
      <c r="R1774" t="s">
        <v>9048</v>
      </c>
      <c r="S1774" t="str">
        <f t="shared" si="221"/>
        <v>P002745</v>
      </c>
      <c r="T1774">
        <f t="shared" ca="1" si="222"/>
        <v>1032</v>
      </c>
      <c r="U1774" s="4">
        <v>34</v>
      </c>
    </row>
    <row r="1775" spans="1:21" x14ac:dyDescent="0.45">
      <c r="A1775" t="s">
        <v>7135</v>
      </c>
      <c r="B1775" t="s">
        <v>18</v>
      </c>
      <c r="C1775" s="3" t="str">
        <f t="shared" si="217"/>
        <v>3.5 </v>
      </c>
      <c r="D1775" t="s">
        <v>7136</v>
      </c>
      <c r="F1775" t="s">
        <v>13</v>
      </c>
      <c r="G1775" t="str">
        <f t="shared" si="218"/>
        <v>$$ - $$$</v>
      </c>
      <c r="H1775" t="s">
        <v>1194</v>
      </c>
      <c r="I1775" t="s">
        <v>7137</v>
      </c>
      <c r="J1775" t="str">
        <f t="shared" si="216"/>
        <v xml:space="preserve">  AsianMalaysian</v>
      </c>
      <c r="K1775" t="str" cm="1">
        <f t="array" ref="K1775">ExtractCapitals(J1775)</f>
        <v>Asian Malaysian</v>
      </c>
      <c r="L1775" t="str">
        <f t="shared" si="219"/>
        <v>Asian, Malaysian</v>
      </c>
      <c r="M1775" t="str">
        <f t="shared" si="223"/>
        <v>Asian, Malaysian</v>
      </c>
      <c r="N1775" t="s">
        <v>107</v>
      </c>
      <c r="P1775" t="str">
        <f t="shared" si="220"/>
        <v>Asian, Malaysian, Takeout</v>
      </c>
      <c r="Q1775" t="str" cm="1">
        <f t="array" ref="Q1775">_xlfn.TEXTJOIN(", ", TRUE, IFERROR(_xlfn.FILTERXML("&lt;t&gt;&lt;s&gt;" &amp; SUBSTITUTE(P1775, ", ", "&lt;/s&gt;&lt;s&gt;") &amp; "&lt;/s&gt;&lt;/t&gt;", "//s[not(preceding::*=.)]"), ""))</f>
        <v>Asian, Malaysian, Takeout</v>
      </c>
      <c r="R1775" t="s">
        <v>9048</v>
      </c>
      <c r="S1775" t="str">
        <f t="shared" si="221"/>
        <v>P002746</v>
      </c>
      <c r="T1775">
        <f t="shared" ca="1" si="222"/>
        <v>2931</v>
      </c>
      <c r="U1775" s="4">
        <v>2253</v>
      </c>
    </row>
    <row r="1776" spans="1:21" x14ac:dyDescent="0.45">
      <c r="A1776" t="s">
        <v>7138</v>
      </c>
      <c r="B1776" t="s">
        <v>41</v>
      </c>
      <c r="C1776" s="3" t="str">
        <f t="shared" si="217"/>
        <v>4.5 </v>
      </c>
      <c r="D1776" t="s">
        <v>7139</v>
      </c>
      <c r="E1776" t="s">
        <v>7140</v>
      </c>
      <c r="F1776" t="s">
        <v>794</v>
      </c>
      <c r="G1776" t="str">
        <f t="shared" si="218"/>
        <v>$$</v>
      </c>
      <c r="H1776" t="s">
        <v>795</v>
      </c>
      <c r="I1776" t="s">
        <v>7141</v>
      </c>
      <c r="J1776" t="str">
        <f t="shared" si="216"/>
        <v>AsianMalaysian</v>
      </c>
      <c r="K1776" t="str" cm="1">
        <f t="array" ref="K1776">ExtractCapitals(J1776)</f>
        <v>Asian Malaysian</v>
      </c>
      <c r="L1776" t="str">
        <f t="shared" si="219"/>
        <v>Asian, Malaysian</v>
      </c>
      <c r="M1776" t="str">
        <f t="shared" si="223"/>
        <v>Asian, Malaysian</v>
      </c>
      <c r="N1776" t="s">
        <v>610</v>
      </c>
      <c r="P1776" t="str">
        <f t="shared" si="220"/>
        <v>Asian, Malaysian, Breakfast, Lunch, Dinner</v>
      </c>
      <c r="Q1776" t="str" cm="1">
        <f t="array" ref="Q1776">_xlfn.TEXTJOIN(", ", TRUE, IFERROR(_xlfn.FILTERXML("&lt;t&gt;&lt;s&gt;" &amp; SUBSTITUTE(P1776, ", ", "&lt;/s&gt;&lt;s&gt;") &amp; "&lt;/s&gt;&lt;/t&gt;", "//s[not(preceding::*=.)]"), ""))</f>
        <v>Asian, Malaysian, Breakfast, Lunch, Dinner</v>
      </c>
      <c r="R1776" t="s">
        <v>9048</v>
      </c>
      <c r="S1776" t="str">
        <f t="shared" si="221"/>
        <v>P002747</v>
      </c>
      <c r="T1776">
        <f t="shared" ca="1" si="222"/>
        <v>2247</v>
      </c>
      <c r="U1776" s="4">
        <v>1653</v>
      </c>
    </row>
    <row r="1777" spans="1:21" x14ac:dyDescent="0.45">
      <c r="A1777" t="s">
        <v>7142</v>
      </c>
      <c r="B1777" t="s">
        <v>41</v>
      </c>
      <c r="C1777" s="3" t="str">
        <f t="shared" si="217"/>
        <v>4.5 </v>
      </c>
      <c r="D1777" t="s">
        <v>7143</v>
      </c>
      <c r="F1777" t="s">
        <v>13</v>
      </c>
      <c r="G1777" t="str">
        <f t="shared" si="218"/>
        <v>$$ - $$$</v>
      </c>
      <c r="H1777" t="s">
        <v>21</v>
      </c>
      <c r="I1777" t="s">
        <v>7144</v>
      </c>
      <c r="J1777" t="str">
        <f t="shared" si="216"/>
        <v xml:space="preserve">  ChineseAsianMalaysian</v>
      </c>
      <c r="K1777" t="str" cm="1">
        <f t="array" ref="K1777">ExtractCapitals(J1777)</f>
        <v>Chinese Asian Malaysian</v>
      </c>
      <c r="L1777" t="str">
        <f t="shared" si="219"/>
        <v>Chinese, Asian, Malaysian</v>
      </c>
      <c r="M1777" t="str">
        <f t="shared" si="223"/>
        <v>Chinese, Asian, Malaysian</v>
      </c>
      <c r="N1777" t="s">
        <v>46</v>
      </c>
      <c r="O1777" t="s">
        <v>232</v>
      </c>
      <c r="P1777" t="str">
        <f t="shared" si="220"/>
        <v>Chinese, Asian, Malaysian, Lunch, Dinner</v>
      </c>
      <c r="Q1777" t="str" cm="1">
        <f t="array" ref="Q1777">_xlfn.TEXTJOIN(", ", TRUE, IFERROR(_xlfn.FILTERXML("&lt;t&gt;&lt;s&gt;" &amp; SUBSTITUTE(P1777, ", ", "&lt;/s&gt;&lt;s&gt;") &amp; "&lt;/s&gt;&lt;/t&gt;", "//s[not(preceding::*=.)]"), ""))</f>
        <v>Chinese, Asian, Malaysian, Lunch, Dinner</v>
      </c>
      <c r="R1777" t="s">
        <v>9048</v>
      </c>
      <c r="S1777" t="str">
        <f t="shared" si="221"/>
        <v>P002748</v>
      </c>
      <c r="T1777">
        <f t="shared" ca="1" si="222"/>
        <v>560</v>
      </c>
      <c r="U1777" s="4">
        <v>1621</v>
      </c>
    </row>
    <row r="1778" spans="1:21" x14ac:dyDescent="0.45">
      <c r="A1778" t="s">
        <v>7145</v>
      </c>
      <c r="B1778" t="s">
        <v>41</v>
      </c>
      <c r="C1778" s="3" t="str">
        <f t="shared" si="217"/>
        <v>4.5 </v>
      </c>
      <c r="D1778" t="s">
        <v>7146</v>
      </c>
      <c r="F1778" t="s">
        <v>13</v>
      </c>
      <c r="G1778" t="str">
        <f t="shared" si="218"/>
        <v>$$ - $$$</v>
      </c>
      <c r="H1778" t="s">
        <v>1194</v>
      </c>
      <c r="I1778" t="s">
        <v>7147</v>
      </c>
      <c r="J1778" t="str">
        <f t="shared" si="216"/>
        <v xml:space="preserve">  AsianMalaysian</v>
      </c>
      <c r="K1778" t="str" cm="1">
        <f t="array" ref="K1778">ExtractCapitals(J1778)</f>
        <v>Asian Malaysian</v>
      </c>
      <c r="L1778" t="str">
        <f t="shared" si="219"/>
        <v>Asian, Malaysian</v>
      </c>
      <c r="M1778" t="str">
        <f t="shared" si="223"/>
        <v>Asian, Malaysian</v>
      </c>
      <c r="N1778" t="s">
        <v>610</v>
      </c>
      <c r="P1778" t="str">
        <f t="shared" si="220"/>
        <v>Asian, Malaysian, Breakfast, Lunch, Dinner</v>
      </c>
      <c r="Q1778" t="str" cm="1">
        <f t="array" ref="Q1778">_xlfn.TEXTJOIN(", ", TRUE, IFERROR(_xlfn.FILTERXML("&lt;t&gt;&lt;s&gt;" &amp; SUBSTITUTE(P1778, ", ", "&lt;/s&gt;&lt;s&gt;") &amp; "&lt;/s&gt;&lt;/t&gt;", "//s[not(preceding::*=.)]"), ""))</f>
        <v>Asian, Malaysian, Breakfast, Lunch, Dinner</v>
      </c>
      <c r="R1778" t="s">
        <v>9048</v>
      </c>
      <c r="S1778" t="str">
        <f t="shared" si="221"/>
        <v>P002749</v>
      </c>
      <c r="T1778">
        <f t="shared" ca="1" si="222"/>
        <v>1331</v>
      </c>
      <c r="U1778" s="4">
        <v>2205</v>
      </c>
    </row>
    <row r="1779" spans="1:21" x14ac:dyDescent="0.45">
      <c r="A1779" t="s">
        <v>7148</v>
      </c>
      <c r="B1779" t="s">
        <v>3</v>
      </c>
      <c r="C1779" s="3" t="str">
        <f t="shared" si="217"/>
        <v>4.0 </v>
      </c>
      <c r="D1779" t="s">
        <v>7149</v>
      </c>
      <c r="E1779" t="s">
        <v>7150</v>
      </c>
      <c r="F1779" t="s">
        <v>13</v>
      </c>
      <c r="G1779" t="str">
        <f t="shared" si="218"/>
        <v>$$ - $$$</v>
      </c>
      <c r="H1779" t="s">
        <v>181</v>
      </c>
      <c r="I1779" t="s">
        <v>7151</v>
      </c>
      <c r="J1779" t="str">
        <f t="shared" si="216"/>
        <v xml:space="preserve">  CafeAsianMalaysian</v>
      </c>
      <c r="K1779" t="str" cm="1">
        <f t="array" ref="K1779">ExtractCapitals(J1779)</f>
        <v>Cafe Asian Malaysian</v>
      </c>
      <c r="L1779" t="str">
        <f t="shared" si="219"/>
        <v>Cafe, Asian, Malaysian</v>
      </c>
      <c r="M1779" t="str">
        <f t="shared" si="223"/>
        <v>Cafe, Asian, Malaysian</v>
      </c>
      <c r="N1779" t="s">
        <v>77</v>
      </c>
      <c r="O1779" t="s">
        <v>135</v>
      </c>
      <c r="P1779" t="str">
        <f t="shared" si="220"/>
        <v>Cafe, Asian, Malaysian, Halal, Dinner, Lunch</v>
      </c>
      <c r="Q1779" t="str" cm="1">
        <f t="array" ref="Q1779">_xlfn.TEXTJOIN(", ", TRUE, IFERROR(_xlfn.FILTERXML("&lt;t&gt;&lt;s&gt;" &amp; SUBSTITUTE(P1779, ", ", "&lt;/s&gt;&lt;s&gt;") &amp; "&lt;/s&gt;&lt;/t&gt;", "//s[not(preceding::*=.)]"), ""))</f>
        <v>Cafe, Asian, Malaysian, Halal, Dinner, Lunch</v>
      </c>
      <c r="R1779" t="s">
        <v>9048</v>
      </c>
      <c r="S1779" t="str">
        <f t="shared" si="221"/>
        <v>P002750</v>
      </c>
      <c r="T1779">
        <f t="shared" ca="1" si="222"/>
        <v>2092</v>
      </c>
      <c r="U1779" s="4">
        <v>2990</v>
      </c>
    </row>
    <row r="1780" spans="1:21" x14ac:dyDescent="0.45">
      <c r="A1780" t="s">
        <v>7152</v>
      </c>
      <c r="B1780" t="s">
        <v>3</v>
      </c>
      <c r="C1780" s="3" t="str">
        <f t="shared" si="217"/>
        <v>4.0 </v>
      </c>
      <c r="D1780" t="s">
        <v>7153</v>
      </c>
      <c r="E1780" t="s">
        <v>7154</v>
      </c>
      <c r="F1780" t="s">
        <v>13</v>
      </c>
      <c r="G1780" t="str">
        <f t="shared" si="218"/>
        <v>$$ - $$$</v>
      </c>
      <c r="H1780" t="s">
        <v>13</v>
      </c>
      <c r="I1780" t="s">
        <v>7155</v>
      </c>
      <c r="J1780" t="str">
        <f t="shared" si="216"/>
        <v xml:space="preserve">  </v>
      </c>
      <c r="K1780" t="str" cm="1">
        <f t="array" ref="K1780">ExtractCapitals(J1780)</f>
        <v/>
      </c>
      <c r="L1780" t="str">
        <f t="shared" si="219"/>
        <v/>
      </c>
      <c r="M1780" t="str">
        <f t="shared" si="223"/>
        <v/>
      </c>
      <c r="P1780" t="str">
        <f t="shared" si="220"/>
        <v xml:space="preserve">, , </v>
      </c>
      <c r="Q1780" t="str" cm="1">
        <f t="array" ref="Q1780">_xlfn.TEXTJOIN(", ", TRUE, IFERROR(_xlfn.FILTERXML("&lt;t&gt;&lt;s&gt;" &amp; SUBSTITUTE(P1780, ", ", "&lt;/s&gt;&lt;s&gt;") &amp; "&lt;/s&gt;&lt;/t&gt;", "//s[not(preceding::*=.)]"), ""))</f>
        <v/>
      </c>
      <c r="R1780" t="s">
        <v>9048</v>
      </c>
      <c r="S1780" t="str">
        <f t="shared" si="221"/>
        <v>P002751</v>
      </c>
      <c r="T1780">
        <f t="shared" ca="1" si="222"/>
        <v>1</v>
      </c>
      <c r="U1780" s="4">
        <v>1217</v>
      </c>
    </row>
    <row r="1781" spans="1:21" x14ac:dyDescent="0.45">
      <c r="A1781" t="s">
        <v>7156</v>
      </c>
      <c r="B1781" t="s">
        <v>18</v>
      </c>
      <c r="C1781" s="3" t="str">
        <f t="shared" si="217"/>
        <v>3.5 </v>
      </c>
      <c r="D1781" t="s">
        <v>7157</v>
      </c>
      <c r="E1781" t="s">
        <v>7158</v>
      </c>
      <c r="F1781" t="s">
        <v>13</v>
      </c>
      <c r="G1781" t="str">
        <f t="shared" si="218"/>
        <v>$$ - $$$</v>
      </c>
      <c r="H1781" t="s">
        <v>7159</v>
      </c>
      <c r="I1781" t="s">
        <v>7160</v>
      </c>
      <c r="J1781" t="str">
        <f t="shared" si="216"/>
        <v xml:space="preserve">  Southwestern</v>
      </c>
      <c r="K1781" t="str" cm="1">
        <f t="array" ref="K1781">ExtractCapitals(J1781)</f>
        <v>Southwestern</v>
      </c>
      <c r="L1781" t="str">
        <f t="shared" si="219"/>
        <v>Southwestern</v>
      </c>
      <c r="M1781" t="str">
        <f t="shared" si="223"/>
        <v>Southwestern</v>
      </c>
      <c r="N1781" t="s">
        <v>232</v>
      </c>
      <c r="O1781" t="s">
        <v>7161</v>
      </c>
      <c r="P1781" t="str">
        <f t="shared" si="220"/>
        <v>Southwestern, Lunch, Dinner, Reservations, Seating, Takeout, Wheelchair Accessible, Table Service</v>
      </c>
      <c r="Q1781" t="str" cm="1">
        <f t="array" ref="Q1781">_xlfn.TEXTJOIN(", ", TRUE, IFERROR(_xlfn.FILTERXML("&lt;t&gt;&lt;s&gt;" &amp; SUBSTITUTE(P1781, ", ", "&lt;/s&gt;&lt;s&gt;") &amp; "&lt;/s&gt;&lt;/t&gt;", "//s[not(preceding::*=.)]"), ""))</f>
        <v>Southwestern, Lunch, Dinner, Reservations, Seating, Takeout, Wheelchair Accessible, Table Service</v>
      </c>
      <c r="R1781" t="s">
        <v>9048</v>
      </c>
      <c r="S1781" t="str">
        <f t="shared" si="221"/>
        <v>P002752</v>
      </c>
      <c r="T1781">
        <f t="shared" ca="1" si="222"/>
        <v>1999</v>
      </c>
      <c r="U1781" s="4">
        <v>1930</v>
      </c>
    </row>
    <row r="1782" spans="1:21" x14ac:dyDescent="0.45">
      <c r="A1782" t="s">
        <v>7162</v>
      </c>
      <c r="B1782" t="s">
        <v>41</v>
      </c>
      <c r="C1782" s="3" t="str">
        <f t="shared" si="217"/>
        <v>4.5 </v>
      </c>
      <c r="D1782" t="s">
        <v>7163</v>
      </c>
      <c r="E1782" t="s">
        <v>7164</v>
      </c>
      <c r="F1782" t="s">
        <v>13</v>
      </c>
      <c r="G1782" t="str">
        <f t="shared" si="218"/>
        <v>$$ - $$$</v>
      </c>
      <c r="H1782" t="s">
        <v>6154</v>
      </c>
      <c r="I1782" t="s">
        <v>7165</v>
      </c>
      <c r="J1782" t="str">
        <f t="shared" si="216"/>
        <v xml:space="preserve">  Healthy</v>
      </c>
      <c r="K1782" t="str" cm="1">
        <f t="array" ref="K1782">ExtractCapitals(J1782)</f>
        <v>Healthy</v>
      </c>
      <c r="L1782" t="str">
        <f t="shared" si="219"/>
        <v>Healthy</v>
      </c>
      <c r="M1782" t="str">
        <f t="shared" si="223"/>
        <v>Healthy</v>
      </c>
      <c r="N1782" t="s">
        <v>507</v>
      </c>
      <c r="P1782" t="str">
        <f t="shared" si="220"/>
        <v>Healthy, Reservations</v>
      </c>
      <c r="Q1782" t="str" cm="1">
        <f t="array" ref="Q1782">_xlfn.TEXTJOIN(", ", TRUE, IFERROR(_xlfn.FILTERXML("&lt;t&gt;&lt;s&gt;" &amp; SUBSTITUTE(P1782, ", ", "&lt;/s&gt;&lt;s&gt;") &amp; "&lt;/s&gt;&lt;/t&gt;", "//s[not(preceding::*=.)]"), ""))</f>
        <v>Healthy, Reservations</v>
      </c>
      <c r="R1782" t="s">
        <v>9048</v>
      </c>
      <c r="S1782" t="str">
        <f t="shared" si="221"/>
        <v>P002753</v>
      </c>
      <c r="T1782">
        <f t="shared" ca="1" si="222"/>
        <v>849</v>
      </c>
      <c r="U1782" s="4">
        <v>3976</v>
      </c>
    </row>
    <row r="1783" spans="1:21" x14ac:dyDescent="0.45">
      <c r="A1783" t="s">
        <v>7166</v>
      </c>
      <c r="B1783" t="s">
        <v>79</v>
      </c>
      <c r="C1783" s="3" t="str">
        <f t="shared" si="217"/>
        <v>5.0 </v>
      </c>
      <c r="D1783" t="s">
        <v>7167</v>
      </c>
      <c r="G1783" t="str">
        <f t="shared" si="218"/>
        <v>$$</v>
      </c>
      <c r="I1783" t="s">
        <v>7168</v>
      </c>
      <c r="J1783" t="str">
        <f t="shared" si="216"/>
        <v/>
      </c>
      <c r="K1783" t="str" cm="1">
        <f t="array" ref="K1783">ExtractCapitals(J1783)</f>
        <v/>
      </c>
      <c r="L1783" t="str">
        <f t="shared" si="219"/>
        <v/>
      </c>
      <c r="M1783" t="str">
        <f t="shared" si="223"/>
        <v/>
      </c>
      <c r="P1783" t="str">
        <f t="shared" si="220"/>
        <v xml:space="preserve">, , </v>
      </c>
      <c r="Q1783" t="str" cm="1">
        <f t="array" ref="Q1783">_xlfn.TEXTJOIN(", ", TRUE, IFERROR(_xlfn.FILTERXML("&lt;t&gt;&lt;s&gt;" &amp; SUBSTITUTE(P1783, ", ", "&lt;/s&gt;&lt;s&gt;") &amp; "&lt;/s&gt;&lt;/t&gt;", "//s[not(preceding::*=.)]"), ""))</f>
        <v/>
      </c>
      <c r="R1783" t="s">
        <v>9048</v>
      </c>
      <c r="S1783" t="str">
        <f t="shared" si="221"/>
        <v>P002754</v>
      </c>
      <c r="T1783">
        <f t="shared" ca="1" si="222"/>
        <v>1843</v>
      </c>
      <c r="U1783" s="4">
        <v>2604</v>
      </c>
    </row>
    <row r="1784" spans="1:21" x14ac:dyDescent="0.45">
      <c r="A1784" t="s">
        <v>3984</v>
      </c>
      <c r="B1784" t="s">
        <v>3</v>
      </c>
      <c r="C1784" s="3" t="str">
        <f t="shared" si="217"/>
        <v>4.0 </v>
      </c>
      <c r="D1784" t="s">
        <v>7169</v>
      </c>
      <c r="F1784" t="s">
        <v>13</v>
      </c>
      <c r="G1784" t="str">
        <f t="shared" si="218"/>
        <v>$$ - $$$</v>
      </c>
      <c r="H1784" t="s">
        <v>13</v>
      </c>
      <c r="I1784" t="s">
        <v>7170</v>
      </c>
      <c r="J1784" t="str">
        <f t="shared" si="216"/>
        <v xml:space="preserve">  </v>
      </c>
      <c r="K1784" t="str" cm="1">
        <f t="array" ref="K1784">ExtractCapitals(J1784)</f>
        <v/>
      </c>
      <c r="L1784" t="str">
        <f t="shared" si="219"/>
        <v/>
      </c>
      <c r="M1784" t="str">
        <f t="shared" si="223"/>
        <v/>
      </c>
      <c r="N1784" t="s">
        <v>7171</v>
      </c>
      <c r="P1784" t="str">
        <f t="shared" si="220"/>
        <v>, Seating, Wheelchair Accessible</v>
      </c>
      <c r="Q1784" t="str" cm="1">
        <f t="array" ref="Q1784">_xlfn.TEXTJOIN(", ", TRUE, IFERROR(_xlfn.FILTERXML("&lt;t&gt;&lt;s&gt;" &amp; SUBSTITUTE(P1784, ", ", "&lt;/s&gt;&lt;s&gt;") &amp; "&lt;/s&gt;&lt;/t&gt;", "//s[not(preceding::*=.)]"), ""))</f>
        <v>Seating, Wheelchair Accessible</v>
      </c>
      <c r="R1784" t="s">
        <v>9048</v>
      </c>
      <c r="S1784" t="str">
        <f t="shared" si="221"/>
        <v>P002755</v>
      </c>
      <c r="T1784">
        <f t="shared" ca="1" si="222"/>
        <v>3248</v>
      </c>
      <c r="U1784" s="4">
        <v>1306</v>
      </c>
    </row>
    <row r="1785" spans="1:21" x14ac:dyDescent="0.45">
      <c r="A1785" t="s">
        <v>7172</v>
      </c>
      <c r="B1785" t="s">
        <v>18</v>
      </c>
      <c r="C1785" s="3" t="str">
        <f t="shared" si="217"/>
        <v>3.5 </v>
      </c>
      <c r="D1785" t="s">
        <v>7173</v>
      </c>
      <c r="F1785" t="s">
        <v>13</v>
      </c>
      <c r="G1785" t="str">
        <f t="shared" si="218"/>
        <v>$$ - $$$</v>
      </c>
      <c r="H1785" t="s">
        <v>591</v>
      </c>
      <c r="J1785" t="str">
        <f t="shared" si="216"/>
        <v xml:space="preserve">  SeafoodAsianMalaysian</v>
      </c>
      <c r="K1785" t="str" cm="1">
        <f t="array" ref="K1785">ExtractCapitals(J1785)</f>
        <v>Seafood Asian Malaysian</v>
      </c>
      <c r="L1785" t="str">
        <f t="shared" si="219"/>
        <v>Seafood, Asian, Malaysian</v>
      </c>
      <c r="M1785" t="str">
        <f t="shared" si="223"/>
        <v>Seafood, Asian, Malaysian</v>
      </c>
      <c r="N1785" t="s">
        <v>7174</v>
      </c>
      <c r="O1785" t="s">
        <v>77</v>
      </c>
      <c r="P1785" t="str">
        <f t="shared" si="220"/>
        <v>Seafood, Asian, Malaysian, Halal</v>
      </c>
      <c r="Q1785" t="str" cm="1">
        <f t="array" ref="Q1785">_xlfn.TEXTJOIN(", ", TRUE, IFERROR(_xlfn.FILTERXML("&lt;t&gt;&lt;s&gt;" &amp; SUBSTITUTE(P1785, ", ", "&lt;/s&gt;&lt;s&gt;") &amp; "&lt;/s&gt;&lt;/t&gt;", "//s[not(preceding::*=.)]"), ""))</f>
        <v>Seafood, Asian, Malaysian, Halal</v>
      </c>
      <c r="R1785" t="s">
        <v>9048</v>
      </c>
      <c r="S1785" t="str">
        <f t="shared" si="221"/>
        <v>P002756</v>
      </c>
      <c r="T1785">
        <f t="shared" ca="1" si="222"/>
        <v>1678</v>
      </c>
      <c r="U1785" s="4">
        <v>1744</v>
      </c>
    </row>
    <row r="1786" spans="1:21" x14ac:dyDescent="0.45">
      <c r="A1786" t="s">
        <v>7175</v>
      </c>
      <c r="B1786" t="s">
        <v>41</v>
      </c>
      <c r="C1786" s="3" t="str">
        <f t="shared" si="217"/>
        <v>4.5 </v>
      </c>
      <c r="D1786" t="s">
        <v>7126</v>
      </c>
      <c r="G1786" t="str">
        <f t="shared" si="218"/>
        <v>$$</v>
      </c>
      <c r="I1786" t="s">
        <v>7176</v>
      </c>
      <c r="J1786" t="str">
        <f t="shared" si="216"/>
        <v/>
      </c>
      <c r="K1786" t="str" cm="1">
        <f t="array" ref="K1786">ExtractCapitals(J1786)</f>
        <v/>
      </c>
      <c r="L1786" t="str">
        <f t="shared" si="219"/>
        <v/>
      </c>
      <c r="M1786" t="str">
        <f t="shared" si="223"/>
        <v/>
      </c>
      <c r="P1786" t="str">
        <f t="shared" si="220"/>
        <v xml:space="preserve">, , </v>
      </c>
      <c r="Q1786" t="str" cm="1">
        <f t="array" ref="Q1786">_xlfn.TEXTJOIN(", ", TRUE, IFERROR(_xlfn.FILTERXML("&lt;t&gt;&lt;s&gt;" &amp; SUBSTITUTE(P1786, ", ", "&lt;/s&gt;&lt;s&gt;") &amp; "&lt;/s&gt;&lt;/t&gt;", "//s[not(preceding::*=.)]"), ""))</f>
        <v/>
      </c>
      <c r="R1786" t="s">
        <v>9048</v>
      </c>
      <c r="S1786" t="str">
        <f t="shared" si="221"/>
        <v>P002757</v>
      </c>
      <c r="T1786">
        <f t="shared" ca="1" si="222"/>
        <v>1717</v>
      </c>
      <c r="U1786" s="4">
        <v>789</v>
      </c>
    </row>
    <row r="1787" spans="1:21" x14ac:dyDescent="0.45">
      <c r="A1787" t="s">
        <v>7177</v>
      </c>
      <c r="B1787" t="s">
        <v>79</v>
      </c>
      <c r="C1787" s="3" t="str">
        <f t="shared" si="217"/>
        <v>5.0 </v>
      </c>
      <c r="D1787" t="s">
        <v>7178</v>
      </c>
      <c r="F1787" t="s">
        <v>6</v>
      </c>
      <c r="G1787" t="str">
        <f t="shared" si="218"/>
        <v>$</v>
      </c>
      <c r="H1787" t="s">
        <v>7179</v>
      </c>
      <c r="I1787" t="s">
        <v>7180</v>
      </c>
      <c r="J1787" t="str">
        <f t="shared" si="216"/>
        <v>Dessert</v>
      </c>
      <c r="K1787" t="str" cm="1">
        <f t="array" ref="K1787">ExtractCapitals(J1787)</f>
        <v>Dessert</v>
      </c>
      <c r="L1787" t="str">
        <f t="shared" si="219"/>
        <v>Dessert</v>
      </c>
      <c r="M1787" t="str">
        <f t="shared" si="223"/>
        <v>Dessert</v>
      </c>
      <c r="P1787" t="str">
        <f t="shared" si="220"/>
        <v>Dessert</v>
      </c>
      <c r="Q1787" t="str" cm="1">
        <f t="array" ref="Q1787">_xlfn.TEXTJOIN(", ", TRUE, IFERROR(_xlfn.FILTERXML("&lt;t&gt;&lt;s&gt;" &amp; SUBSTITUTE(P1787, ", ", "&lt;/s&gt;&lt;s&gt;") &amp; "&lt;/s&gt;&lt;/t&gt;", "//s[not(preceding::*=.)]"), ""))</f>
        <v>Dessert</v>
      </c>
      <c r="R1787" t="s">
        <v>9048</v>
      </c>
      <c r="S1787" t="str">
        <f t="shared" si="221"/>
        <v>P002758</v>
      </c>
      <c r="T1787">
        <f t="shared" ca="1" si="222"/>
        <v>2438</v>
      </c>
      <c r="U1787" s="4">
        <v>2386</v>
      </c>
    </row>
    <row r="1788" spans="1:21" x14ac:dyDescent="0.45">
      <c r="A1788" t="s">
        <v>7181</v>
      </c>
      <c r="B1788" t="s">
        <v>3</v>
      </c>
      <c r="C1788" s="3" t="str">
        <f t="shared" si="217"/>
        <v>4.0 </v>
      </c>
      <c r="D1788" t="s">
        <v>7182</v>
      </c>
      <c r="F1788" t="s">
        <v>13</v>
      </c>
      <c r="G1788" t="str">
        <f t="shared" si="218"/>
        <v>$$ - $$$</v>
      </c>
      <c r="H1788" t="s">
        <v>1194</v>
      </c>
      <c r="I1788" t="s">
        <v>7183</v>
      </c>
      <c r="J1788" t="str">
        <f t="shared" si="216"/>
        <v xml:space="preserve">  AsianMalaysian</v>
      </c>
      <c r="K1788" t="str" cm="1">
        <f t="array" ref="K1788">ExtractCapitals(J1788)</f>
        <v>Asian Malaysian</v>
      </c>
      <c r="L1788" t="str">
        <f t="shared" si="219"/>
        <v>Asian, Malaysian</v>
      </c>
      <c r="M1788" t="str">
        <f t="shared" si="223"/>
        <v>Asian, Malaysian</v>
      </c>
      <c r="N1788" t="s">
        <v>7184</v>
      </c>
      <c r="O1788" t="s">
        <v>7185</v>
      </c>
      <c r="P1788" t="str">
        <f t="shared" si="220"/>
        <v>Asian, Malaysian, Drinks, Lunch, Dinner, Brunch, Takeout, Reservations, Private Dining, Seating, Parking Available, Street Parking, Digital Payments, Free Wifi, Accepts Credit Cards, Table Service</v>
      </c>
      <c r="Q1788" t="str" cm="1">
        <f t="array" ref="Q1788">_xlfn.TEXTJOIN(", ", TRUE, IFERROR(_xlfn.FILTERXML("&lt;t&gt;&lt;s&gt;" &amp; SUBSTITUTE(P1788, ", ", "&lt;/s&gt;&lt;s&gt;") &amp; "&lt;/s&gt;&lt;/t&gt;", "//s[not(preceding::*=.)]"), ""))</f>
        <v>Asian, Malaysian, Drinks, Lunch, Dinner, Brunch, Takeout, Reservations, Private Dining, Seating, Parking Available, Street Parking, Digital Payments, Free Wifi, Accepts Credit Cards, Table Service</v>
      </c>
      <c r="R1788" t="s">
        <v>9048</v>
      </c>
      <c r="S1788" t="str">
        <f t="shared" si="221"/>
        <v>P002759</v>
      </c>
      <c r="T1788">
        <f t="shared" ca="1" si="222"/>
        <v>2363</v>
      </c>
      <c r="U1788" s="4">
        <v>3110</v>
      </c>
    </row>
    <row r="1789" spans="1:21" x14ac:dyDescent="0.45">
      <c r="A1789" t="s">
        <v>7186</v>
      </c>
      <c r="B1789" t="s">
        <v>79</v>
      </c>
      <c r="C1789" s="3" t="str">
        <f t="shared" si="217"/>
        <v>5.0 </v>
      </c>
      <c r="D1789" t="s">
        <v>7187</v>
      </c>
      <c r="F1789" t="s">
        <v>6</v>
      </c>
      <c r="G1789" t="str">
        <f t="shared" si="218"/>
        <v>$</v>
      </c>
      <c r="H1789" t="s">
        <v>246</v>
      </c>
      <c r="I1789" t="s">
        <v>7188</v>
      </c>
      <c r="J1789" t="str">
        <f t="shared" si="216"/>
        <v>AsianMalaysian</v>
      </c>
      <c r="K1789" t="str" cm="1">
        <f t="array" ref="K1789">ExtractCapitals(J1789)</f>
        <v>Asian Malaysian</v>
      </c>
      <c r="L1789" t="str">
        <f t="shared" si="219"/>
        <v>Asian, Malaysian</v>
      </c>
      <c r="M1789" t="str">
        <f t="shared" si="223"/>
        <v>Asian, Malaysian</v>
      </c>
      <c r="N1789" t="s">
        <v>1162</v>
      </c>
      <c r="P1789" t="str">
        <f t="shared" si="220"/>
        <v>Asian, Malaysian</v>
      </c>
      <c r="Q1789" t="str" cm="1">
        <f t="array" ref="Q1789">_xlfn.TEXTJOIN(", ", TRUE, IFERROR(_xlfn.FILTERXML("&lt;t&gt;&lt;s&gt;" &amp; SUBSTITUTE(P1789, ", ", "&lt;/s&gt;&lt;s&gt;") &amp; "&lt;/s&gt;&lt;/t&gt;", "//s[not(preceding::*=.)]"), ""))</f>
        <v>Asian, Malaysian</v>
      </c>
      <c r="R1789" t="s">
        <v>9048</v>
      </c>
      <c r="S1789" t="str">
        <f t="shared" si="221"/>
        <v>P002760</v>
      </c>
      <c r="T1789">
        <f t="shared" ca="1" si="222"/>
        <v>984</v>
      </c>
      <c r="U1789" s="4">
        <v>1927</v>
      </c>
    </row>
    <row r="1790" spans="1:21" x14ac:dyDescent="0.45">
      <c r="A1790" t="s">
        <v>7189</v>
      </c>
      <c r="B1790" t="s">
        <v>3</v>
      </c>
      <c r="C1790" s="3" t="str">
        <f t="shared" si="217"/>
        <v>4.0 </v>
      </c>
      <c r="D1790" t="s">
        <v>7190</v>
      </c>
      <c r="F1790" t="s">
        <v>924</v>
      </c>
      <c r="G1790" t="str">
        <f t="shared" si="218"/>
        <v>$$</v>
      </c>
      <c r="H1790" t="s">
        <v>7191</v>
      </c>
      <c r="I1790" t="s">
        <v>7192</v>
      </c>
      <c r="J1790" t="str">
        <f t="shared" si="216"/>
        <v>InternationalAsianIndonesianMalaysian</v>
      </c>
      <c r="K1790" t="str" cm="1">
        <f t="array" ref="K1790">ExtractCapitals(J1790)</f>
        <v>International Asian Indonesian Malaysian</v>
      </c>
      <c r="L1790" t="str">
        <f t="shared" si="219"/>
        <v>International, Asian, Indonesian, Malaysian</v>
      </c>
      <c r="M1790" t="str">
        <f t="shared" si="223"/>
        <v>International, Asian, Indonesian, Malaysian</v>
      </c>
      <c r="P1790" t="str">
        <f t="shared" si="220"/>
        <v>International, Asian, Indonesian, Malaysian</v>
      </c>
      <c r="Q1790" t="str" cm="1">
        <f t="array" ref="Q1790">_xlfn.TEXTJOIN(", ", TRUE, IFERROR(_xlfn.FILTERXML("&lt;t&gt;&lt;s&gt;" &amp; SUBSTITUTE(P1790, ", ", "&lt;/s&gt;&lt;s&gt;") &amp; "&lt;/s&gt;&lt;/t&gt;", "//s[not(preceding::*=.)]"), ""))</f>
        <v>International, Asian, Indonesian, Malaysian</v>
      </c>
      <c r="R1790" t="s">
        <v>9048</v>
      </c>
      <c r="S1790" t="str">
        <f t="shared" si="221"/>
        <v>P002761</v>
      </c>
      <c r="T1790">
        <f t="shared" ca="1" si="222"/>
        <v>3012</v>
      </c>
      <c r="U1790" s="4">
        <v>248</v>
      </c>
    </row>
    <row r="1791" spans="1:21" x14ac:dyDescent="0.45">
      <c r="A1791" t="s">
        <v>7193</v>
      </c>
      <c r="B1791" t="s">
        <v>41</v>
      </c>
      <c r="C1791" s="3" t="str">
        <f t="shared" si="217"/>
        <v>4.5 </v>
      </c>
      <c r="D1791" t="s">
        <v>7194</v>
      </c>
      <c r="E1791" t="s">
        <v>7195</v>
      </c>
      <c r="F1791" t="s">
        <v>794</v>
      </c>
      <c r="G1791" t="str">
        <f t="shared" si="218"/>
        <v>$$</v>
      </c>
      <c r="H1791" t="s">
        <v>795</v>
      </c>
      <c r="I1791" t="s">
        <v>7196</v>
      </c>
      <c r="J1791" t="str">
        <f t="shared" si="216"/>
        <v>AsianMalaysian</v>
      </c>
      <c r="K1791" t="str" cm="1">
        <f t="array" ref="K1791">ExtractCapitals(J1791)</f>
        <v>Asian Malaysian</v>
      </c>
      <c r="L1791" t="str">
        <f t="shared" si="219"/>
        <v>Asian, Malaysian</v>
      </c>
      <c r="M1791" t="str">
        <f t="shared" si="223"/>
        <v>Asian, Malaysian</v>
      </c>
      <c r="P1791" t="str">
        <f t="shared" si="220"/>
        <v>Asian, Malaysian</v>
      </c>
      <c r="Q1791" t="str" cm="1">
        <f t="array" ref="Q1791">_xlfn.TEXTJOIN(", ", TRUE, IFERROR(_xlfn.FILTERXML("&lt;t&gt;&lt;s&gt;" &amp; SUBSTITUTE(P1791, ", ", "&lt;/s&gt;&lt;s&gt;") &amp; "&lt;/s&gt;&lt;/t&gt;", "//s[not(preceding::*=.)]"), ""))</f>
        <v>Asian, Malaysian</v>
      </c>
      <c r="R1791" t="s">
        <v>9048</v>
      </c>
      <c r="S1791" t="str">
        <f t="shared" si="221"/>
        <v>P002762</v>
      </c>
      <c r="T1791">
        <f t="shared" ca="1" si="222"/>
        <v>1322</v>
      </c>
      <c r="U1791" s="4">
        <v>4202</v>
      </c>
    </row>
    <row r="1792" spans="1:21" x14ac:dyDescent="0.45">
      <c r="A1792" t="s">
        <v>7197</v>
      </c>
      <c r="B1792" t="s">
        <v>3</v>
      </c>
      <c r="C1792" s="3" t="str">
        <f t="shared" si="217"/>
        <v>4.0 </v>
      </c>
      <c r="D1792" t="s">
        <v>7198</v>
      </c>
      <c r="F1792" t="s">
        <v>13</v>
      </c>
      <c r="G1792" t="str">
        <f t="shared" si="218"/>
        <v>$$ - $$$</v>
      </c>
      <c r="H1792" t="s">
        <v>7199</v>
      </c>
      <c r="I1792" t="s">
        <v>7200</v>
      </c>
      <c r="J1792" t="str">
        <f t="shared" si="216"/>
        <v xml:space="preserve">  PizzaFast foodInternational</v>
      </c>
      <c r="K1792" t="str" cm="1">
        <f t="array" ref="K1792">ExtractCapitals(J1792)</f>
        <v>Pizza Fast food International</v>
      </c>
      <c r="L1792" t="str">
        <f t="shared" si="219"/>
        <v>Pizza, Fast, food, International</v>
      </c>
      <c r="M1792" t="str">
        <f t="shared" si="223"/>
        <v>Pizza, Fast, food, International</v>
      </c>
      <c r="N1792" t="s">
        <v>7201</v>
      </c>
      <c r="O1792" t="s">
        <v>507</v>
      </c>
      <c r="P1792" t="str">
        <f t="shared" si="220"/>
        <v>Pizza, Fast, food, International, Fast food, International, Asian, Soups, Malaysian, Pizza, Reservations</v>
      </c>
      <c r="Q1792" t="str" cm="1">
        <f t="array" ref="Q1792">_xlfn.TEXTJOIN(", ", TRUE, IFERROR(_xlfn.FILTERXML("&lt;t&gt;&lt;s&gt;" &amp; SUBSTITUTE(P1792, ", ", "&lt;/s&gt;&lt;s&gt;") &amp; "&lt;/s&gt;&lt;/t&gt;", "//s[not(preceding::*=.)]"), ""))</f>
        <v>Pizza, Fast, food, International, Fast food, Asian, Soups, Malaysian, Reservations</v>
      </c>
      <c r="R1792" t="s">
        <v>9048</v>
      </c>
      <c r="S1792" t="str">
        <f t="shared" si="221"/>
        <v>P002763</v>
      </c>
      <c r="T1792">
        <f t="shared" ca="1" si="222"/>
        <v>2549</v>
      </c>
      <c r="U1792" s="4">
        <v>2851</v>
      </c>
    </row>
    <row r="1793" spans="1:21" x14ac:dyDescent="0.45">
      <c r="A1793" t="s">
        <v>7202</v>
      </c>
      <c r="B1793" t="s">
        <v>3</v>
      </c>
      <c r="C1793" s="3" t="str">
        <f t="shared" si="217"/>
        <v>4.0 </v>
      </c>
      <c r="D1793" t="s">
        <v>7203</v>
      </c>
      <c r="F1793" t="s">
        <v>6</v>
      </c>
      <c r="G1793" t="str">
        <f t="shared" si="218"/>
        <v>$</v>
      </c>
      <c r="H1793" t="s">
        <v>454</v>
      </c>
      <c r="I1793" t="s">
        <v>7204</v>
      </c>
      <c r="J1793" t="str">
        <f t="shared" si="216"/>
        <v>IndianAsianMiddle Eastern</v>
      </c>
      <c r="K1793" t="str" cm="1">
        <f t="array" ref="K1793">ExtractCapitals(J1793)</f>
        <v>Indian Asian Middle  Eastern</v>
      </c>
      <c r="L1793" t="str">
        <f t="shared" si="219"/>
        <v>Indian, Asian, Middle, , Eastern</v>
      </c>
      <c r="M1793" t="str">
        <f t="shared" si="223"/>
        <v>Indian, Asian, Middle Eastern</v>
      </c>
      <c r="N1793" t="s">
        <v>77</v>
      </c>
      <c r="O1793" t="s">
        <v>2301</v>
      </c>
      <c r="P1793" t="str">
        <f t="shared" si="220"/>
        <v>Indian, Asian, Middle Eastern, Halal, Dinner, Lunch, After-hours</v>
      </c>
      <c r="Q1793" t="str" cm="1">
        <f t="array" ref="Q1793">_xlfn.TEXTJOIN(", ", TRUE, IFERROR(_xlfn.FILTERXML("&lt;t&gt;&lt;s&gt;" &amp; SUBSTITUTE(P1793, ", ", "&lt;/s&gt;&lt;s&gt;") &amp; "&lt;/s&gt;&lt;/t&gt;", "//s[not(preceding::*=.)]"), ""))</f>
        <v>Indian, Asian, Middle Eastern, Halal, Dinner, Lunch, After-hours</v>
      </c>
      <c r="R1793" t="s">
        <v>9048</v>
      </c>
      <c r="S1793" t="str">
        <f t="shared" si="221"/>
        <v>P002764</v>
      </c>
      <c r="T1793">
        <f t="shared" ca="1" si="222"/>
        <v>3586</v>
      </c>
      <c r="U1793" s="4">
        <v>1998</v>
      </c>
    </row>
    <row r="1794" spans="1:21" x14ac:dyDescent="0.45">
      <c r="A1794" t="s">
        <v>7205</v>
      </c>
      <c r="B1794" t="s">
        <v>3</v>
      </c>
      <c r="C1794" s="3" t="str">
        <f t="shared" si="217"/>
        <v>4.0 </v>
      </c>
      <c r="D1794" t="s">
        <v>7206</v>
      </c>
      <c r="F1794" t="s">
        <v>13</v>
      </c>
      <c r="G1794" t="str">
        <f t="shared" si="218"/>
        <v>$$ - $$$</v>
      </c>
      <c r="H1794" t="s">
        <v>7207</v>
      </c>
      <c r="I1794">
        <v>6062323515</v>
      </c>
      <c r="J1794" t="str">
        <f t="shared" ref="J1794:J1857" si="224">SUBSTITUTE(SUBSTITUTE(H1794, "$", ""), "-", "")</f>
        <v xml:space="preserve">  Middle EasternHalal</v>
      </c>
      <c r="K1794" t="str" cm="1">
        <f t="array" ref="K1794">ExtractCapitals(J1794)</f>
        <v>Middle  Eastern Halal</v>
      </c>
      <c r="L1794" t="str">
        <f t="shared" si="219"/>
        <v>Middle, , Eastern, Halal</v>
      </c>
      <c r="M1794" t="str">
        <f t="shared" si="223"/>
        <v>Middle Eastern, Halal</v>
      </c>
      <c r="N1794" t="s">
        <v>77</v>
      </c>
      <c r="O1794" t="s">
        <v>135</v>
      </c>
      <c r="P1794" t="str">
        <f t="shared" si="220"/>
        <v>Middle Eastern, Halal, Dinner, Lunch</v>
      </c>
      <c r="Q1794" t="str" cm="1">
        <f t="array" ref="Q1794">_xlfn.TEXTJOIN(", ", TRUE, IFERROR(_xlfn.FILTERXML("&lt;t&gt;&lt;s&gt;" &amp; SUBSTITUTE(P1794, ", ", "&lt;/s&gt;&lt;s&gt;") &amp; "&lt;/s&gt;&lt;/t&gt;", "//s[not(preceding::*=.)]"), ""))</f>
        <v>Middle Eastern, Halal, Dinner, Lunch</v>
      </c>
      <c r="R1794" t="s">
        <v>9048</v>
      </c>
      <c r="S1794" t="str">
        <f t="shared" si="221"/>
        <v>P002765</v>
      </c>
      <c r="T1794">
        <f t="shared" ca="1" si="222"/>
        <v>4038</v>
      </c>
      <c r="U1794" s="4">
        <v>3223</v>
      </c>
    </row>
    <row r="1795" spans="1:21" x14ac:dyDescent="0.45">
      <c r="A1795" t="s">
        <v>7208</v>
      </c>
      <c r="B1795" t="s">
        <v>3</v>
      </c>
      <c r="C1795" s="3" t="str">
        <f t="shared" ref="C1795:C1858" si="225">SUBSTITUTE(B1795, "Â", "")</f>
        <v>4.0 </v>
      </c>
      <c r="D1795" t="s">
        <v>7209</v>
      </c>
      <c r="F1795" t="s">
        <v>13</v>
      </c>
      <c r="G1795" t="str">
        <f t="shared" ref="G1795:G1858" si="226">IF(OR(ISBLANK(F1795), ISERROR(SEARCH("$", F1795))), "$$", F1795)</f>
        <v>$$ - $$$</v>
      </c>
      <c r="H1795" t="s">
        <v>297</v>
      </c>
      <c r="I1795" t="s">
        <v>7210</v>
      </c>
      <c r="J1795" t="str">
        <f t="shared" si="224"/>
        <v xml:space="preserve">  Cafe</v>
      </c>
      <c r="K1795" t="str" cm="1">
        <f t="array" ref="K1795">ExtractCapitals(J1795)</f>
        <v>Cafe</v>
      </c>
      <c r="L1795" t="str">
        <f t="shared" ref="L1795:L1858" si="227">SUBSTITUTE(K1795, " ", ", ")</f>
        <v>Cafe</v>
      </c>
      <c r="M1795" t="str">
        <f t="shared" si="223"/>
        <v>Cafe</v>
      </c>
      <c r="N1795" t="s">
        <v>208</v>
      </c>
      <c r="O1795" t="s">
        <v>2520</v>
      </c>
      <c r="P1795" t="str">
        <f t="shared" ref="P1795:P1858" si="228">M1795 &amp; IF(ISNUMBER(SEARCH(N1795, M1795)), "", ", " &amp; N1795) &amp; IF(AND(ISNUMBER(SEARCH(N1795, M1795 &amp; N1795)), ISNUMBER(SEARCH(O1795, M1795 &amp; N1795))), "", ", " &amp; O1795)</f>
        <v>Cafe, Seating</v>
      </c>
      <c r="Q1795" t="str" cm="1">
        <f t="array" ref="Q1795">_xlfn.TEXTJOIN(", ", TRUE, IFERROR(_xlfn.FILTERXML("&lt;t&gt;&lt;s&gt;" &amp; SUBSTITUTE(P1795, ", ", "&lt;/s&gt;&lt;s&gt;") &amp; "&lt;/s&gt;&lt;/t&gt;", "//s[not(preceding::*=.)]"), ""))</f>
        <v>Cafe, Seating</v>
      </c>
      <c r="R1795" t="s">
        <v>9048</v>
      </c>
      <c r="S1795" t="str">
        <f t="shared" ref="S1795:S1858" si="229">"P" &amp; TEXT(ROW(S1795)-1+972,"000000")</f>
        <v>P002766</v>
      </c>
      <c r="T1795">
        <f t="shared" ref="T1795:T1858" ca="1" si="230">RANDBETWEEN(1, 4500)</f>
        <v>1202</v>
      </c>
      <c r="U1795" s="4">
        <v>2256</v>
      </c>
    </row>
    <row r="1796" spans="1:21" x14ac:dyDescent="0.45">
      <c r="A1796" t="s">
        <v>7211</v>
      </c>
      <c r="B1796" t="s">
        <v>18</v>
      </c>
      <c r="C1796" s="3" t="str">
        <f t="shared" si="225"/>
        <v>3.5 </v>
      </c>
      <c r="D1796" t="s">
        <v>7212</v>
      </c>
      <c r="F1796" t="s">
        <v>13</v>
      </c>
      <c r="G1796" t="str">
        <f t="shared" si="226"/>
        <v>$$ - $$$</v>
      </c>
      <c r="H1796" t="s">
        <v>1945</v>
      </c>
      <c r="I1796" t="s">
        <v>7213</v>
      </c>
      <c r="J1796" t="str">
        <f t="shared" si="224"/>
        <v xml:space="preserve">  AsianThai</v>
      </c>
      <c r="K1796" t="str" cm="1">
        <f t="array" ref="K1796">ExtractCapitals(J1796)</f>
        <v>Asian Thai</v>
      </c>
      <c r="L1796" t="str">
        <f t="shared" si="227"/>
        <v>Asian, Thai</v>
      </c>
      <c r="M1796" t="str">
        <f t="shared" ref="M1796:M1859" si="231">SUBSTITUTE(SUBSTITUTE(L1796, ", ,", ""), ",,", ",")</f>
        <v>Asian, Thai</v>
      </c>
      <c r="N1796" t="s">
        <v>135</v>
      </c>
      <c r="O1796" t="s">
        <v>6965</v>
      </c>
      <c r="P1796" t="str">
        <f t="shared" si="228"/>
        <v>Asian, Thai, Dinner, Lunch, Takeout, Reservations, Seating, Table Service</v>
      </c>
      <c r="Q1796" t="str" cm="1">
        <f t="array" ref="Q1796">_xlfn.TEXTJOIN(", ", TRUE, IFERROR(_xlfn.FILTERXML("&lt;t&gt;&lt;s&gt;" &amp; SUBSTITUTE(P1796, ", ", "&lt;/s&gt;&lt;s&gt;") &amp; "&lt;/s&gt;&lt;/t&gt;", "//s[not(preceding::*=.)]"), ""))</f>
        <v>Asian, Thai, Dinner, Lunch, Takeout, Reservations, Seating, Table Service</v>
      </c>
      <c r="R1796" t="s">
        <v>9048</v>
      </c>
      <c r="S1796" t="str">
        <f t="shared" si="229"/>
        <v>P002767</v>
      </c>
      <c r="T1796">
        <f t="shared" ca="1" si="230"/>
        <v>4332</v>
      </c>
      <c r="U1796" s="4">
        <v>2305</v>
      </c>
    </row>
    <row r="1797" spans="1:21" x14ac:dyDescent="0.45">
      <c r="A1797" t="s">
        <v>7214</v>
      </c>
      <c r="B1797" t="s">
        <v>41</v>
      </c>
      <c r="C1797" s="3" t="str">
        <f t="shared" si="225"/>
        <v>4.5 </v>
      </c>
      <c r="D1797" t="s">
        <v>7215</v>
      </c>
      <c r="F1797" t="s">
        <v>13</v>
      </c>
      <c r="G1797" t="str">
        <f t="shared" si="226"/>
        <v>$$ - $$$</v>
      </c>
      <c r="H1797" t="s">
        <v>44</v>
      </c>
      <c r="I1797" t="s">
        <v>7216</v>
      </c>
      <c r="J1797" t="str">
        <f t="shared" si="224"/>
        <v xml:space="preserve">  ChineseAsianCantonese</v>
      </c>
      <c r="K1797" t="str" cm="1">
        <f t="array" ref="K1797">ExtractCapitals(J1797)</f>
        <v>Chinese Asian Cantonese</v>
      </c>
      <c r="L1797" t="str">
        <f t="shared" si="227"/>
        <v>Chinese, Asian, Cantonese</v>
      </c>
      <c r="M1797" t="str">
        <f t="shared" si="231"/>
        <v>Chinese, Asian, Cantonese</v>
      </c>
      <c r="N1797" t="s">
        <v>3066</v>
      </c>
      <c r="P1797" t="str">
        <f t="shared" si="228"/>
        <v>Chinese, Asian, Cantonese, Vegetarian Friendly, Vegan Options, Gluten Free Options</v>
      </c>
      <c r="Q1797" t="str" cm="1">
        <f t="array" ref="Q1797">_xlfn.TEXTJOIN(", ", TRUE, IFERROR(_xlfn.FILTERXML("&lt;t&gt;&lt;s&gt;" &amp; SUBSTITUTE(P1797, ", ", "&lt;/s&gt;&lt;s&gt;") &amp; "&lt;/s&gt;&lt;/t&gt;", "//s[not(preceding::*=.)]"), ""))</f>
        <v>Chinese, Asian, Cantonese, Vegetarian Friendly, Vegan Options, Gluten Free Options</v>
      </c>
      <c r="R1797" t="s">
        <v>9048</v>
      </c>
      <c r="S1797" t="str">
        <f t="shared" si="229"/>
        <v>P002768</v>
      </c>
      <c r="T1797">
        <f t="shared" ca="1" si="230"/>
        <v>1230</v>
      </c>
      <c r="U1797" s="4">
        <v>119</v>
      </c>
    </row>
    <row r="1798" spans="1:21" x14ac:dyDescent="0.45">
      <c r="A1798" t="s">
        <v>7217</v>
      </c>
      <c r="B1798" t="s">
        <v>41</v>
      </c>
      <c r="C1798" s="3" t="str">
        <f t="shared" si="225"/>
        <v>4.5 </v>
      </c>
      <c r="D1798" t="s">
        <v>7218</v>
      </c>
      <c r="F1798" t="s">
        <v>13</v>
      </c>
      <c r="G1798" t="str">
        <f t="shared" si="226"/>
        <v>$$ - $$$</v>
      </c>
      <c r="H1798" t="s">
        <v>7219</v>
      </c>
      <c r="I1798" t="s">
        <v>7216</v>
      </c>
      <c r="J1798" t="str">
        <f t="shared" si="224"/>
        <v xml:space="preserve">  SeafoodEuropeanContemporary</v>
      </c>
      <c r="K1798" t="str" cm="1">
        <f t="array" ref="K1798">ExtractCapitals(J1798)</f>
        <v>Seafood European Contemporary</v>
      </c>
      <c r="L1798" t="str">
        <f t="shared" si="227"/>
        <v>Seafood, European, Contemporary</v>
      </c>
      <c r="M1798" t="str">
        <f t="shared" si="231"/>
        <v>Seafood, European, Contemporary</v>
      </c>
      <c r="N1798" t="s">
        <v>3133</v>
      </c>
      <c r="P1798" t="str">
        <f t="shared" si="228"/>
        <v>Seafood, European, Contemporary, Gluten Free Options</v>
      </c>
      <c r="Q1798" t="str" cm="1">
        <f t="array" ref="Q1798">_xlfn.TEXTJOIN(", ", TRUE, IFERROR(_xlfn.FILTERXML("&lt;t&gt;&lt;s&gt;" &amp; SUBSTITUTE(P1798, ", ", "&lt;/s&gt;&lt;s&gt;") &amp; "&lt;/s&gt;&lt;/t&gt;", "//s[not(preceding::*=.)]"), ""))</f>
        <v>Seafood, European, Contemporary, Gluten Free Options</v>
      </c>
      <c r="R1798" t="s">
        <v>9048</v>
      </c>
      <c r="S1798" t="str">
        <f t="shared" si="229"/>
        <v>P002769</v>
      </c>
      <c r="T1798">
        <f t="shared" ca="1" si="230"/>
        <v>2594</v>
      </c>
      <c r="U1798" s="4">
        <v>3540</v>
      </c>
    </row>
    <row r="1799" spans="1:21" x14ac:dyDescent="0.45">
      <c r="A1799" t="s">
        <v>7220</v>
      </c>
      <c r="B1799" t="s">
        <v>3</v>
      </c>
      <c r="C1799" s="3" t="str">
        <f t="shared" si="225"/>
        <v>4.0 </v>
      </c>
      <c r="D1799" t="s">
        <v>7221</v>
      </c>
      <c r="E1799" t="s">
        <v>7222</v>
      </c>
      <c r="F1799" t="s">
        <v>13</v>
      </c>
      <c r="G1799" t="str">
        <f t="shared" si="226"/>
        <v>$$ - $$$</v>
      </c>
      <c r="H1799" t="s">
        <v>4245</v>
      </c>
      <c r="I1799" t="s">
        <v>7216</v>
      </c>
      <c r="J1799" t="str">
        <f t="shared" si="224"/>
        <v xml:space="preserve">  InternationalVegetarian FriendlyVegan Options</v>
      </c>
      <c r="K1799" t="str" cm="1">
        <f t="array" ref="K1799">ExtractCapitals(J1799)</f>
        <v>International Vegetarian  Friendly Vegan  Options</v>
      </c>
      <c r="L1799" t="str">
        <f t="shared" si="227"/>
        <v>International, Vegetarian, , Friendly, Vegan, , Options</v>
      </c>
      <c r="M1799" t="str">
        <f t="shared" si="231"/>
        <v>International, Vegetarian Friendly, Vegan Options</v>
      </c>
      <c r="N1799" t="s">
        <v>3066</v>
      </c>
      <c r="P1799" t="str">
        <f t="shared" si="228"/>
        <v>International, Vegetarian Friendly, Vegan Options, Vegetarian Friendly, Vegan Options, Gluten Free Options</v>
      </c>
      <c r="Q1799" t="str" cm="1">
        <f t="array" ref="Q1799">_xlfn.TEXTJOIN(", ", TRUE, IFERROR(_xlfn.FILTERXML("&lt;t&gt;&lt;s&gt;" &amp; SUBSTITUTE(P1799, ", ", "&lt;/s&gt;&lt;s&gt;") &amp; "&lt;/s&gt;&lt;/t&gt;", "//s[not(preceding::*=.)]"), ""))</f>
        <v>International, Vegetarian Friendly, Vegan Options, Gluten Free Options</v>
      </c>
      <c r="R1799" t="s">
        <v>9048</v>
      </c>
      <c r="S1799" t="str">
        <f t="shared" si="229"/>
        <v>P002770</v>
      </c>
      <c r="T1799">
        <f t="shared" ca="1" si="230"/>
        <v>3006</v>
      </c>
      <c r="U1799" s="4">
        <v>938</v>
      </c>
    </row>
    <row r="1800" spans="1:21" x14ac:dyDescent="0.45">
      <c r="A1800" t="s">
        <v>7223</v>
      </c>
      <c r="B1800" t="s">
        <v>3</v>
      </c>
      <c r="C1800" s="3" t="str">
        <f t="shared" si="225"/>
        <v>4.0 </v>
      </c>
      <c r="D1800" t="s">
        <v>7224</v>
      </c>
      <c r="F1800" t="s">
        <v>13</v>
      </c>
      <c r="G1800" t="str">
        <f t="shared" si="226"/>
        <v>$$ - $$$</v>
      </c>
      <c r="H1800" t="s">
        <v>21</v>
      </c>
      <c r="I1800" t="s">
        <v>7225</v>
      </c>
      <c r="J1800" t="str">
        <f t="shared" si="224"/>
        <v xml:space="preserve">  ChineseAsianMalaysian</v>
      </c>
      <c r="K1800" t="str" cm="1">
        <f t="array" ref="K1800">ExtractCapitals(J1800)</f>
        <v>Chinese Asian Malaysian</v>
      </c>
      <c r="L1800" t="str">
        <f t="shared" si="227"/>
        <v>Chinese, Asian, Malaysian</v>
      </c>
      <c r="M1800" t="str">
        <f t="shared" si="231"/>
        <v>Chinese, Asian, Malaysian</v>
      </c>
      <c r="N1800" t="s">
        <v>46</v>
      </c>
      <c r="P1800" t="str">
        <f t="shared" si="228"/>
        <v>Chinese, Asian, Malaysian</v>
      </c>
      <c r="Q1800" t="str" cm="1">
        <f t="array" ref="Q1800">_xlfn.TEXTJOIN(", ", TRUE, IFERROR(_xlfn.FILTERXML("&lt;t&gt;&lt;s&gt;" &amp; SUBSTITUTE(P1800, ", ", "&lt;/s&gt;&lt;s&gt;") &amp; "&lt;/s&gt;&lt;/t&gt;", "//s[not(preceding::*=.)]"), ""))</f>
        <v>Chinese, Asian, Malaysian</v>
      </c>
      <c r="R1800" t="s">
        <v>9048</v>
      </c>
      <c r="S1800" t="str">
        <f t="shared" si="229"/>
        <v>P002771</v>
      </c>
      <c r="T1800">
        <f t="shared" ca="1" si="230"/>
        <v>4280</v>
      </c>
      <c r="U1800" s="4">
        <v>374</v>
      </c>
    </row>
    <row r="1801" spans="1:21" x14ac:dyDescent="0.45">
      <c r="A1801" t="s">
        <v>7226</v>
      </c>
      <c r="B1801" t="s">
        <v>3</v>
      </c>
      <c r="C1801" s="3" t="str">
        <f t="shared" si="225"/>
        <v>4.0 </v>
      </c>
      <c r="D1801" t="s">
        <v>7227</v>
      </c>
      <c r="F1801" t="s">
        <v>13</v>
      </c>
      <c r="G1801" t="str">
        <f t="shared" si="226"/>
        <v>$$ - $$$</v>
      </c>
      <c r="H1801" t="s">
        <v>3394</v>
      </c>
      <c r="I1801" t="s">
        <v>7216</v>
      </c>
      <c r="J1801" t="str">
        <f t="shared" si="224"/>
        <v xml:space="preserve">  CafeInternationalAsian</v>
      </c>
      <c r="K1801" t="str" cm="1">
        <f t="array" ref="K1801">ExtractCapitals(J1801)</f>
        <v>Cafe International Asian</v>
      </c>
      <c r="L1801" t="str">
        <f t="shared" si="227"/>
        <v>Cafe, International, Asian</v>
      </c>
      <c r="M1801" t="str">
        <f t="shared" si="231"/>
        <v>Cafe, International, Asian</v>
      </c>
      <c r="N1801" t="s">
        <v>7228</v>
      </c>
      <c r="P1801" t="str">
        <f t="shared" si="228"/>
        <v>Cafe, International, Asian, Cafe, Malaysian, International, Asian</v>
      </c>
      <c r="Q1801" t="str" cm="1">
        <f t="array" ref="Q1801">_xlfn.TEXTJOIN(", ", TRUE, IFERROR(_xlfn.FILTERXML("&lt;t&gt;&lt;s&gt;" &amp; SUBSTITUTE(P1801, ", ", "&lt;/s&gt;&lt;s&gt;") &amp; "&lt;/s&gt;&lt;/t&gt;", "//s[not(preceding::*=.)]"), ""))</f>
        <v>Cafe, International, Asian, Malaysian</v>
      </c>
      <c r="R1801" t="s">
        <v>9048</v>
      </c>
      <c r="S1801" t="str">
        <f t="shared" si="229"/>
        <v>P002772</v>
      </c>
      <c r="T1801">
        <f t="shared" ca="1" si="230"/>
        <v>2203</v>
      </c>
      <c r="U1801" s="4">
        <v>717</v>
      </c>
    </row>
    <row r="1802" spans="1:21" x14ac:dyDescent="0.45">
      <c r="A1802" t="s">
        <v>7229</v>
      </c>
      <c r="B1802" t="s">
        <v>3</v>
      </c>
      <c r="C1802" s="3" t="str">
        <f t="shared" si="225"/>
        <v>4.0 </v>
      </c>
      <c r="D1802" t="s">
        <v>7230</v>
      </c>
      <c r="E1802" t="s">
        <v>7231</v>
      </c>
      <c r="F1802" t="s">
        <v>6</v>
      </c>
      <c r="G1802" t="str">
        <f t="shared" si="226"/>
        <v>$</v>
      </c>
      <c r="H1802" t="s">
        <v>7232</v>
      </c>
      <c r="I1802" t="s">
        <v>7233</v>
      </c>
      <c r="J1802" t="str">
        <f t="shared" si="224"/>
        <v>ItalianPizzaVegetarian Friendly</v>
      </c>
      <c r="K1802" t="str" cm="1">
        <f t="array" ref="K1802">ExtractCapitals(J1802)</f>
        <v>Italian Pizza Vegetarian  Friendly</v>
      </c>
      <c r="L1802" t="str">
        <f t="shared" si="227"/>
        <v>Italian, Pizza, Vegetarian, , Friendly</v>
      </c>
      <c r="M1802" t="str">
        <f t="shared" si="231"/>
        <v>Italian, Pizza, Vegetarian Friendly</v>
      </c>
      <c r="N1802" t="s">
        <v>6503</v>
      </c>
      <c r="P1802" t="str">
        <f t="shared" si="228"/>
        <v>Italian, Pizza, Vegetarian Friendly</v>
      </c>
      <c r="Q1802" t="str" cm="1">
        <f t="array" ref="Q1802">_xlfn.TEXTJOIN(", ", TRUE, IFERROR(_xlfn.FILTERXML("&lt;t&gt;&lt;s&gt;" &amp; SUBSTITUTE(P1802, ", ", "&lt;/s&gt;&lt;s&gt;") &amp; "&lt;/s&gt;&lt;/t&gt;", "//s[not(preceding::*=.)]"), ""))</f>
        <v>Italian, Pizza, Vegetarian Friendly</v>
      </c>
      <c r="R1802" t="s">
        <v>9048</v>
      </c>
      <c r="S1802" t="str">
        <f t="shared" si="229"/>
        <v>P002773</v>
      </c>
      <c r="T1802">
        <f t="shared" ca="1" si="230"/>
        <v>3379</v>
      </c>
      <c r="U1802" s="4">
        <v>4174</v>
      </c>
    </row>
    <row r="1803" spans="1:21" x14ac:dyDescent="0.45">
      <c r="A1803" t="s">
        <v>7234</v>
      </c>
      <c r="B1803" t="s">
        <v>41</v>
      </c>
      <c r="C1803" s="3" t="str">
        <f t="shared" si="225"/>
        <v>4.5 </v>
      </c>
      <c r="D1803" t="s">
        <v>7235</v>
      </c>
      <c r="F1803" t="s">
        <v>13</v>
      </c>
      <c r="G1803" t="str">
        <f t="shared" si="226"/>
        <v>$$ - $$$</v>
      </c>
      <c r="H1803" t="s">
        <v>133</v>
      </c>
      <c r="I1803" t="s">
        <v>7216</v>
      </c>
      <c r="J1803" t="str">
        <f t="shared" si="224"/>
        <v xml:space="preserve">  ChineseSeafoodAsian</v>
      </c>
      <c r="K1803" t="str" cm="1">
        <f t="array" ref="K1803">ExtractCapitals(J1803)</f>
        <v>Chinese Seafood Asian</v>
      </c>
      <c r="L1803" t="str">
        <f t="shared" si="227"/>
        <v>Chinese, Seafood, Asian</v>
      </c>
      <c r="M1803" t="str">
        <f t="shared" si="231"/>
        <v>Chinese, Seafood, Asian</v>
      </c>
      <c r="N1803" t="s">
        <v>56</v>
      </c>
      <c r="P1803" t="str">
        <f t="shared" si="228"/>
        <v>Chinese, Seafood, Asian, Vegetarian Friendly, Vegan Options</v>
      </c>
      <c r="Q1803" t="str" cm="1">
        <f t="array" ref="Q1803">_xlfn.TEXTJOIN(", ", TRUE, IFERROR(_xlfn.FILTERXML("&lt;t&gt;&lt;s&gt;" &amp; SUBSTITUTE(P1803, ", ", "&lt;/s&gt;&lt;s&gt;") &amp; "&lt;/s&gt;&lt;/t&gt;", "//s[not(preceding::*=.)]"), ""))</f>
        <v>Chinese, Seafood, Asian, Vegetarian Friendly, Vegan Options</v>
      </c>
      <c r="R1803" t="s">
        <v>9048</v>
      </c>
      <c r="S1803" t="str">
        <f t="shared" si="229"/>
        <v>P002774</v>
      </c>
      <c r="T1803">
        <f t="shared" ca="1" si="230"/>
        <v>2432</v>
      </c>
      <c r="U1803" s="4">
        <v>2190</v>
      </c>
    </row>
    <row r="1804" spans="1:21" x14ac:dyDescent="0.45">
      <c r="A1804" t="s">
        <v>7236</v>
      </c>
      <c r="B1804" t="s">
        <v>3</v>
      </c>
      <c r="C1804" s="3" t="str">
        <f t="shared" si="225"/>
        <v>4.0 </v>
      </c>
      <c r="D1804" t="s">
        <v>7237</v>
      </c>
      <c r="F1804" t="s">
        <v>13</v>
      </c>
      <c r="G1804" t="str">
        <f t="shared" si="226"/>
        <v>$$ - $$$</v>
      </c>
      <c r="H1804" t="s">
        <v>7238</v>
      </c>
      <c r="I1804" t="s">
        <v>7239</v>
      </c>
      <c r="J1804" t="str">
        <f t="shared" si="224"/>
        <v xml:space="preserve">  ItalianBarPub</v>
      </c>
      <c r="K1804" t="str" cm="1">
        <f t="array" ref="K1804">ExtractCapitals(J1804)</f>
        <v>Italian Bar Pub</v>
      </c>
      <c r="L1804" t="str">
        <f t="shared" si="227"/>
        <v>Italian, Bar, Pub</v>
      </c>
      <c r="M1804" t="str">
        <f t="shared" si="231"/>
        <v>Italian, Bar, Pub</v>
      </c>
      <c r="N1804" t="s">
        <v>7240</v>
      </c>
      <c r="P1804" t="str">
        <f t="shared" si="228"/>
        <v>Italian, Bar, Pub, Italian, Fusion, Malaysian, Bar, Pub</v>
      </c>
      <c r="Q1804" t="str" cm="1">
        <f t="array" ref="Q1804">_xlfn.TEXTJOIN(", ", TRUE, IFERROR(_xlfn.FILTERXML("&lt;t&gt;&lt;s&gt;" &amp; SUBSTITUTE(P1804, ", ", "&lt;/s&gt;&lt;s&gt;") &amp; "&lt;/s&gt;&lt;/t&gt;", "//s[not(preceding::*=.)]"), ""))</f>
        <v>Italian, Bar, Pub, Fusion, Malaysian</v>
      </c>
      <c r="R1804" t="s">
        <v>9048</v>
      </c>
      <c r="S1804" t="str">
        <f t="shared" si="229"/>
        <v>P002775</v>
      </c>
      <c r="T1804">
        <f t="shared" ca="1" si="230"/>
        <v>2690</v>
      </c>
      <c r="U1804" s="4">
        <v>301</v>
      </c>
    </row>
    <row r="1805" spans="1:21" x14ac:dyDescent="0.45">
      <c r="A1805" t="s">
        <v>7241</v>
      </c>
      <c r="B1805" t="s">
        <v>41</v>
      </c>
      <c r="C1805" s="3" t="str">
        <f t="shared" si="225"/>
        <v>4.5 </v>
      </c>
      <c r="D1805" t="s">
        <v>7242</v>
      </c>
      <c r="F1805" t="s">
        <v>6</v>
      </c>
      <c r="G1805" t="str">
        <f t="shared" si="226"/>
        <v>$</v>
      </c>
      <c r="H1805" t="s">
        <v>631</v>
      </c>
      <c r="I1805" t="s">
        <v>7243</v>
      </c>
      <c r="J1805" t="str">
        <f t="shared" si="224"/>
        <v>AsianMalaysianHalal</v>
      </c>
      <c r="K1805" t="str" cm="1">
        <f t="array" ref="K1805">ExtractCapitals(J1805)</f>
        <v>Asian Malaysian Halal</v>
      </c>
      <c r="L1805" t="str">
        <f t="shared" si="227"/>
        <v>Asian, Malaysian, Halal</v>
      </c>
      <c r="M1805" t="str">
        <f t="shared" si="231"/>
        <v>Asian, Malaysian, Halal</v>
      </c>
      <c r="N1805" t="s">
        <v>1162</v>
      </c>
      <c r="P1805" t="str">
        <f t="shared" si="228"/>
        <v>Asian, Malaysian, Halal</v>
      </c>
      <c r="Q1805" t="str" cm="1">
        <f t="array" ref="Q1805">_xlfn.TEXTJOIN(", ", TRUE, IFERROR(_xlfn.FILTERXML("&lt;t&gt;&lt;s&gt;" &amp; SUBSTITUTE(P1805, ", ", "&lt;/s&gt;&lt;s&gt;") &amp; "&lt;/s&gt;&lt;/t&gt;", "//s[not(preceding::*=.)]"), ""))</f>
        <v>Asian, Malaysian, Halal</v>
      </c>
      <c r="R1805" t="s">
        <v>9048</v>
      </c>
      <c r="S1805" t="str">
        <f t="shared" si="229"/>
        <v>P002776</v>
      </c>
      <c r="T1805">
        <f t="shared" ca="1" si="230"/>
        <v>1400</v>
      </c>
      <c r="U1805" s="4">
        <v>2961</v>
      </c>
    </row>
    <row r="1806" spans="1:21" x14ac:dyDescent="0.45">
      <c r="A1806" t="s">
        <v>7244</v>
      </c>
      <c r="B1806" t="s">
        <v>41</v>
      </c>
      <c r="C1806" s="3" t="str">
        <f t="shared" si="225"/>
        <v>4.5 </v>
      </c>
      <c r="D1806" t="s">
        <v>7245</v>
      </c>
      <c r="F1806" t="s">
        <v>144</v>
      </c>
      <c r="G1806" t="str">
        <f t="shared" si="226"/>
        <v>$$$$</v>
      </c>
      <c r="H1806" t="s">
        <v>3112</v>
      </c>
      <c r="I1806" t="s">
        <v>7246</v>
      </c>
      <c r="J1806" t="str">
        <f t="shared" si="224"/>
        <v>International</v>
      </c>
      <c r="K1806" t="str" cm="1">
        <f t="array" ref="K1806">ExtractCapitals(J1806)</f>
        <v>International</v>
      </c>
      <c r="L1806" t="str">
        <f t="shared" si="227"/>
        <v>International</v>
      </c>
      <c r="M1806" t="str">
        <f t="shared" si="231"/>
        <v>International</v>
      </c>
      <c r="N1806" t="s">
        <v>39</v>
      </c>
      <c r="P1806" t="str">
        <f t="shared" si="228"/>
        <v>International, Dinner</v>
      </c>
      <c r="Q1806" t="str" cm="1">
        <f t="array" ref="Q1806">_xlfn.TEXTJOIN(", ", TRUE, IFERROR(_xlfn.FILTERXML("&lt;t&gt;&lt;s&gt;" &amp; SUBSTITUTE(P1806, ", ", "&lt;/s&gt;&lt;s&gt;") &amp; "&lt;/s&gt;&lt;/t&gt;", "//s[not(preceding::*=.)]"), ""))</f>
        <v>International, Dinner</v>
      </c>
      <c r="R1806" t="s">
        <v>9048</v>
      </c>
      <c r="S1806" t="str">
        <f t="shared" si="229"/>
        <v>P002777</v>
      </c>
      <c r="T1806">
        <f t="shared" ca="1" si="230"/>
        <v>3004</v>
      </c>
      <c r="U1806" s="4">
        <v>3640</v>
      </c>
    </row>
    <row r="1807" spans="1:21" x14ac:dyDescent="0.45">
      <c r="A1807" t="s">
        <v>2206</v>
      </c>
      <c r="B1807" t="s">
        <v>3</v>
      </c>
      <c r="C1807" s="3" t="str">
        <f t="shared" si="225"/>
        <v>4.0 </v>
      </c>
      <c r="D1807" t="s">
        <v>7247</v>
      </c>
      <c r="F1807" t="s">
        <v>6</v>
      </c>
      <c r="G1807" t="str">
        <f t="shared" si="226"/>
        <v>$</v>
      </c>
      <c r="H1807" t="s">
        <v>1691</v>
      </c>
      <c r="J1807" t="str">
        <f t="shared" si="224"/>
        <v>Quick BitesAmericanFast food</v>
      </c>
      <c r="K1807" t="str" cm="1">
        <f t="array" ref="K1807">ExtractCapitals(J1807)</f>
        <v>Quick  Bites American Fast food</v>
      </c>
      <c r="L1807" t="str">
        <f t="shared" si="227"/>
        <v>Quick, , Bites, American, Fast, food</v>
      </c>
      <c r="M1807" t="str">
        <f t="shared" si="231"/>
        <v>Quick Bites, American, Fast, food</v>
      </c>
      <c r="N1807" t="s">
        <v>77</v>
      </c>
      <c r="P1807" t="str">
        <f t="shared" si="228"/>
        <v>Quick Bites, American, Fast, food, Halal</v>
      </c>
      <c r="Q1807" t="str" cm="1">
        <f t="array" ref="Q1807">_xlfn.TEXTJOIN(", ", TRUE, IFERROR(_xlfn.FILTERXML("&lt;t&gt;&lt;s&gt;" &amp; SUBSTITUTE(P1807, ", ", "&lt;/s&gt;&lt;s&gt;") &amp; "&lt;/s&gt;&lt;/t&gt;", "//s[not(preceding::*=.)]"), ""))</f>
        <v>Quick Bites, American, Fast, food, Halal</v>
      </c>
      <c r="R1807" t="s">
        <v>9048</v>
      </c>
      <c r="S1807" t="str">
        <f t="shared" si="229"/>
        <v>P002778</v>
      </c>
      <c r="T1807">
        <f t="shared" ca="1" si="230"/>
        <v>3446</v>
      </c>
      <c r="U1807" s="4">
        <v>2277</v>
      </c>
    </row>
    <row r="1808" spans="1:21" x14ac:dyDescent="0.45">
      <c r="A1808" t="s">
        <v>7248</v>
      </c>
      <c r="B1808" t="s">
        <v>18</v>
      </c>
      <c r="C1808" s="3" t="str">
        <f t="shared" si="225"/>
        <v>3.5 </v>
      </c>
      <c r="D1808" t="s">
        <v>7249</v>
      </c>
      <c r="F1808" t="s">
        <v>13</v>
      </c>
      <c r="G1808" t="str">
        <f t="shared" si="226"/>
        <v>$$ - $$$</v>
      </c>
      <c r="H1808" t="s">
        <v>133</v>
      </c>
      <c r="I1808" t="s">
        <v>7250</v>
      </c>
      <c r="J1808" t="str">
        <f t="shared" si="224"/>
        <v xml:space="preserve">  ChineseSeafoodAsian</v>
      </c>
      <c r="K1808" t="str" cm="1">
        <f t="array" ref="K1808">ExtractCapitals(J1808)</f>
        <v>Chinese Seafood Asian</v>
      </c>
      <c r="L1808" t="str">
        <f t="shared" si="227"/>
        <v>Chinese, Seafood, Asian</v>
      </c>
      <c r="M1808" t="str">
        <f t="shared" si="231"/>
        <v>Chinese, Seafood, Asian</v>
      </c>
      <c r="N1808" t="s">
        <v>232</v>
      </c>
      <c r="P1808" t="str">
        <f t="shared" si="228"/>
        <v>Chinese, Seafood, Asian, Lunch, Dinner</v>
      </c>
      <c r="Q1808" t="str" cm="1">
        <f t="array" ref="Q1808">_xlfn.TEXTJOIN(", ", TRUE, IFERROR(_xlfn.FILTERXML("&lt;t&gt;&lt;s&gt;" &amp; SUBSTITUTE(P1808, ", ", "&lt;/s&gt;&lt;s&gt;") &amp; "&lt;/s&gt;&lt;/t&gt;", "//s[not(preceding::*=.)]"), ""))</f>
        <v>Chinese, Seafood, Asian, Lunch, Dinner</v>
      </c>
      <c r="R1808" t="s">
        <v>9048</v>
      </c>
      <c r="S1808" t="str">
        <f t="shared" si="229"/>
        <v>P002779</v>
      </c>
      <c r="T1808">
        <f t="shared" ca="1" si="230"/>
        <v>3642</v>
      </c>
      <c r="U1808" s="4">
        <v>3312</v>
      </c>
    </row>
    <row r="1809" spans="1:21" x14ac:dyDescent="0.45">
      <c r="A1809" t="s">
        <v>7251</v>
      </c>
      <c r="B1809" t="s">
        <v>3</v>
      </c>
      <c r="C1809" s="3" t="str">
        <f t="shared" si="225"/>
        <v>4.0 </v>
      </c>
      <c r="D1809" t="s">
        <v>7252</v>
      </c>
      <c r="F1809" t="s">
        <v>13</v>
      </c>
      <c r="G1809" t="str">
        <f t="shared" si="226"/>
        <v>$$ - $$$</v>
      </c>
      <c r="H1809" t="s">
        <v>133</v>
      </c>
      <c r="I1809" t="s">
        <v>7253</v>
      </c>
      <c r="J1809" t="str">
        <f t="shared" si="224"/>
        <v xml:space="preserve">  ChineseSeafoodAsian</v>
      </c>
      <c r="K1809" t="str" cm="1">
        <f t="array" ref="K1809">ExtractCapitals(J1809)</f>
        <v>Chinese Seafood Asian</v>
      </c>
      <c r="L1809" t="str">
        <f t="shared" si="227"/>
        <v>Chinese, Seafood, Asian</v>
      </c>
      <c r="M1809" t="str">
        <f t="shared" si="231"/>
        <v>Chinese, Seafood, Asian</v>
      </c>
      <c r="N1809" t="s">
        <v>135</v>
      </c>
      <c r="P1809" t="str">
        <f t="shared" si="228"/>
        <v>Chinese, Seafood, Asian, Dinner, Lunch</v>
      </c>
      <c r="Q1809" t="str" cm="1">
        <f t="array" ref="Q1809">_xlfn.TEXTJOIN(", ", TRUE, IFERROR(_xlfn.FILTERXML("&lt;t&gt;&lt;s&gt;" &amp; SUBSTITUTE(P1809, ", ", "&lt;/s&gt;&lt;s&gt;") &amp; "&lt;/s&gt;&lt;/t&gt;", "//s[not(preceding::*=.)]"), ""))</f>
        <v>Chinese, Seafood, Asian, Dinner, Lunch</v>
      </c>
      <c r="R1809" t="s">
        <v>9048</v>
      </c>
      <c r="S1809" t="str">
        <f t="shared" si="229"/>
        <v>P002780</v>
      </c>
      <c r="T1809">
        <f t="shared" ca="1" si="230"/>
        <v>2372</v>
      </c>
      <c r="U1809" s="4">
        <v>3383</v>
      </c>
    </row>
    <row r="1810" spans="1:21" x14ac:dyDescent="0.45">
      <c r="A1810" t="s">
        <v>7254</v>
      </c>
      <c r="B1810" t="s">
        <v>41</v>
      </c>
      <c r="C1810" s="3" t="str">
        <f t="shared" si="225"/>
        <v>4.5 </v>
      </c>
      <c r="D1810" t="s">
        <v>7255</v>
      </c>
      <c r="E1810" t="s">
        <v>7256</v>
      </c>
      <c r="F1810" t="s">
        <v>13</v>
      </c>
      <c r="G1810" t="str">
        <f t="shared" si="226"/>
        <v>$$ - $$$</v>
      </c>
      <c r="H1810" t="s">
        <v>7257</v>
      </c>
      <c r="I1810" t="s">
        <v>7258</v>
      </c>
      <c r="J1810" t="str">
        <f t="shared" si="224"/>
        <v xml:space="preserve">  Middle EasternVegetarian FriendlyHalal</v>
      </c>
      <c r="K1810" t="str" cm="1">
        <f t="array" ref="K1810">ExtractCapitals(J1810)</f>
        <v>Middle  Eastern Vegetarian  Friendly Halal</v>
      </c>
      <c r="L1810" t="str">
        <f t="shared" si="227"/>
        <v>Middle, , Eastern, Vegetarian, , Friendly, Halal</v>
      </c>
      <c r="M1810" t="str">
        <f t="shared" si="231"/>
        <v>Middle Eastern, Vegetarian Friendly, Halal</v>
      </c>
      <c r="N1810" t="s">
        <v>2744</v>
      </c>
      <c r="P1810" t="str">
        <f t="shared" si="228"/>
        <v>Middle Eastern, Vegetarian Friendly, Halal</v>
      </c>
      <c r="Q1810" t="str" cm="1">
        <f t="array" ref="Q1810">_xlfn.TEXTJOIN(", ", TRUE, IFERROR(_xlfn.FILTERXML("&lt;t&gt;&lt;s&gt;" &amp; SUBSTITUTE(P1810, ", ", "&lt;/s&gt;&lt;s&gt;") &amp; "&lt;/s&gt;&lt;/t&gt;", "//s[not(preceding::*=.)]"), ""))</f>
        <v>Middle Eastern, Vegetarian Friendly, Halal</v>
      </c>
      <c r="R1810" t="s">
        <v>9048</v>
      </c>
      <c r="S1810" t="str">
        <f t="shared" si="229"/>
        <v>P002781</v>
      </c>
      <c r="T1810">
        <f t="shared" ca="1" si="230"/>
        <v>3426</v>
      </c>
      <c r="U1810" s="4">
        <v>19</v>
      </c>
    </row>
    <row r="1811" spans="1:21" x14ac:dyDescent="0.45">
      <c r="A1811" t="s">
        <v>7259</v>
      </c>
      <c r="B1811" t="s">
        <v>41</v>
      </c>
      <c r="C1811" s="3" t="str">
        <f t="shared" si="225"/>
        <v>4.5 </v>
      </c>
      <c r="D1811" t="s">
        <v>7260</v>
      </c>
      <c r="E1811" t="s">
        <v>7261</v>
      </c>
      <c r="F1811" t="s">
        <v>6</v>
      </c>
      <c r="G1811" t="str">
        <f t="shared" si="226"/>
        <v>$</v>
      </c>
      <c r="H1811" t="s">
        <v>1719</v>
      </c>
      <c r="J1811" t="str">
        <f t="shared" si="224"/>
        <v>ChineseSeafoodAsian</v>
      </c>
      <c r="K1811" t="str" cm="1">
        <f t="array" ref="K1811">ExtractCapitals(J1811)</f>
        <v>Chinese Seafood Asian</v>
      </c>
      <c r="L1811" t="str">
        <f t="shared" si="227"/>
        <v>Chinese, Seafood, Asian</v>
      </c>
      <c r="M1811" t="str">
        <f t="shared" si="231"/>
        <v>Chinese, Seafood, Asian</v>
      </c>
      <c r="N1811" t="s">
        <v>1721</v>
      </c>
      <c r="P1811" t="str">
        <f t="shared" si="228"/>
        <v>Chinese, Seafood, Asian, Chinese, Seafood, Asian, Malaysian</v>
      </c>
      <c r="Q1811" t="str" cm="1">
        <f t="array" ref="Q1811">_xlfn.TEXTJOIN(", ", TRUE, IFERROR(_xlfn.FILTERXML("&lt;t&gt;&lt;s&gt;" &amp; SUBSTITUTE(P1811, ", ", "&lt;/s&gt;&lt;s&gt;") &amp; "&lt;/s&gt;&lt;/t&gt;", "//s[not(preceding::*=.)]"), ""))</f>
        <v>Chinese, Seafood, Asian, Malaysian</v>
      </c>
      <c r="R1811" t="s">
        <v>9048</v>
      </c>
      <c r="S1811" t="str">
        <f t="shared" si="229"/>
        <v>P002782</v>
      </c>
      <c r="T1811">
        <f t="shared" ca="1" si="230"/>
        <v>4385</v>
      </c>
      <c r="U1811" s="4">
        <v>3716</v>
      </c>
    </row>
    <row r="1812" spans="1:21" x14ac:dyDescent="0.45">
      <c r="A1812" t="s">
        <v>7262</v>
      </c>
      <c r="B1812" t="s">
        <v>18</v>
      </c>
      <c r="C1812" s="3" t="str">
        <f t="shared" si="225"/>
        <v>3.5 </v>
      </c>
      <c r="D1812" t="s">
        <v>7263</v>
      </c>
      <c r="E1812" t="s">
        <v>7264</v>
      </c>
      <c r="F1812" t="s">
        <v>13</v>
      </c>
      <c r="G1812" t="str">
        <f t="shared" si="226"/>
        <v>$$ - $$$</v>
      </c>
      <c r="H1812" t="s">
        <v>133</v>
      </c>
      <c r="I1812" t="s">
        <v>7265</v>
      </c>
      <c r="J1812" t="str">
        <f t="shared" si="224"/>
        <v xml:space="preserve">  ChineseSeafoodAsian</v>
      </c>
      <c r="K1812" t="str" cm="1">
        <f t="array" ref="K1812">ExtractCapitals(J1812)</f>
        <v>Chinese Seafood Asian</v>
      </c>
      <c r="L1812" t="str">
        <f t="shared" si="227"/>
        <v>Chinese, Seafood, Asian</v>
      </c>
      <c r="M1812" t="str">
        <f t="shared" si="231"/>
        <v>Chinese, Seafood, Asian</v>
      </c>
      <c r="N1812" t="s">
        <v>77</v>
      </c>
      <c r="P1812" t="str">
        <f t="shared" si="228"/>
        <v>Chinese, Seafood, Asian, Halal</v>
      </c>
      <c r="Q1812" t="str" cm="1">
        <f t="array" ref="Q1812">_xlfn.TEXTJOIN(", ", TRUE, IFERROR(_xlfn.FILTERXML("&lt;t&gt;&lt;s&gt;" &amp; SUBSTITUTE(P1812, ", ", "&lt;/s&gt;&lt;s&gt;") &amp; "&lt;/s&gt;&lt;/t&gt;", "//s[not(preceding::*=.)]"), ""))</f>
        <v>Chinese, Seafood, Asian, Halal</v>
      </c>
      <c r="R1812" t="s">
        <v>9048</v>
      </c>
      <c r="S1812" t="str">
        <f t="shared" si="229"/>
        <v>P002783</v>
      </c>
      <c r="T1812">
        <f t="shared" ca="1" si="230"/>
        <v>1516</v>
      </c>
      <c r="U1812" s="4">
        <v>3260</v>
      </c>
    </row>
    <row r="1813" spans="1:21" x14ac:dyDescent="0.45">
      <c r="A1813" t="s">
        <v>7266</v>
      </c>
      <c r="B1813" t="s">
        <v>3</v>
      </c>
      <c r="C1813" s="3" t="str">
        <f t="shared" si="225"/>
        <v>4.0 </v>
      </c>
      <c r="D1813" t="s">
        <v>7267</v>
      </c>
      <c r="F1813" t="s">
        <v>13</v>
      </c>
      <c r="G1813" t="str">
        <f t="shared" si="226"/>
        <v>$$ - $$$</v>
      </c>
      <c r="H1813" t="s">
        <v>482</v>
      </c>
      <c r="I1813" t="s">
        <v>7268</v>
      </c>
      <c r="J1813" t="str">
        <f t="shared" si="224"/>
        <v xml:space="preserve">  IndianAsianMalaysian</v>
      </c>
      <c r="K1813" t="str" cm="1">
        <f t="array" ref="K1813">ExtractCapitals(J1813)</f>
        <v>Indian Asian Malaysian</v>
      </c>
      <c r="L1813" t="str">
        <f t="shared" si="227"/>
        <v>Indian, Asian, Malaysian</v>
      </c>
      <c r="M1813" t="str">
        <f t="shared" si="231"/>
        <v>Indian, Asian, Malaysian</v>
      </c>
      <c r="N1813" t="s">
        <v>9</v>
      </c>
      <c r="P1813" t="str">
        <f t="shared" si="228"/>
        <v>Indian, Asian, Malaysian, Vegetarian Friendly, Vegan Options, Halal</v>
      </c>
      <c r="Q1813" t="str" cm="1">
        <f t="array" ref="Q1813">_xlfn.TEXTJOIN(", ", TRUE, IFERROR(_xlfn.FILTERXML("&lt;t&gt;&lt;s&gt;" &amp; SUBSTITUTE(P1813, ", ", "&lt;/s&gt;&lt;s&gt;") &amp; "&lt;/s&gt;&lt;/t&gt;", "//s[not(preceding::*=.)]"), ""))</f>
        <v>Indian, Asian, Malaysian, Vegetarian Friendly, Vegan Options, Halal</v>
      </c>
      <c r="R1813" t="s">
        <v>9048</v>
      </c>
      <c r="S1813" t="str">
        <f t="shared" si="229"/>
        <v>P002784</v>
      </c>
      <c r="T1813">
        <f t="shared" ca="1" si="230"/>
        <v>3866</v>
      </c>
      <c r="U1813" s="4">
        <v>469</v>
      </c>
    </row>
    <row r="1814" spans="1:21" x14ac:dyDescent="0.45">
      <c r="A1814" t="s">
        <v>7269</v>
      </c>
      <c r="B1814" t="s">
        <v>18</v>
      </c>
      <c r="C1814" s="3" t="str">
        <f t="shared" si="225"/>
        <v>3.5 </v>
      </c>
      <c r="D1814" t="s">
        <v>7270</v>
      </c>
      <c r="F1814" t="s">
        <v>13</v>
      </c>
      <c r="G1814" t="str">
        <f t="shared" si="226"/>
        <v>$$ - $$$</v>
      </c>
      <c r="H1814" t="s">
        <v>133</v>
      </c>
      <c r="I1814" t="s">
        <v>7271</v>
      </c>
      <c r="J1814" t="str">
        <f t="shared" si="224"/>
        <v xml:space="preserve">  ChineseSeafoodAsian</v>
      </c>
      <c r="K1814" t="str" cm="1">
        <f t="array" ref="K1814">ExtractCapitals(J1814)</f>
        <v>Chinese Seafood Asian</v>
      </c>
      <c r="L1814" t="str">
        <f t="shared" si="227"/>
        <v>Chinese, Seafood, Asian</v>
      </c>
      <c r="M1814" t="str">
        <f t="shared" si="231"/>
        <v>Chinese, Seafood, Asian</v>
      </c>
      <c r="N1814" t="s">
        <v>232</v>
      </c>
      <c r="P1814" t="str">
        <f t="shared" si="228"/>
        <v>Chinese, Seafood, Asian, Lunch, Dinner</v>
      </c>
      <c r="Q1814" t="str" cm="1">
        <f t="array" ref="Q1814">_xlfn.TEXTJOIN(", ", TRUE, IFERROR(_xlfn.FILTERXML("&lt;t&gt;&lt;s&gt;" &amp; SUBSTITUTE(P1814, ", ", "&lt;/s&gt;&lt;s&gt;") &amp; "&lt;/s&gt;&lt;/t&gt;", "//s[not(preceding::*=.)]"), ""))</f>
        <v>Chinese, Seafood, Asian, Lunch, Dinner</v>
      </c>
      <c r="R1814" t="s">
        <v>9048</v>
      </c>
      <c r="S1814" t="str">
        <f t="shared" si="229"/>
        <v>P002785</v>
      </c>
      <c r="T1814">
        <f t="shared" ca="1" si="230"/>
        <v>478</v>
      </c>
      <c r="U1814" s="4">
        <v>1386</v>
      </c>
    </row>
    <row r="1815" spans="1:21" x14ac:dyDescent="0.45">
      <c r="A1815" t="s">
        <v>7272</v>
      </c>
      <c r="B1815" t="s">
        <v>3</v>
      </c>
      <c r="C1815" s="3" t="str">
        <f t="shared" si="225"/>
        <v>4.0 </v>
      </c>
      <c r="D1815" t="s">
        <v>7273</v>
      </c>
      <c r="F1815" t="s">
        <v>13</v>
      </c>
      <c r="G1815" t="str">
        <f t="shared" si="226"/>
        <v>$$ - $$$</v>
      </c>
      <c r="H1815" t="s">
        <v>273</v>
      </c>
      <c r="J1815" t="str">
        <f t="shared" si="224"/>
        <v xml:space="preserve">  AsianThaiVegetarian Friendly</v>
      </c>
      <c r="K1815" t="str" cm="1">
        <f t="array" ref="K1815">ExtractCapitals(J1815)</f>
        <v>Asian Thai Vegetarian  Friendly</v>
      </c>
      <c r="L1815" t="str">
        <f t="shared" si="227"/>
        <v>Asian, Thai, Vegetarian, , Friendly</v>
      </c>
      <c r="M1815" t="str">
        <f t="shared" si="231"/>
        <v>Asian, Thai, Vegetarian Friendly</v>
      </c>
      <c r="N1815" t="s">
        <v>56</v>
      </c>
      <c r="P1815" t="str">
        <f t="shared" si="228"/>
        <v>Asian, Thai, Vegetarian Friendly, Vegetarian Friendly, Vegan Options</v>
      </c>
      <c r="Q1815" t="str" cm="1">
        <f t="array" ref="Q1815">_xlfn.TEXTJOIN(", ", TRUE, IFERROR(_xlfn.FILTERXML("&lt;t&gt;&lt;s&gt;" &amp; SUBSTITUTE(P1815, ", ", "&lt;/s&gt;&lt;s&gt;") &amp; "&lt;/s&gt;&lt;/t&gt;", "//s[not(preceding::*=.)]"), ""))</f>
        <v>Asian, Thai, Vegetarian Friendly, Vegan Options</v>
      </c>
      <c r="R1815" t="s">
        <v>9048</v>
      </c>
      <c r="S1815" t="str">
        <f t="shared" si="229"/>
        <v>P002786</v>
      </c>
      <c r="T1815">
        <f t="shared" ca="1" si="230"/>
        <v>959</v>
      </c>
      <c r="U1815" s="4">
        <v>4146</v>
      </c>
    </row>
    <row r="1816" spans="1:21" x14ac:dyDescent="0.45">
      <c r="A1816" t="s">
        <v>7274</v>
      </c>
      <c r="B1816" t="s">
        <v>3</v>
      </c>
      <c r="C1816" s="3" t="str">
        <f t="shared" si="225"/>
        <v>4.0 </v>
      </c>
      <c r="D1816" t="s">
        <v>7275</v>
      </c>
      <c r="F1816" t="s">
        <v>794</v>
      </c>
      <c r="G1816" t="str">
        <f t="shared" si="226"/>
        <v>$$</v>
      </c>
      <c r="H1816" t="s">
        <v>6969</v>
      </c>
      <c r="I1816" t="s">
        <v>7276</v>
      </c>
      <c r="J1816" t="str">
        <f t="shared" si="224"/>
        <v>AsianMalaysianHalal</v>
      </c>
      <c r="K1816" t="str" cm="1">
        <f t="array" ref="K1816">ExtractCapitals(J1816)</f>
        <v>Asian Malaysian Halal</v>
      </c>
      <c r="L1816" t="str">
        <f t="shared" si="227"/>
        <v>Asian, Malaysian, Halal</v>
      </c>
      <c r="M1816" t="str">
        <f t="shared" si="231"/>
        <v>Asian, Malaysian, Halal</v>
      </c>
      <c r="N1816" t="s">
        <v>77</v>
      </c>
      <c r="P1816" t="str">
        <f t="shared" si="228"/>
        <v>Asian, Malaysian, Halal</v>
      </c>
      <c r="Q1816" t="str" cm="1">
        <f t="array" ref="Q1816">_xlfn.TEXTJOIN(", ", TRUE, IFERROR(_xlfn.FILTERXML("&lt;t&gt;&lt;s&gt;" &amp; SUBSTITUTE(P1816, ", ", "&lt;/s&gt;&lt;s&gt;") &amp; "&lt;/s&gt;&lt;/t&gt;", "//s[not(preceding::*=.)]"), ""))</f>
        <v>Asian, Malaysian, Halal</v>
      </c>
      <c r="R1816" t="s">
        <v>9048</v>
      </c>
      <c r="S1816" t="str">
        <f t="shared" si="229"/>
        <v>P002787</v>
      </c>
      <c r="T1816">
        <f t="shared" ca="1" si="230"/>
        <v>3168</v>
      </c>
      <c r="U1816" s="4">
        <v>2677</v>
      </c>
    </row>
    <row r="1817" spans="1:21" x14ac:dyDescent="0.45">
      <c r="A1817" t="s">
        <v>7277</v>
      </c>
      <c r="B1817" t="s">
        <v>18</v>
      </c>
      <c r="C1817" s="3" t="str">
        <f t="shared" si="225"/>
        <v>3.5 </v>
      </c>
      <c r="D1817" t="s">
        <v>7278</v>
      </c>
      <c r="E1817" t="s">
        <v>7279</v>
      </c>
      <c r="F1817" t="s">
        <v>6</v>
      </c>
      <c r="G1817" t="str">
        <f t="shared" si="226"/>
        <v>$</v>
      </c>
      <c r="H1817" t="s">
        <v>1868</v>
      </c>
      <c r="I1817" t="s">
        <v>7280</v>
      </c>
      <c r="J1817" t="str">
        <f t="shared" si="224"/>
        <v>BarbecueAsianMalaysian</v>
      </c>
      <c r="K1817" t="str" cm="1">
        <f t="array" ref="K1817">ExtractCapitals(J1817)</f>
        <v>Barbecue Asian Malaysian</v>
      </c>
      <c r="L1817" t="str">
        <f t="shared" si="227"/>
        <v>Barbecue, Asian, Malaysian</v>
      </c>
      <c r="M1817" t="str">
        <f t="shared" si="231"/>
        <v>Barbecue, Asian, Malaysian</v>
      </c>
      <c r="N1817" t="s">
        <v>77</v>
      </c>
      <c r="P1817" t="str">
        <f t="shared" si="228"/>
        <v>Barbecue, Asian, Malaysian, Halal</v>
      </c>
      <c r="Q1817" t="str" cm="1">
        <f t="array" ref="Q1817">_xlfn.TEXTJOIN(", ", TRUE, IFERROR(_xlfn.FILTERXML("&lt;t&gt;&lt;s&gt;" &amp; SUBSTITUTE(P1817, ", ", "&lt;/s&gt;&lt;s&gt;") &amp; "&lt;/s&gt;&lt;/t&gt;", "//s[not(preceding::*=.)]"), ""))</f>
        <v>Barbecue, Asian, Malaysian, Halal</v>
      </c>
      <c r="R1817" t="s">
        <v>9048</v>
      </c>
      <c r="S1817" t="str">
        <f t="shared" si="229"/>
        <v>P002788</v>
      </c>
      <c r="T1817">
        <f t="shared" ca="1" si="230"/>
        <v>2483</v>
      </c>
      <c r="U1817" s="4">
        <v>2612</v>
      </c>
    </row>
    <row r="1818" spans="1:21" x14ac:dyDescent="0.45">
      <c r="A1818" t="s">
        <v>7281</v>
      </c>
      <c r="B1818" t="s">
        <v>3</v>
      </c>
      <c r="C1818" s="3" t="str">
        <f t="shared" si="225"/>
        <v>4.0 </v>
      </c>
      <c r="D1818" t="s">
        <v>7282</v>
      </c>
      <c r="F1818" t="s">
        <v>6</v>
      </c>
      <c r="G1818" t="str">
        <f t="shared" si="226"/>
        <v>$</v>
      </c>
      <c r="H1818" t="s">
        <v>631</v>
      </c>
      <c r="I1818" t="s">
        <v>7283</v>
      </c>
      <c r="J1818" t="str">
        <f t="shared" si="224"/>
        <v>AsianMalaysianHalal</v>
      </c>
      <c r="K1818" t="str" cm="1">
        <f t="array" ref="K1818">ExtractCapitals(J1818)</f>
        <v>Asian Malaysian Halal</v>
      </c>
      <c r="L1818" t="str">
        <f t="shared" si="227"/>
        <v>Asian, Malaysian, Halal</v>
      </c>
      <c r="M1818" t="str">
        <f t="shared" si="231"/>
        <v>Asian, Malaysian, Halal</v>
      </c>
      <c r="N1818" t="s">
        <v>77</v>
      </c>
      <c r="P1818" t="str">
        <f t="shared" si="228"/>
        <v>Asian, Malaysian, Halal</v>
      </c>
      <c r="Q1818" t="str" cm="1">
        <f t="array" ref="Q1818">_xlfn.TEXTJOIN(", ", TRUE, IFERROR(_xlfn.FILTERXML("&lt;t&gt;&lt;s&gt;" &amp; SUBSTITUTE(P1818, ", ", "&lt;/s&gt;&lt;s&gt;") &amp; "&lt;/s&gt;&lt;/t&gt;", "//s[not(preceding::*=.)]"), ""))</f>
        <v>Asian, Malaysian, Halal</v>
      </c>
      <c r="R1818" t="s">
        <v>9048</v>
      </c>
      <c r="S1818" t="str">
        <f t="shared" si="229"/>
        <v>P002789</v>
      </c>
      <c r="T1818">
        <f t="shared" ca="1" si="230"/>
        <v>4115</v>
      </c>
      <c r="U1818" s="4">
        <v>2417</v>
      </c>
    </row>
    <row r="1819" spans="1:21" x14ac:dyDescent="0.45">
      <c r="A1819" t="s">
        <v>7284</v>
      </c>
      <c r="B1819" t="s">
        <v>3</v>
      </c>
      <c r="C1819" s="3" t="str">
        <f t="shared" si="225"/>
        <v>4.0 </v>
      </c>
      <c r="D1819" t="s">
        <v>7285</v>
      </c>
      <c r="F1819" t="s">
        <v>6</v>
      </c>
      <c r="G1819" t="str">
        <f t="shared" si="226"/>
        <v>$</v>
      </c>
      <c r="H1819" t="s">
        <v>7286</v>
      </c>
      <c r="I1819" t="s">
        <v>7287</v>
      </c>
      <c r="J1819" t="str">
        <f t="shared" si="224"/>
        <v>AmericanFast food</v>
      </c>
      <c r="K1819" t="str" cm="1">
        <f t="array" ref="K1819">ExtractCapitals(J1819)</f>
        <v>American Fast food</v>
      </c>
      <c r="L1819" t="str">
        <f t="shared" si="227"/>
        <v>American, Fast, food</v>
      </c>
      <c r="M1819" t="str">
        <f t="shared" si="231"/>
        <v>American, Fast, food</v>
      </c>
      <c r="N1819" t="s">
        <v>7288</v>
      </c>
      <c r="P1819" t="str">
        <f t="shared" si="228"/>
        <v>American, Fast, food, American, Fast food</v>
      </c>
      <c r="Q1819" t="str" cm="1">
        <f t="array" ref="Q1819">_xlfn.TEXTJOIN(", ", TRUE, IFERROR(_xlfn.FILTERXML("&lt;t&gt;&lt;s&gt;" &amp; SUBSTITUTE(P1819, ", ", "&lt;/s&gt;&lt;s&gt;") &amp; "&lt;/s&gt;&lt;/t&gt;", "//s[not(preceding::*=.)]"), ""))</f>
        <v>American, Fast, food, Fast food</v>
      </c>
      <c r="R1819" t="s">
        <v>9048</v>
      </c>
      <c r="S1819" t="str">
        <f t="shared" si="229"/>
        <v>P002790</v>
      </c>
      <c r="T1819">
        <f t="shared" ca="1" si="230"/>
        <v>4298</v>
      </c>
      <c r="U1819" s="4">
        <v>2522</v>
      </c>
    </row>
    <row r="1820" spans="1:21" x14ac:dyDescent="0.45">
      <c r="A1820" t="s">
        <v>7289</v>
      </c>
      <c r="B1820" t="s">
        <v>41</v>
      </c>
      <c r="C1820" s="3" t="str">
        <f t="shared" si="225"/>
        <v>4.5 </v>
      </c>
      <c r="D1820" t="s">
        <v>7290</v>
      </c>
      <c r="F1820" t="s">
        <v>6</v>
      </c>
      <c r="G1820" t="str">
        <f t="shared" si="226"/>
        <v>$</v>
      </c>
      <c r="H1820" t="s">
        <v>354</v>
      </c>
      <c r="I1820" t="s">
        <v>7291</v>
      </c>
      <c r="J1820" t="str">
        <f t="shared" si="224"/>
        <v>Chinese</v>
      </c>
      <c r="K1820" t="str" cm="1">
        <f t="array" ref="K1820">ExtractCapitals(J1820)</f>
        <v>Chinese</v>
      </c>
      <c r="L1820" t="str">
        <f t="shared" si="227"/>
        <v>Chinese</v>
      </c>
      <c r="M1820" t="str">
        <f t="shared" si="231"/>
        <v>Chinese</v>
      </c>
      <c r="P1820" t="str">
        <f t="shared" si="228"/>
        <v>Chinese</v>
      </c>
      <c r="Q1820" t="str" cm="1">
        <f t="array" ref="Q1820">_xlfn.TEXTJOIN(", ", TRUE, IFERROR(_xlfn.FILTERXML("&lt;t&gt;&lt;s&gt;" &amp; SUBSTITUTE(P1820, ", ", "&lt;/s&gt;&lt;s&gt;") &amp; "&lt;/s&gt;&lt;/t&gt;", "//s[not(preceding::*=.)]"), ""))</f>
        <v>Chinese</v>
      </c>
      <c r="R1820" t="s">
        <v>9048</v>
      </c>
      <c r="S1820" t="str">
        <f t="shared" si="229"/>
        <v>P002791</v>
      </c>
      <c r="T1820">
        <f t="shared" ca="1" si="230"/>
        <v>3690</v>
      </c>
      <c r="U1820" s="4">
        <v>998</v>
      </c>
    </row>
    <row r="1821" spans="1:21" x14ac:dyDescent="0.45">
      <c r="A1821" t="s">
        <v>7292</v>
      </c>
      <c r="B1821" t="s">
        <v>3</v>
      </c>
      <c r="C1821" s="3" t="str">
        <f t="shared" si="225"/>
        <v>4.0 </v>
      </c>
      <c r="D1821" t="s">
        <v>7293</v>
      </c>
      <c r="F1821" t="s">
        <v>13</v>
      </c>
      <c r="G1821" t="str">
        <f t="shared" si="226"/>
        <v>$$ - $$$</v>
      </c>
      <c r="H1821" t="s">
        <v>44</v>
      </c>
      <c r="J1821" t="str">
        <f t="shared" si="224"/>
        <v xml:space="preserve">  ChineseAsianCantonese</v>
      </c>
      <c r="K1821" t="str" cm="1">
        <f t="array" ref="K1821">ExtractCapitals(J1821)</f>
        <v>Chinese Asian Cantonese</v>
      </c>
      <c r="L1821" t="str">
        <f t="shared" si="227"/>
        <v>Chinese, Asian, Cantonese</v>
      </c>
      <c r="M1821" t="str">
        <f t="shared" si="231"/>
        <v>Chinese, Asian, Cantonese</v>
      </c>
      <c r="N1821" t="s">
        <v>135</v>
      </c>
      <c r="P1821" t="str">
        <f t="shared" si="228"/>
        <v>Chinese, Asian, Cantonese, Dinner, Lunch</v>
      </c>
      <c r="Q1821" t="str" cm="1">
        <f t="array" ref="Q1821">_xlfn.TEXTJOIN(", ", TRUE, IFERROR(_xlfn.FILTERXML("&lt;t&gt;&lt;s&gt;" &amp; SUBSTITUTE(P1821, ", ", "&lt;/s&gt;&lt;s&gt;") &amp; "&lt;/s&gt;&lt;/t&gt;", "//s[not(preceding::*=.)]"), ""))</f>
        <v>Chinese, Asian, Cantonese, Dinner, Lunch</v>
      </c>
      <c r="R1821" t="s">
        <v>9048</v>
      </c>
      <c r="S1821" t="str">
        <f t="shared" si="229"/>
        <v>P002792</v>
      </c>
      <c r="T1821">
        <f t="shared" ca="1" si="230"/>
        <v>2715</v>
      </c>
      <c r="U1821" s="4">
        <v>2007</v>
      </c>
    </row>
    <row r="1822" spans="1:21" x14ac:dyDescent="0.45">
      <c r="A1822" t="s">
        <v>7294</v>
      </c>
      <c r="B1822" t="s">
        <v>41</v>
      </c>
      <c r="C1822" s="3" t="str">
        <f t="shared" si="225"/>
        <v>4.5 </v>
      </c>
      <c r="D1822" t="s">
        <v>7295</v>
      </c>
      <c r="F1822" t="s">
        <v>13</v>
      </c>
      <c r="G1822" t="str">
        <f t="shared" si="226"/>
        <v>$$ - $$$</v>
      </c>
      <c r="H1822" t="s">
        <v>7296</v>
      </c>
      <c r="I1822" t="s">
        <v>7297</v>
      </c>
      <c r="J1822" t="str">
        <f t="shared" si="224"/>
        <v xml:space="preserve">  AsianKoreanVegetarian Friendly</v>
      </c>
      <c r="K1822" t="str" cm="1">
        <f t="array" ref="K1822">ExtractCapitals(J1822)</f>
        <v>Asian Korean Vegetarian  Friendly</v>
      </c>
      <c r="L1822" t="str">
        <f t="shared" si="227"/>
        <v>Asian, Korean, Vegetarian, , Friendly</v>
      </c>
      <c r="M1822" t="str">
        <f t="shared" si="231"/>
        <v>Asian, Korean, Vegetarian Friendly</v>
      </c>
      <c r="N1822" t="s">
        <v>34</v>
      </c>
      <c r="P1822" t="str">
        <f t="shared" si="228"/>
        <v>Asian, Korean, Vegetarian Friendly</v>
      </c>
      <c r="Q1822" t="str" cm="1">
        <f t="array" ref="Q1822">_xlfn.TEXTJOIN(", ", TRUE, IFERROR(_xlfn.FILTERXML("&lt;t&gt;&lt;s&gt;" &amp; SUBSTITUTE(P1822, ", ", "&lt;/s&gt;&lt;s&gt;") &amp; "&lt;/s&gt;&lt;/t&gt;", "//s[not(preceding::*=.)]"), ""))</f>
        <v>Asian, Korean, Vegetarian Friendly</v>
      </c>
      <c r="R1822" t="s">
        <v>9048</v>
      </c>
      <c r="S1822" t="str">
        <f t="shared" si="229"/>
        <v>P002793</v>
      </c>
      <c r="T1822">
        <f t="shared" ca="1" si="230"/>
        <v>961</v>
      </c>
      <c r="U1822" s="4">
        <v>2033</v>
      </c>
    </row>
    <row r="1823" spans="1:21" x14ac:dyDescent="0.45">
      <c r="A1823" t="s">
        <v>7298</v>
      </c>
      <c r="B1823" t="s">
        <v>18</v>
      </c>
      <c r="C1823" s="3" t="str">
        <f t="shared" si="225"/>
        <v>3.5 </v>
      </c>
      <c r="D1823" t="s">
        <v>7299</v>
      </c>
      <c r="F1823" t="s">
        <v>13</v>
      </c>
      <c r="G1823" t="str">
        <f t="shared" si="226"/>
        <v>$$ - $$$</v>
      </c>
      <c r="H1823" t="s">
        <v>133</v>
      </c>
      <c r="I1823">
        <v>6474271</v>
      </c>
      <c r="J1823" t="str">
        <f t="shared" si="224"/>
        <v xml:space="preserve">  ChineseSeafoodAsian</v>
      </c>
      <c r="K1823" t="str" cm="1">
        <f t="array" ref="K1823">ExtractCapitals(J1823)</f>
        <v>Chinese Seafood Asian</v>
      </c>
      <c r="L1823" t="str">
        <f t="shared" si="227"/>
        <v>Chinese, Seafood, Asian</v>
      </c>
      <c r="M1823" t="str">
        <f t="shared" si="231"/>
        <v>Chinese, Seafood, Asian</v>
      </c>
      <c r="N1823" t="s">
        <v>232</v>
      </c>
      <c r="P1823" t="str">
        <f t="shared" si="228"/>
        <v>Chinese, Seafood, Asian, Lunch, Dinner</v>
      </c>
      <c r="Q1823" t="str" cm="1">
        <f t="array" ref="Q1823">_xlfn.TEXTJOIN(", ", TRUE, IFERROR(_xlfn.FILTERXML("&lt;t&gt;&lt;s&gt;" &amp; SUBSTITUTE(P1823, ", ", "&lt;/s&gt;&lt;s&gt;") &amp; "&lt;/s&gt;&lt;/t&gt;", "//s[not(preceding::*=.)]"), ""))</f>
        <v>Chinese, Seafood, Asian, Lunch, Dinner</v>
      </c>
      <c r="R1823" t="s">
        <v>9048</v>
      </c>
      <c r="S1823" t="str">
        <f t="shared" si="229"/>
        <v>P002794</v>
      </c>
      <c r="T1823">
        <f t="shared" ca="1" si="230"/>
        <v>4390</v>
      </c>
      <c r="U1823" s="4">
        <v>661</v>
      </c>
    </row>
    <row r="1824" spans="1:21" x14ac:dyDescent="0.45">
      <c r="A1824" t="s">
        <v>7300</v>
      </c>
      <c r="B1824" t="s">
        <v>18</v>
      </c>
      <c r="C1824" s="3" t="str">
        <f t="shared" si="225"/>
        <v>3.5 </v>
      </c>
      <c r="D1824" t="s">
        <v>7301</v>
      </c>
      <c r="F1824" t="s">
        <v>13</v>
      </c>
      <c r="G1824" t="str">
        <f t="shared" si="226"/>
        <v>$$ - $$$</v>
      </c>
      <c r="H1824" t="s">
        <v>133</v>
      </c>
      <c r="I1824" t="s">
        <v>7302</v>
      </c>
      <c r="J1824" t="str">
        <f t="shared" si="224"/>
        <v xml:space="preserve">  ChineseSeafoodAsian</v>
      </c>
      <c r="K1824" t="str" cm="1">
        <f t="array" ref="K1824">ExtractCapitals(J1824)</f>
        <v>Chinese Seafood Asian</v>
      </c>
      <c r="L1824" t="str">
        <f t="shared" si="227"/>
        <v>Chinese, Seafood, Asian</v>
      </c>
      <c r="M1824" t="str">
        <f t="shared" si="231"/>
        <v>Chinese, Seafood, Asian</v>
      </c>
      <c r="N1824" t="s">
        <v>4467</v>
      </c>
      <c r="P1824" t="str">
        <f t="shared" si="228"/>
        <v>Chinese, Seafood, Asian, Lunch, Breakfast, Dinner, Brunch, Drinks</v>
      </c>
      <c r="Q1824" t="str" cm="1">
        <f t="array" ref="Q1824">_xlfn.TEXTJOIN(", ", TRUE, IFERROR(_xlfn.FILTERXML("&lt;t&gt;&lt;s&gt;" &amp; SUBSTITUTE(P1824, ", ", "&lt;/s&gt;&lt;s&gt;") &amp; "&lt;/s&gt;&lt;/t&gt;", "//s[not(preceding::*=.)]"), ""))</f>
        <v>Chinese, Seafood, Asian, Lunch, Breakfast, Dinner, Brunch, Drinks</v>
      </c>
      <c r="R1824" t="s">
        <v>9048</v>
      </c>
      <c r="S1824" t="str">
        <f t="shared" si="229"/>
        <v>P002795</v>
      </c>
      <c r="T1824">
        <f t="shared" ca="1" si="230"/>
        <v>527</v>
      </c>
      <c r="U1824" s="4">
        <v>1930</v>
      </c>
    </row>
    <row r="1825" spans="1:21" x14ac:dyDescent="0.45">
      <c r="A1825" t="s">
        <v>7303</v>
      </c>
      <c r="B1825" t="s">
        <v>3</v>
      </c>
      <c r="C1825" s="3" t="str">
        <f t="shared" si="225"/>
        <v>4.0 </v>
      </c>
      <c r="D1825" t="s">
        <v>7304</v>
      </c>
      <c r="F1825" t="s">
        <v>13</v>
      </c>
      <c r="G1825" t="str">
        <f t="shared" si="226"/>
        <v>$$ - $$$</v>
      </c>
      <c r="H1825" t="s">
        <v>327</v>
      </c>
      <c r="I1825" t="s">
        <v>7246</v>
      </c>
      <c r="J1825" t="str">
        <f t="shared" si="224"/>
        <v xml:space="preserve">  SouthwesternAsianMalaysian</v>
      </c>
      <c r="K1825" t="str" cm="1">
        <f t="array" ref="K1825">ExtractCapitals(J1825)</f>
        <v>Southwestern Asian Malaysian</v>
      </c>
      <c r="L1825" t="str">
        <f t="shared" si="227"/>
        <v>Southwestern, Asian, Malaysian</v>
      </c>
      <c r="M1825" t="str">
        <f t="shared" si="231"/>
        <v>Southwestern, Asian, Malaysian</v>
      </c>
      <c r="N1825" t="s">
        <v>34</v>
      </c>
      <c r="P1825" t="str">
        <f t="shared" si="228"/>
        <v>Southwestern, Asian, Malaysian, Vegetarian Friendly</v>
      </c>
      <c r="Q1825" t="str" cm="1">
        <f t="array" ref="Q1825">_xlfn.TEXTJOIN(", ", TRUE, IFERROR(_xlfn.FILTERXML("&lt;t&gt;&lt;s&gt;" &amp; SUBSTITUTE(P1825, ", ", "&lt;/s&gt;&lt;s&gt;") &amp; "&lt;/s&gt;&lt;/t&gt;", "//s[not(preceding::*=.)]"), ""))</f>
        <v>Southwestern, Asian, Malaysian, Vegetarian Friendly</v>
      </c>
      <c r="R1825" t="s">
        <v>9048</v>
      </c>
      <c r="S1825" t="str">
        <f t="shared" si="229"/>
        <v>P002796</v>
      </c>
      <c r="T1825">
        <f t="shared" ca="1" si="230"/>
        <v>3647</v>
      </c>
      <c r="U1825" s="4">
        <v>3030</v>
      </c>
    </row>
    <row r="1826" spans="1:21" x14ac:dyDescent="0.45">
      <c r="A1826" t="s">
        <v>7305</v>
      </c>
      <c r="B1826" t="s">
        <v>18</v>
      </c>
      <c r="C1826" s="3" t="str">
        <f t="shared" si="225"/>
        <v>3.5 </v>
      </c>
      <c r="D1826" t="s">
        <v>7306</v>
      </c>
      <c r="F1826" t="s">
        <v>13</v>
      </c>
      <c r="G1826" t="str">
        <f t="shared" si="226"/>
        <v>$$ - $$$</v>
      </c>
      <c r="H1826" t="s">
        <v>37</v>
      </c>
      <c r="I1826" t="s">
        <v>7307</v>
      </c>
      <c r="J1826" t="str">
        <f t="shared" si="224"/>
        <v xml:space="preserve">  ChineseAsian</v>
      </c>
      <c r="K1826" t="str" cm="1">
        <f t="array" ref="K1826">ExtractCapitals(J1826)</f>
        <v>Chinese Asian</v>
      </c>
      <c r="L1826" t="str">
        <f t="shared" si="227"/>
        <v>Chinese, Asian</v>
      </c>
      <c r="M1826" t="str">
        <f t="shared" si="231"/>
        <v>Chinese, Asian</v>
      </c>
      <c r="N1826" t="s">
        <v>6492</v>
      </c>
      <c r="P1826" t="str">
        <f t="shared" si="228"/>
        <v>Chinese, Asian, Lunch, Dinner, Breakfast</v>
      </c>
      <c r="Q1826" t="str" cm="1">
        <f t="array" ref="Q1826">_xlfn.TEXTJOIN(", ", TRUE, IFERROR(_xlfn.FILTERXML("&lt;t&gt;&lt;s&gt;" &amp; SUBSTITUTE(P1826, ", ", "&lt;/s&gt;&lt;s&gt;") &amp; "&lt;/s&gt;&lt;/t&gt;", "//s[not(preceding::*=.)]"), ""))</f>
        <v>Chinese, Asian, Lunch, Dinner, Breakfast</v>
      </c>
      <c r="R1826" t="s">
        <v>9048</v>
      </c>
      <c r="S1826" t="str">
        <f t="shared" si="229"/>
        <v>P002797</v>
      </c>
      <c r="T1826">
        <f t="shared" ca="1" si="230"/>
        <v>3850</v>
      </c>
      <c r="U1826" s="4">
        <v>1292</v>
      </c>
    </row>
    <row r="1827" spans="1:21" x14ac:dyDescent="0.45">
      <c r="A1827" t="s">
        <v>7308</v>
      </c>
      <c r="B1827" t="s">
        <v>79</v>
      </c>
      <c r="C1827" s="3" t="str">
        <f t="shared" si="225"/>
        <v>5.0 </v>
      </c>
      <c r="D1827" t="s">
        <v>7309</v>
      </c>
      <c r="F1827" t="s">
        <v>13</v>
      </c>
      <c r="G1827" t="str">
        <f t="shared" si="226"/>
        <v>$$ - $$$</v>
      </c>
      <c r="H1827" t="s">
        <v>6788</v>
      </c>
      <c r="I1827" t="s">
        <v>7310</v>
      </c>
      <c r="J1827" t="str">
        <f t="shared" si="224"/>
        <v xml:space="preserve">  ItalianAsianMalaysian</v>
      </c>
      <c r="K1827" t="str" cm="1">
        <f t="array" ref="K1827">ExtractCapitals(J1827)</f>
        <v>Italian Asian Malaysian</v>
      </c>
      <c r="L1827" t="str">
        <f t="shared" si="227"/>
        <v>Italian, Asian, Malaysian</v>
      </c>
      <c r="M1827" t="str">
        <f t="shared" si="231"/>
        <v>Italian, Asian, Malaysian</v>
      </c>
      <c r="N1827" t="s">
        <v>7311</v>
      </c>
      <c r="O1827" t="s">
        <v>1088</v>
      </c>
      <c r="P1827" t="str">
        <f t="shared" si="228"/>
        <v>Italian, Asian, Malaysian, Italian, Malaysian, Asian, Breakfast, Lunch, Dinner, Brunch, After-hours, Drinks</v>
      </c>
      <c r="Q1827" t="str" cm="1">
        <f t="array" ref="Q1827">_xlfn.TEXTJOIN(", ", TRUE, IFERROR(_xlfn.FILTERXML("&lt;t&gt;&lt;s&gt;" &amp; SUBSTITUTE(P1827, ", ", "&lt;/s&gt;&lt;s&gt;") &amp; "&lt;/s&gt;&lt;/t&gt;", "//s[not(preceding::*=.)]"), ""))</f>
        <v>Italian, Asian, Malaysian, Breakfast, Lunch, Dinner, Brunch, After-hours, Drinks</v>
      </c>
      <c r="R1827" t="s">
        <v>9048</v>
      </c>
      <c r="S1827" t="str">
        <f t="shared" si="229"/>
        <v>P002798</v>
      </c>
      <c r="T1827">
        <f t="shared" ca="1" si="230"/>
        <v>335</v>
      </c>
      <c r="U1827" s="4">
        <v>595</v>
      </c>
    </row>
    <row r="1828" spans="1:21" x14ac:dyDescent="0.45">
      <c r="A1828" t="s">
        <v>7312</v>
      </c>
      <c r="B1828" t="s">
        <v>41</v>
      </c>
      <c r="C1828" s="3" t="str">
        <f t="shared" si="225"/>
        <v>4.5 </v>
      </c>
      <c r="D1828" t="s">
        <v>7313</v>
      </c>
      <c r="E1828" t="s">
        <v>7314</v>
      </c>
      <c r="F1828" t="s">
        <v>13</v>
      </c>
      <c r="G1828" t="str">
        <f t="shared" si="226"/>
        <v>$$ - $$$</v>
      </c>
      <c r="H1828" t="s">
        <v>1754</v>
      </c>
      <c r="I1828" t="s">
        <v>7315</v>
      </c>
      <c r="J1828" t="str">
        <f t="shared" si="224"/>
        <v xml:space="preserve">  Quick BitesCafeAsian</v>
      </c>
      <c r="K1828" t="str" cm="1">
        <f t="array" ref="K1828">ExtractCapitals(J1828)</f>
        <v>Quick  Bites Cafe Asian</v>
      </c>
      <c r="L1828" t="str">
        <f t="shared" si="227"/>
        <v>Quick, , Bites, Cafe, Asian</v>
      </c>
      <c r="M1828" t="str">
        <f t="shared" si="231"/>
        <v>Quick Bites, Cafe, Asian</v>
      </c>
      <c r="N1828" t="s">
        <v>3066</v>
      </c>
      <c r="O1828" t="s">
        <v>7316</v>
      </c>
      <c r="P1828" t="str">
        <f t="shared" si="228"/>
        <v>Quick Bites, Cafe, Asian, Vegetarian Friendly, Vegan Options, Gluten Free Options, Breakfast, Lunch, Brunch, After-hours</v>
      </c>
      <c r="Q1828" t="str" cm="1">
        <f t="array" ref="Q1828">_xlfn.TEXTJOIN(", ", TRUE, IFERROR(_xlfn.FILTERXML("&lt;t&gt;&lt;s&gt;" &amp; SUBSTITUTE(P1828, ", ", "&lt;/s&gt;&lt;s&gt;") &amp; "&lt;/s&gt;&lt;/t&gt;", "//s[not(preceding::*=.)]"), ""))</f>
        <v>Quick Bites, Cafe, Asian, Vegetarian Friendly, Vegan Options, Gluten Free Options, Breakfast, Lunch, Brunch, After-hours</v>
      </c>
      <c r="R1828" t="s">
        <v>9048</v>
      </c>
      <c r="S1828" t="str">
        <f t="shared" si="229"/>
        <v>P002799</v>
      </c>
      <c r="T1828">
        <f t="shared" ca="1" si="230"/>
        <v>4135</v>
      </c>
      <c r="U1828" s="4">
        <v>3291</v>
      </c>
    </row>
    <row r="1829" spans="1:21" x14ac:dyDescent="0.45">
      <c r="A1829" t="s">
        <v>7317</v>
      </c>
      <c r="B1829" t="s">
        <v>41</v>
      </c>
      <c r="C1829" s="3" t="str">
        <f t="shared" si="225"/>
        <v>4.5 </v>
      </c>
      <c r="D1829" t="s">
        <v>7318</v>
      </c>
      <c r="E1829" t="s">
        <v>7319</v>
      </c>
      <c r="F1829" t="s">
        <v>13</v>
      </c>
      <c r="G1829" t="str">
        <f t="shared" si="226"/>
        <v>$$ - $$$</v>
      </c>
      <c r="H1829" t="s">
        <v>7320</v>
      </c>
      <c r="I1829" t="s">
        <v>7321</v>
      </c>
      <c r="J1829" t="str">
        <f t="shared" si="224"/>
        <v xml:space="preserve">  SwissVegetarian Friendly</v>
      </c>
      <c r="K1829" t="str" cm="1">
        <f t="array" ref="K1829">ExtractCapitals(J1829)</f>
        <v>Swiss Vegetarian  Friendly</v>
      </c>
      <c r="L1829" t="str">
        <f t="shared" si="227"/>
        <v>Swiss, Vegetarian, , Friendly</v>
      </c>
      <c r="M1829" t="str">
        <f t="shared" si="231"/>
        <v>Swiss, Vegetarian Friendly</v>
      </c>
      <c r="N1829" t="s">
        <v>7322</v>
      </c>
      <c r="O1829" t="s">
        <v>34</v>
      </c>
      <c r="P1829" t="str">
        <f t="shared" si="228"/>
        <v>Swiss, Vegetarian Friendly</v>
      </c>
      <c r="Q1829" t="str" cm="1">
        <f t="array" ref="Q1829">_xlfn.TEXTJOIN(", ", TRUE, IFERROR(_xlfn.FILTERXML("&lt;t&gt;&lt;s&gt;" &amp; SUBSTITUTE(P1829, ", ", "&lt;/s&gt;&lt;s&gt;") &amp; "&lt;/s&gt;&lt;/t&gt;", "//s[not(preceding::*=.)]"), ""))</f>
        <v>Swiss, Vegetarian Friendly</v>
      </c>
      <c r="R1829" t="s">
        <v>9048</v>
      </c>
      <c r="S1829" t="str">
        <f t="shared" si="229"/>
        <v>P002800</v>
      </c>
      <c r="T1829">
        <f t="shared" ca="1" si="230"/>
        <v>912</v>
      </c>
      <c r="U1829" s="4">
        <v>3514</v>
      </c>
    </row>
    <row r="1830" spans="1:21" x14ac:dyDescent="0.45">
      <c r="A1830" t="s">
        <v>7323</v>
      </c>
      <c r="B1830" t="s">
        <v>41</v>
      </c>
      <c r="C1830" s="3" t="str">
        <f t="shared" si="225"/>
        <v>4.5 </v>
      </c>
      <c r="D1830" t="s">
        <v>7324</v>
      </c>
      <c r="E1830" t="s">
        <v>7325</v>
      </c>
      <c r="F1830" t="s">
        <v>13</v>
      </c>
      <c r="G1830" t="str">
        <f t="shared" si="226"/>
        <v>$$ - $$$</v>
      </c>
      <c r="H1830" t="s">
        <v>32</v>
      </c>
      <c r="I1830" t="s">
        <v>7326</v>
      </c>
      <c r="J1830" t="str">
        <f t="shared" si="224"/>
        <v xml:space="preserve">  AsianNonya/MalaysianMalaysian</v>
      </c>
      <c r="K1830" t="str" cm="1">
        <f t="array" ref="K1830">ExtractCapitals(J1830)</f>
        <v>Asian Nonya/ Malaysian Malaysian</v>
      </c>
      <c r="L1830" t="str">
        <f t="shared" si="227"/>
        <v>Asian, Nonya/, Malaysian, Malaysian</v>
      </c>
      <c r="M1830" t="str">
        <f t="shared" si="231"/>
        <v>Asian, Nonya/, Malaysian, Malaysian</v>
      </c>
      <c r="N1830" t="s">
        <v>1162</v>
      </c>
      <c r="O1830" t="s">
        <v>34</v>
      </c>
      <c r="P1830" t="str">
        <f t="shared" si="228"/>
        <v>Asian, Nonya/, Malaysian, Malaysian, Asian, Malaysian, Vegetarian Friendly</v>
      </c>
      <c r="Q1830" t="str" cm="1">
        <f t="array" ref="Q1830">_xlfn.TEXTJOIN(", ", TRUE, IFERROR(_xlfn.FILTERXML("&lt;t&gt;&lt;s&gt;" &amp; SUBSTITUTE(P1830, ", ", "&lt;/s&gt;&lt;s&gt;") &amp; "&lt;/s&gt;&lt;/t&gt;", "//s[not(preceding::*=.)]"), ""))</f>
        <v>Asian, Nonya/, Malaysian, Vegetarian Friendly</v>
      </c>
      <c r="R1830" t="s">
        <v>9048</v>
      </c>
      <c r="S1830" t="str">
        <f t="shared" si="229"/>
        <v>P002801</v>
      </c>
      <c r="T1830">
        <f t="shared" ca="1" si="230"/>
        <v>2505</v>
      </c>
      <c r="U1830" s="4">
        <v>3428</v>
      </c>
    </row>
    <row r="1831" spans="1:21" x14ac:dyDescent="0.45">
      <c r="A1831" t="s">
        <v>7327</v>
      </c>
      <c r="B1831" t="s">
        <v>41</v>
      </c>
      <c r="C1831" s="3" t="str">
        <f t="shared" si="225"/>
        <v>4.5 </v>
      </c>
      <c r="D1831" t="s">
        <v>7328</v>
      </c>
      <c r="E1831" t="s">
        <v>7329</v>
      </c>
      <c r="F1831" t="s">
        <v>13</v>
      </c>
      <c r="G1831" t="str">
        <f t="shared" si="226"/>
        <v>$$ - $$$</v>
      </c>
      <c r="H1831" t="s">
        <v>7330</v>
      </c>
      <c r="I1831" t="s">
        <v>7331</v>
      </c>
      <c r="J1831" t="str">
        <f t="shared" si="224"/>
        <v xml:space="preserve">  ItalianPizzaGrill</v>
      </c>
      <c r="K1831" t="str" cm="1">
        <f t="array" ref="K1831">ExtractCapitals(J1831)</f>
        <v>Italian Pizza Grill</v>
      </c>
      <c r="L1831" t="str">
        <f t="shared" si="227"/>
        <v>Italian, Pizza, Grill</v>
      </c>
      <c r="M1831" t="str">
        <f t="shared" si="231"/>
        <v>Italian, Pizza, Grill</v>
      </c>
      <c r="P1831" t="str">
        <f t="shared" si="228"/>
        <v>Italian, Pizza, Grill</v>
      </c>
      <c r="Q1831" t="str" cm="1">
        <f t="array" ref="Q1831">_xlfn.TEXTJOIN(", ", TRUE, IFERROR(_xlfn.FILTERXML("&lt;t&gt;&lt;s&gt;" &amp; SUBSTITUTE(P1831, ", ", "&lt;/s&gt;&lt;s&gt;") &amp; "&lt;/s&gt;&lt;/t&gt;", "//s[not(preceding::*=.)]"), ""))</f>
        <v>Italian, Pizza, Grill</v>
      </c>
      <c r="R1831" t="s">
        <v>9048</v>
      </c>
      <c r="S1831" t="str">
        <f t="shared" si="229"/>
        <v>P002802</v>
      </c>
      <c r="T1831">
        <f t="shared" ca="1" si="230"/>
        <v>285</v>
      </c>
      <c r="U1831" s="4">
        <v>4379</v>
      </c>
    </row>
    <row r="1832" spans="1:21" x14ac:dyDescent="0.45">
      <c r="A1832" t="s">
        <v>7332</v>
      </c>
      <c r="B1832" t="s">
        <v>41</v>
      </c>
      <c r="C1832" s="3" t="str">
        <f t="shared" si="225"/>
        <v>4.5 </v>
      </c>
      <c r="D1832" t="s">
        <v>7333</v>
      </c>
      <c r="E1832" t="s">
        <v>7334</v>
      </c>
      <c r="F1832" t="s">
        <v>13</v>
      </c>
      <c r="G1832" t="str">
        <f t="shared" si="226"/>
        <v>$$ - $$$</v>
      </c>
      <c r="H1832" t="s">
        <v>6252</v>
      </c>
      <c r="I1832" t="s">
        <v>7335</v>
      </c>
      <c r="J1832" t="str">
        <f t="shared" si="224"/>
        <v xml:space="preserve">  CafeFusionHealthy</v>
      </c>
      <c r="K1832" t="str" cm="1">
        <f t="array" ref="K1832">ExtractCapitals(J1832)</f>
        <v>Cafe Fusion Healthy</v>
      </c>
      <c r="L1832" t="str">
        <f t="shared" si="227"/>
        <v>Cafe, Fusion, Healthy</v>
      </c>
      <c r="M1832" t="str">
        <f t="shared" si="231"/>
        <v>Cafe, Fusion, Healthy</v>
      </c>
      <c r="P1832" t="str">
        <f t="shared" si="228"/>
        <v>Cafe, Fusion, Healthy</v>
      </c>
      <c r="Q1832" t="str" cm="1">
        <f t="array" ref="Q1832">_xlfn.TEXTJOIN(", ", TRUE, IFERROR(_xlfn.FILTERXML("&lt;t&gt;&lt;s&gt;" &amp; SUBSTITUTE(P1832, ", ", "&lt;/s&gt;&lt;s&gt;") &amp; "&lt;/s&gt;&lt;/t&gt;", "//s[not(preceding::*=.)]"), ""))</f>
        <v>Cafe, Fusion, Healthy</v>
      </c>
      <c r="R1832" t="s">
        <v>9048</v>
      </c>
      <c r="S1832" t="str">
        <f t="shared" si="229"/>
        <v>P002803</v>
      </c>
      <c r="T1832">
        <f t="shared" ca="1" si="230"/>
        <v>1009</v>
      </c>
      <c r="U1832" s="4">
        <v>11</v>
      </c>
    </row>
    <row r="1833" spans="1:21" x14ac:dyDescent="0.45">
      <c r="A1833" t="s">
        <v>7336</v>
      </c>
      <c r="B1833" t="s">
        <v>41</v>
      </c>
      <c r="C1833" s="3" t="str">
        <f t="shared" si="225"/>
        <v>4.5 </v>
      </c>
      <c r="D1833" t="s">
        <v>7337</v>
      </c>
      <c r="E1833" t="s">
        <v>7338</v>
      </c>
      <c r="F1833" t="s">
        <v>6</v>
      </c>
      <c r="G1833" t="str">
        <f t="shared" si="226"/>
        <v>$</v>
      </c>
      <c r="H1833" t="s">
        <v>7</v>
      </c>
      <c r="I1833" t="s">
        <v>7339</v>
      </c>
      <c r="J1833" t="str">
        <f t="shared" si="224"/>
        <v>ChineseAsianMalaysian</v>
      </c>
      <c r="K1833" t="str" cm="1">
        <f t="array" ref="K1833">ExtractCapitals(J1833)</f>
        <v>Chinese Asian Malaysian</v>
      </c>
      <c r="L1833" t="str">
        <f t="shared" si="227"/>
        <v>Chinese, Asian, Malaysian</v>
      </c>
      <c r="M1833" t="str">
        <f t="shared" si="231"/>
        <v>Chinese, Asian, Malaysian</v>
      </c>
      <c r="N1833" t="s">
        <v>56</v>
      </c>
      <c r="O1833" t="s">
        <v>232</v>
      </c>
      <c r="P1833" t="str">
        <f t="shared" si="228"/>
        <v>Chinese, Asian, Malaysian, Vegetarian Friendly, Vegan Options, Lunch, Dinner</v>
      </c>
      <c r="Q1833" t="str" cm="1">
        <f t="array" ref="Q1833">_xlfn.TEXTJOIN(", ", TRUE, IFERROR(_xlfn.FILTERXML("&lt;t&gt;&lt;s&gt;" &amp; SUBSTITUTE(P1833, ", ", "&lt;/s&gt;&lt;s&gt;") &amp; "&lt;/s&gt;&lt;/t&gt;", "//s[not(preceding::*=.)]"), ""))</f>
        <v>Chinese, Asian, Malaysian, Vegetarian Friendly, Vegan Options, Lunch, Dinner</v>
      </c>
      <c r="R1833" t="s">
        <v>9048</v>
      </c>
      <c r="S1833" t="str">
        <f t="shared" si="229"/>
        <v>P002804</v>
      </c>
      <c r="T1833">
        <f t="shared" ca="1" si="230"/>
        <v>524</v>
      </c>
      <c r="U1833" s="4">
        <v>3962</v>
      </c>
    </row>
    <row r="1834" spans="1:21" x14ac:dyDescent="0.45">
      <c r="A1834" t="s">
        <v>7340</v>
      </c>
      <c r="B1834" t="s">
        <v>41</v>
      </c>
      <c r="C1834" s="3" t="str">
        <f t="shared" si="225"/>
        <v>4.5 </v>
      </c>
      <c r="D1834" t="s">
        <v>7341</v>
      </c>
      <c r="E1834" t="s">
        <v>7342</v>
      </c>
      <c r="F1834" t="s">
        <v>13</v>
      </c>
      <c r="G1834" t="str">
        <f t="shared" si="226"/>
        <v>$$ - $$$</v>
      </c>
      <c r="H1834" t="s">
        <v>7343</v>
      </c>
      <c r="I1834" t="s">
        <v>7344</v>
      </c>
      <c r="J1834" t="str">
        <f t="shared" si="224"/>
        <v xml:space="preserve">  ChineseAsianCentral European</v>
      </c>
      <c r="K1834" t="str" cm="1">
        <f t="array" ref="K1834">ExtractCapitals(J1834)</f>
        <v>Chinese Asian Central  European</v>
      </c>
      <c r="L1834" t="str">
        <f t="shared" si="227"/>
        <v>Chinese, Asian, Central, , European</v>
      </c>
      <c r="M1834" t="str">
        <f t="shared" si="231"/>
        <v>Chinese, Asian, Central European</v>
      </c>
      <c r="N1834" t="s">
        <v>3066</v>
      </c>
      <c r="O1834" t="s">
        <v>227</v>
      </c>
      <c r="P1834" t="str">
        <f t="shared" si="228"/>
        <v>Chinese, Asian, Central European, Vegetarian Friendly, Vegan Options, Gluten Free Options, Lunch, Dinner, Brunch, After-hours</v>
      </c>
      <c r="Q1834" t="str" cm="1">
        <f t="array" ref="Q1834">_xlfn.TEXTJOIN(", ", TRUE, IFERROR(_xlfn.FILTERXML("&lt;t&gt;&lt;s&gt;" &amp; SUBSTITUTE(P1834, ", ", "&lt;/s&gt;&lt;s&gt;") &amp; "&lt;/s&gt;&lt;/t&gt;", "//s[not(preceding::*=.)]"), ""))</f>
        <v>Chinese, Asian, Central European, Vegetarian Friendly, Vegan Options, Gluten Free Options, Lunch, Dinner, Brunch, After-hours</v>
      </c>
      <c r="R1834" t="s">
        <v>9048</v>
      </c>
      <c r="S1834" t="str">
        <f t="shared" si="229"/>
        <v>P002805</v>
      </c>
      <c r="T1834">
        <f t="shared" ca="1" si="230"/>
        <v>2381</v>
      </c>
      <c r="U1834" s="4">
        <v>3057</v>
      </c>
    </row>
    <row r="1835" spans="1:21" x14ac:dyDescent="0.45">
      <c r="A1835" t="s">
        <v>7345</v>
      </c>
      <c r="B1835" t="s">
        <v>41</v>
      </c>
      <c r="C1835" s="3" t="str">
        <f t="shared" si="225"/>
        <v>4.5 </v>
      </c>
      <c r="D1835" t="s">
        <v>7346</v>
      </c>
      <c r="E1835" t="s">
        <v>7347</v>
      </c>
      <c r="F1835" t="s">
        <v>6</v>
      </c>
      <c r="G1835" t="str">
        <f t="shared" si="226"/>
        <v>$</v>
      </c>
      <c r="H1835" t="s">
        <v>7</v>
      </c>
      <c r="J1835" t="str">
        <f t="shared" si="224"/>
        <v>ChineseAsianMalaysian</v>
      </c>
      <c r="K1835" t="str" cm="1">
        <f t="array" ref="K1835">ExtractCapitals(J1835)</f>
        <v>Chinese Asian Malaysian</v>
      </c>
      <c r="L1835" t="str">
        <f t="shared" si="227"/>
        <v>Chinese, Asian, Malaysian</v>
      </c>
      <c r="M1835" t="str">
        <f t="shared" si="231"/>
        <v>Chinese, Asian, Malaysian</v>
      </c>
      <c r="N1835" t="s">
        <v>3133</v>
      </c>
      <c r="O1835" t="s">
        <v>232</v>
      </c>
      <c r="P1835" t="str">
        <f t="shared" si="228"/>
        <v>Chinese, Asian, Malaysian, Gluten Free Options, Lunch, Dinner</v>
      </c>
      <c r="Q1835" t="str" cm="1">
        <f t="array" ref="Q1835">_xlfn.TEXTJOIN(", ", TRUE, IFERROR(_xlfn.FILTERXML("&lt;t&gt;&lt;s&gt;" &amp; SUBSTITUTE(P1835, ", ", "&lt;/s&gt;&lt;s&gt;") &amp; "&lt;/s&gt;&lt;/t&gt;", "//s[not(preceding::*=.)]"), ""))</f>
        <v>Chinese, Asian, Malaysian, Gluten Free Options, Lunch, Dinner</v>
      </c>
      <c r="R1835" t="s">
        <v>9048</v>
      </c>
      <c r="S1835" t="str">
        <f t="shared" si="229"/>
        <v>P002806</v>
      </c>
      <c r="T1835">
        <f t="shared" ca="1" si="230"/>
        <v>2922</v>
      </c>
      <c r="U1835" s="4">
        <v>2726</v>
      </c>
    </row>
    <row r="1836" spans="1:21" x14ac:dyDescent="0.45">
      <c r="A1836" t="s">
        <v>7348</v>
      </c>
      <c r="B1836" t="s">
        <v>79</v>
      </c>
      <c r="C1836" s="3" t="str">
        <f t="shared" si="225"/>
        <v>5.0 </v>
      </c>
      <c r="D1836" t="s">
        <v>7349</v>
      </c>
      <c r="E1836" t="s">
        <v>7350</v>
      </c>
      <c r="F1836" t="s">
        <v>6</v>
      </c>
      <c r="G1836" t="str">
        <f t="shared" si="226"/>
        <v>$</v>
      </c>
      <c r="H1836" t="s">
        <v>7351</v>
      </c>
      <c r="I1836" t="s">
        <v>7352</v>
      </c>
      <c r="J1836" t="str">
        <f t="shared" si="224"/>
        <v>LebaneseMediterraneanTurkish</v>
      </c>
      <c r="K1836" t="str" cm="1">
        <f t="array" ref="K1836">ExtractCapitals(J1836)</f>
        <v>Lebanese Mediterranean Turkish</v>
      </c>
      <c r="L1836" t="str">
        <f t="shared" si="227"/>
        <v>Lebanese, Mediterranean, Turkish</v>
      </c>
      <c r="M1836" t="str">
        <f t="shared" si="231"/>
        <v>Lebanese, Mediterranean, Turkish</v>
      </c>
      <c r="N1836" t="s">
        <v>7353</v>
      </c>
      <c r="O1836" t="s">
        <v>16</v>
      </c>
      <c r="P1836" t="str">
        <f t="shared" si="228"/>
        <v>Lebanese, Mediterranean, Turkish, Lebanese, Mediterranean, Turkish, Middle Eastern, Arabic, Vegetarian Friendly, Vegan Options, Halal, Gluten Free Options</v>
      </c>
      <c r="Q1836" t="str" cm="1">
        <f t="array" ref="Q1836">_xlfn.TEXTJOIN(", ", TRUE, IFERROR(_xlfn.FILTERXML("&lt;t&gt;&lt;s&gt;" &amp; SUBSTITUTE(P1836, ", ", "&lt;/s&gt;&lt;s&gt;") &amp; "&lt;/s&gt;&lt;/t&gt;", "//s[not(preceding::*=.)]"), ""))</f>
        <v>Lebanese, Mediterranean, Turkish, Middle Eastern, Arabic, Vegetarian Friendly, Vegan Options, Halal, Gluten Free Options</v>
      </c>
      <c r="R1836" t="s">
        <v>9048</v>
      </c>
      <c r="S1836" t="str">
        <f t="shared" si="229"/>
        <v>P002807</v>
      </c>
      <c r="T1836">
        <f t="shared" ca="1" si="230"/>
        <v>1280</v>
      </c>
      <c r="U1836" s="4">
        <v>268</v>
      </c>
    </row>
    <row r="1837" spans="1:21" x14ac:dyDescent="0.45">
      <c r="A1837" t="s">
        <v>7354</v>
      </c>
      <c r="B1837" t="s">
        <v>41</v>
      </c>
      <c r="C1837" s="3" t="str">
        <f t="shared" si="225"/>
        <v>4.5 </v>
      </c>
      <c r="D1837" t="s">
        <v>7355</v>
      </c>
      <c r="F1837" t="s">
        <v>13</v>
      </c>
      <c r="G1837" t="str">
        <f t="shared" si="226"/>
        <v>$$ - $$$</v>
      </c>
      <c r="H1837" t="s">
        <v>7356</v>
      </c>
      <c r="I1837" t="s">
        <v>7357</v>
      </c>
      <c r="J1837" t="str">
        <f t="shared" si="224"/>
        <v xml:space="preserve">  ItalianMediterraneanTuscan</v>
      </c>
      <c r="K1837" t="str" cm="1">
        <f t="array" ref="K1837">ExtractCapitals(J1837)</f>
        <v>Italian Mediterranean Tuscan</v>
      </c>
      <c r="L1837" t="str">
        <f t="shared" si="227"/>
        <v>Italian, Mediterranean, Tuscan</v>
      </c>
      <c r="M1837" t="str">
        <f t="shared" si="231"/>
        <v>Italian, Mediterranean, Tuscan</v>
      </c>
      <c r="N1837" t="s">
        <v>7358</v>
      </c>
      <c r="O1837" t="s">
        <v>3066</v>
      </c>
      <c r="P1837" t="str">
        <f t="shared" si="228"/>
        <v>Italian, Mediterranean, Tuscan, Mediterranean, Italian, Tuscan, Vegetarian Friendly, Vegan Options, Gluten Free Options</v>
      </c>
      <c r="Q1837" t="str" cm="1">
        <f t="array" ref="Q1837">_xlfn.TEXTJOIN(", ", TRUE, IFERROR(_xlfn.FILTERXML("&lt;t&gt;&lt;s&gt;" &amp; SUBSTITUTE(P1837, ", ", "&lt;/s&gt;&lt;s&gt;") &amp; "&lt;/s&gt;&lt;/t&gt;", "//s[not(preceding::*=.)]"), ""))</f>
        <v>Italian, Mediterranean, Tuscan, Vegetarian Friendly, Vegan Options, Gluten Free Options</v>
      </c>
      <c r="R1837" t="s">
        <v>9048</v>
      </c>
      <c r="S1837" t="str">
        <f t="shared" si="229"/>
        <v>P002808</v>
      </c>
      <c r="T1837">
        <f t="shared" ca="1" si="230"/>
        <v>2485</v>
      </c>
      <c r="U1837" s="4">
        <v>1714</v>
      </c>
    </row>
    <row r="1838" spans="1:21" x14ac:dyDescent="0.45">
      <c r="A1838" t="s">
        <v>7359</v>
      </c>
      <c r="B1838" t="s">
        <v>41</v>
      </c>
      <c r="C1838" s="3" t="str">
        <f t="shared" si="225"/>
        <v>4.5 </v>
      </c>
      <c r="D1838" t="s">
        <v>7360</v>
      </c>
      <c r="F1838" t="s">
        <v>13</v>
      </c>
      <c r="G1838" t="str">
        <f t="shared" si="226"/>
        <v>$$ - $$$</v>
      </c>
      <c r="H1838" t="s">
        <v>5193</v>
      </c>
      <c r="I1838" t="s">
        <v>7361</v>
      </c>
      <c r="J1838" t="str">
        <f t="shared" si="224"/>
        <v xml:space="preserve">  CafeAsianFusion</v>
      </c>
      <c r="K1838" t="str" cm="1">
        <f t="array" ref="K1838">ExtractCapitals(J1838)</f>
        <v>Cafe Asian Fusion</v>
      </c>
      <c r="L1838" t="str">
        <f t="shared" si="227"/>
        <v>Cafe, Asian, Fusion</v>
      </c>
      <c r="M1838" t="str">
        <f t="shared" si="231"/>
        <v>Cafe, Asian, Fusion</v>
      </c>
      <c r="N1838" t="s">
        <v>7362</v>
      </c>
      <c r="O1838" t="s">
        <v>3066</v>
      </c>
      <c r="P1838" t="str">
        <f t="shared" si="228"/>
        <v>Cafe, Asian, Fusion, Cafe, Asian, Fusion, Healthy, Malaysian, Vegetarian Friendly, Vegan Options, Gluten Free Options</v>
      </c>
      <c r="Q1838" t="str" cm="1">
        <f t="array" ref="Q1838">_xlfn.TEXTJOIN(", ", TRUE, IFERROR(_xlfn.FILTERXML("&lt;t&gt;&lt;s&gt;" &amp; SUBSTITUTE(P1838, ", ", "&lt;/s&gt;&lt;s&gt;") &amp; "&lt;/s&gt;&lt;/t&gt;", "//s[not(preceding::*=.)]"), ""))</f>
        <v>Cafe, Asian, Fusion, Healthy, Malaysian, Vegetarian Friendly, Vegan Options, Gluten Free Options</v>
      </c>
      <c r="R1838" t="s">
        <v>9048</v>
      </c>
      <c r="S1838" t="str">
        <f t="shared" si="229"/>
        <v>P002809</v>
      </c>
      <c r="T1838">
        <f t="shared" ca="1" si="230"/>
        <v>2975</v>
      </c>
      <c r="U1838" s="4">
        <v>3419</v>
      </c>
    </row>
    <row r="1839" spans="1:21" x14ac:dyDescent="0.45">
      <c r="A1839" t="s">
        <v>7363</v>
      </c>
      <c r="B1839" t="s">
        <v>41</v>
      </c>
      <c r="C1839" s="3" t="str">
        <f t="shared" si="225"/>
        <v>4.5 </v>
      </c>
      <c r="D1839" t="s">
        <v>7364</v>
      </c>
      <c r="E1839" t="s">
        <v>7365</v>
      </c>
      <c r="F1839" t="s">
        <v>13</v>
      </c>
      <c r="G1839" t="str">
        <f t="shared" si="226"/>
        <v>$$ - $$$</v>
      </c>
      <c r="H1839" t="s">
        <v>7366</v>
      </c>
      <c r="I1839" t="s">
        <v>7367</v>
      </c>
      <c r="J1839" t="str">
        <f t="shared" si="224"/>
        <v xml:space="preserve">  BakeriesCafeHealthy</v>
      </c>
      <c r="K1839" t="str" cm="1">
        <f t="array" ref="K1839">ExtractCapitals(J1839)</f>
        <v>Bakeries Cafe Healthy</v>
      </c>
      <c r="L1839" t="str">
        <f t="shared" si="227"/>
        <v>Bakeries, Cafe, Healthy</v>
      </c>
      <c r="M1839" t="str">
        <f t="shared" si="231"/>
        <v>Bakeries, Cafe, Healthy</v>
      </c>
      <c r="N1839" t="s">
        <v>34</v>
      </c>
      <c r="O1839" t="s">
        <v>62</v>
      </c>
      <c r="P1839" t="str">
        <f t="shared" si="228"/>
        <v>Bakeries, Cafe, Healthy, Vegetarian Friendly, Lunch</v>
      </c>
      <c r="Q1839" t="str" cm="1">
        <f t="array" ref="Q1839">_xlfn.TEXTJOIN(", ", TRUE, IFERROR(_xlfn.FILTERXML("&lt;t&gt;&lt;s&gt;" &amp; SUBSTITUTE(P1839, ", ", "&lt;/s&gt;&lt;s&gt;") &amp; "&lt;/s&gt;&lt;/t&gt;", "//s[not(preceding::*=.)]"), ""))</f>
        <v>Bakeries, Cafe, Healthy, Vegetarian Friendly, Lunch</v>
      </c>
      <c r="R1839" t="s">
        <v>9048</v>
      </c>
      <c r="S1839" t="str">
        <f t="shared" si="229"/>
        <v>P002810</v>
      </c>
      <c r="T1839">
        <f t="shared" ca="1" si="230"/>
        <v>2004</v>
      </c>
      <c r="U1839" s="4">
        <v>3185</v>
      </c>
    </row>
    <row r="1840" spans="1:21" x14ac:dyDescent="0.45">
      <c r="A1840" t="s">
        <v>7368</v>
      </c>
      <c r="B1840" t="s">
        <v>41</v>
      </c>
      <c r="C1840" s="3" t="str">
        <f t="shared" si="225"/>
        <v>4.5 </v>
      </c>
      <c r="D1840" t="s">
        <v>7369</v>
      </c>
      <c r="E1840" t="s">
        <v>7370</v>
      </c>
      <c r="F1840" t="s">
        <v>13</v>
      </c>
      <c r="G1840" t="str">
        <f t="shared" si="226"/>
        <v>$$ - $$$</v>
      </c>
      <c r="H1840" t="s">
        <v>947</v>
      </c>
      <c r="I1840" t="s">
        <v>7371</v>
      </c>
      <c r="J1840" t="str">
        <f t="shared" si="224"/>
        <v xml:space="preserve">  Asian</v>
      </c>
      <c r="K1840" t="str" cm="1">
        <f t="array" ref="K1840">ExtractCapitals(J1840)</f>
        <v>Asian</v>
      </c>
      <c r="L1840" t="str">
        <f t="shared" si="227"/>
        <v>Asian</v>
      </c>
      <c r="M1840" t="str">
        <f t="shared" si="231"/>
        <v>Asian</v>
      </c>
      <c r="N1840" t="s">
        <v>794</v>
      </c>
      <c r="O1840" t="s">
        <v>232</v>
      </c>
      <c r="P1840" t="str">
        <f t="shared" si="228"/>
        <v>Asian, Lunch, Dinner</v>
      </c>
      <c r="Q1840" t="str" cm="1">
        <f t="array" ref="Q1840">_xlfn.TEXTJOIN(", ", TRUE, IFERROR(_xlfn.FILTERXML("&lt;t&gt;&lt;s&gt;" &amp; SUBSTITUTE(P1840, ", ", "&lt;/s&gt;&lt;s&gt;") &amp; "&lt;/s&gt;&lt;/t&gt;", "//s[not(preceding::*=.)]"), ""))</f>
        <v>Asian, Lunch, Dinner</v>
      </c>
      <c r="R1840" t="s">
        <v>9048</v>
      </c>
      <c r="S1840" t="str">
        <f t="shared" si="229"/>
        <v>P002811</v>
      </c>
      <c r="T1840">
        <f t="shared" ca="1" si="230"/>
        <v>3335</v>
      </c>
      <c r="U1840" s="4">
        <v>1231</v>
      </c>
    </row>
    <row r="1841" spans="1:21" x14ac:dyDescent="0.45">
      <c r="A1841" t="s">
        <v>7372</v>
      </c>
      <c r="B1841" t="s">
        <v>79</v>
      </c>
      <c r="C1841" s="3" t="str">
        <f t="shared" si="225"/>
        <v>5.0 </v>
      </c>
      <c r="D1841" t="s">
        <v>7373</v>
      </c>
      <c r="F1841" t="s">
        <v>13</v>
      </c>
      <c r="G1841" t="str">
        <f t="shared" si="226"/>
        <v>$$ - $$$</v>
      </c>
      <c r="H1841" t="s">
        <v>7374</v>
      </c>
      <c r="I1841" t="s">
        <v>7375</v>
      </c>
      <c r="J1841" t="str">
        <f t="shared" si="224"/>
        <v xml:space="preserve">  FusionHealthyNonya/Malaysian</v>
      </c>
      <c r="K1841" t="str" cm="1">
        <f t="array" ref="K1841">ExtractCapitals(J1841)</f>
        <v>Fusion Healthy Nonya/ Malaysian</v>
      </c>
      <c r="L1841" t="str">
        <f t="shared" si="227"/>
        <v>Fusion, Healthy, Nonya/, Malaysian</v>
      </c>
      <c r="M1841" t="str">
        <f t="shared" si="231"/>
        <v>Fusion, Healthy, Nonya/, Malaysian</v>
      </c>
      <c r="N1841" t="s">
        <v>4712</v>
      </c>
      <c r="O1841" t="s">
        <v>56</v>
      </c>
      <c r="P1841" t="str">
        <f t="shared" si="228"/>
        <v>Fusion, Healthy, Nonya/, Malaysian, Vegetarian Friendly, Vegan Options</v>
      </c>
      <c r="Q1841" t="str" cm="1">
        <f t="array" ref="Q1841">_xlfn.TEXTJOIN(", ", TRUE, IFERROR(_xlfn.FILTERXML("&lt;t&gt;&lt;s&gt;" &amp; SUBSTITUTE(P1841, ", ", "&lt;/s&gt;&lt;s&gt;") &amp; "&lt;/s&gt;&lt;/t&gt;", "//s[not(preceding::*=.)]"), ""))</f>
        <v>Fusion, Healthy, Nonya/, Malaysian, Vegetarian Friendly, Vegan Options</v>
      </c>
      <c r="R1841" t="s">
        <v>9048</v>
      </c>
      <c r="S1841" t="str">
        <f t="shared" si="229"/>
        <v>P002812</v>
      </c>
      <c r="T1841">
        <f t="shared" ca="1" si="230"/>
        <v>698</v>
      </c>
      <c r="U1841" s="4">
        <v>2948</v>
      </c>
    </row>
    <row r="1842" spans="1:21" x14ac:dyDescent="0.45">
      <c r="A1842" t="s">
        <v>7376</v>
      </c>
      <c r="B1842" t="s">
        <v>79</v>
      </c>
      <c r="C1842" s="3" t="str">
        <f t="shared" si="225"/>
        <v>5.0 </v>
      </c>
      <c r="D1842" t="s">
        <v>7377</v>
      </c>
      <c r="E1842" t="s">
        <v>7378</v>
      </c>
      <c r="F1842" t="s">
        <v>13</v>
      </c>
      <c r="G1842" t="str">
        <f t="shared" si="226"/>
        <v>$$ - $$$</v>
      </c>
      <c r="H1842" t="s">
        <v>7379</v>
      </c>
      <c r="I1842" t="s">
        <v>7380</v>
      </c>
      <c r="J1842" t="str">
        <f t="shared" si="224"/>
        <v xml:space="preserve">  FusionVegetarian FriendlyVegan Options</v>
      </c>
      <c r="K1842" t="str" cm="1">
        <f t="array" ref="K1842">ExtractCapitals(J1842)</f>
        <v>Fusion Vegetarian  Friendly Vegan  Options</v>
      </c>
      <c r="L1842" t="str">
        <f t="shared" si="227"/>
        <v>Fusion, Vegetarian, , Friendly, Vegan, , Options</v>
      </c>
      <c r="M1842" t="str">
        <f t="shared" si="231"/>
        <v>Fusion, Vegetarian Friendly, Vegan Options</v>
      </c>
      <c r="N1842" t="s">
        <v>56</v>
      </c>
      <c r="O1842" t="s">
        <v>3633</v>
      </c>
      <c r="P1842" t="str">
        <f t="shared" si="228"/>
        <v>Fusion, Vegetarian Friendly, Vegan Options, Dinner, Lunch, Drinks</v>
      </c>
      <c r="Q1842" t="str" cm="1">
        <f t="array" ref="Q1842">_xlfn.TEXTJOIN(", ", TRUE, IFERROR(_xlfn.FILTERXML("&lt;t&gt;&lt;s&gt;" &amp; SUBSTITUTE(P1842, ", ", "&lt;/s&gt;&lt;s&gt;") &amp; "&lt;/s&gt;&lt;/t&gt;", "//s[not(preceding::*=.)]"), ""))</f>
        <v>Fusion, Vegetarian Friendly, Vegan Options, Dinner, Lunch, Drinks</v>
      </c>
      <c r="R1842" t="s">
        <v>9048</v>
      </c>
      <c r="S1842" t="str">
        <f t="shared" si="229"/>
        <v>P002813</v>
      </c>
      <c r="T1842">
        <f t="shared" ca="1" si="230"/>
        <v>4500</v>
      </c>
      <c r="U1842" s="4">
        <v>3107</v>
      </c>
    </row>
    <row r="1843" spans="1:21" x14ac:dyDescent="0.45">
      <c r="A1843" t="s">
        <v>7381</v>
      </c>
      <c r="B1843" t="s">
        <v>41</v>
      </c>
      <c r="C1843" s="3" t="str">
        <f t="shared" si="225"/>
        <v>4.5 </v>
      </c>
      <c r="D1843" t="s">
        <v>7382</v>
      </c>
      <c r="E1843" t="s">
        <v>7383</v>
      </c>
      <c r="F1843" t="s">
        <v>13</v>
      </c>
      <c r="G1843" t="str">
        <f t="shared" si="226"/>
        <v>$$ - $$$</v>
      </c>
      <c r="H1843" t="s">
        <v>7384</v>
      </c>
      <c r="I1843" t="s">
        <v>7385</v>
      </c>
      <c r="J1843" t="str">
        <f t="shared" si="224"/>
        <v xml:space="preserve">  Vegetarian Friendly</v>
      </c>
      <c r="K1843" t="str" cm="1">
        <f t="array" ref="K1843">ExtractCapitals(J1843)</f>
        <v>Vegetarian  Friendly</v>
      </c>
      <c r="L1843" t="str">
        <f t="shared" si="227"/>
        <v>Vegetarian, , Friendly</v>
      </c>
      <c r="M1843" t="str">
        <f t="shared" si="231"/>
        <v>Vegetarian Friendly</v>
      </c>
      <c r="N1843" t="s">
        <v>4350</v>
      </c>
      <c r="O1843" t="s">
        <v>7386</v>
      </c>
      <c r="P1843" t="str">
        <f t="shared" si="228"/>
        <v>Vegetarian Friendly, Dinner, Lunch, Brunch, Drinks, Takeout, Reservations, Outdoor Seating, Seating, Street Parking, Highchairs Available, Wheelchair Accessible, Serves Alcohol, Wine and Beer, Accepts Mastercard, Accepts Visa, Cash Only, Free Wifi, Accepts Credit Cards, Table Service, Dog Friendly, Family style, Non-smoking restaurants</v>
      </c>
      <c r="Q1843" t="str" cm="1">
        <f t="array" ref="Q1843">_xlfn.TEXTJOIN(", ", TRUE, IFERROR(_xlfn.FILTERXML("&lt;t&gt;&lt;s&gt;" &amp; SUBSTITUTE(P1843, ", ", "&lt;/s&gt;&lt;s&gt;") &amp; "&lt;/s&gt;&lt;/t&gt;", "//s[not(preceding::*=.)]"), ""))</f>
        <v>Vegetarian Friendly, Dinner, Lunch, Brunch, Drinks, Takeout, Reservations, Outdoor Seating, Seating, Street Parking, Highchairs Available, Wheelchair Accessible, Serves Alcohol, Wine and Beer, Accepts Mastercard, Accepts Visa, Cash Only, Free Wifi, Accepts Credit Cards, Table Service, Dog Friendly, Family style, Non-smoking restaurants</v>
      </c>
      <c r="R1843" t="s">
        <v>9048</v>
      </c>
      <c r="S1843" t="str">
        <f t="shared" si="229"/>
        <v>P002814</v>
      </c>
      <c r="T1843">
        <f t="shared" ca="1" si="230"/>
        <v>2761</v>
      </c>
      <c r="U1843" s="4">
        <v>4358</v>
      </c>
    </row>
    <row r="1844" spans="1:21" x14ac:dyDescent="0.45">
      <c r="A1844" t="s">
        <v>7387</v>
      </c>
      <c r="B1844" t="s">
        <v>41</v>
      </c>
      <c r="C1844" s="3" t="str">
        <f t="shared" si="225"/>
        <v>4.5 </v>
      </c>
      <c r="D1844" t="s">
        <v>7388</v>
      </c>
      <c r="F1844" t="s">
        <v>13</v>
      </c>
      <c r="G1844" t="str">
        <f t="shared" si="226"/>
        <v>$$ - $$$</v>
      </c>
      <c r="H1844" t="s">
        <v>3526</v>
      </c>
      <c r="I1844" t="s">
        <v>7389</v>
      </c>
      <c r="J1844" t="str">
        <f t="shared" si="224"/>
        <v xml:space="preserve">  ItalianPizzaSeafood</v>
      </c>
      <c r="K1844" t="str" cm="1">
        <f t="array" ref="K1844">ExtractCapitals(J1844)</f>
        <v>Italian Pizza Seafood</v>
      </c>
      <c r="L1844" t="str">
        <f t="shared" si="227"/>
        <v>Italian, Pizza, Seafood</v>
      </c>
      <c r="M1844" t="str">
        <f t="shared" si="231"/>
        <v>Italian, Pizza, Seafood</v>
      </c>
      <c r="N1844" t="s">
        <v>7390</v>
      </c>
      <c r="O1844" t="s">
        <v>232</v>
      </c>
      <c r="P1844" t="str">
        <f t="shared" si="228"/>
        <v>Italian, Pizza, Seafood, Italian, Pizza, Seafood, European, International, Lunch, Dinner</v>
      </c>
      <c r="Q1844" t="str" cm="1">
        <f t="array" ref="Q1844">_xlfn.TEXTJOIN(", ", TRUE, IFERROR(_xlfn.FILTERXML("&lt;t&gt;&lt;s&gt;" &amp; SUBSTITUTE(P1844, ", ", "&lt;/s&gt;&lt;s&gt;") &amp; "&lt;/s&gt;&lt;/t&gt;", "//s[not(preceding::*=.)]"), ""))</f>
        <v>Italian, Pizza, Seafood, European, International, Lunch, Dinner</v>
      </c>
      <c r="R1844" t="s">
        <v>9048</v>
      </c>
      <c r="S1844" t="str">
        <f t="shared" si="229"/>
        <v>P002815</v>
      </c>
      <c r="T1844">
        <f t="shared" ca="1" si="230"/>
        <v>1808</v>
      </c>
      <c r="U1844" s="4">
        <v>2344</v>
      </c>
    </row>
    <row r="1845" spans="1:21" x14ac:dyDescent="0.45">
      <c r="A1845" t="s">
        <v>7391</v>
      </c>
      <c r="B1845" t="s">
        <v>3</v>
      </c>
      <c r="C1845" s="3" t="str">
        <f t="shared" si="225"/>
        <v>4.0 </v>
      </c>
      <c r="D1845" t="s">
        <v>7392</v>
      </c>
      <c r="E1845" t="s">
        <v>7393</v>
      </c>
      <c r="F1845" t="s">
        <v>13</v>
      </c>
      <c r="G1845" t="str">
        <f t="shared" si="226"/>
        <v>$$ - $$$</v>
      </c>
      <c r="H1845" t="s">
        <v>5832</v>
      </c>
      <c r="I1845" t="s">
        <v>7394</v>
      </c>
      <c r="J1845" t="str">
        <f t="shared" si="224"/>
        <v xml:space="preserve">  DessertCafeInternational</v>
      </c>
      <c r="K1845" t="str" cm="1">
        <f t="array" ref="K1845">ExtractCapitals(J1845)</f>
        <v>Dessert Cafe International</v>
      </c>
      <c r="L1845" t="str">
        <f t="shared" si="227"/>
        <v>Dessert, Cafe, International</v>
      </c>
      <c r="M1845" t="str">
        <f t="shared" si="231"/>
        <v>Dessert, Cafe, International</v>
      </c>
      <c r="N1845" t="s">
        <v>7395</v>
      </c>
      <c r="O1845" t="s">
        <v>3066</v>
      </c>
      <c r="P1845" t="str">
        <f t="shared" si="228"/>
        <v>Dessert, Cafe, International, Cafe, European, International, Fusion, Vegetarian Friendly, Vegan Options, Gluten Free Options</v>
      </c>
      <c r="Q1845" t="str" cm="1">
        <f t="array" ref="Q1845">_xlfn.TEXTJOIN(", ", TRUE, IFERROR(_xlfn.FILTERXML("&lt;t&gt;&lt;s&gt;" &amp; SUBSTITUTE(P1845, ", ", "&lt;/s&gt;&lt;s&gt;") &amp; "&lt;/s&gt;&lt;/t&gt;", "//s[not(preceding::*=.)]"), ""))</f>
        <v>Dessert, Cafe, International, European, Fusion, Vegetarian Friendly, Vegan Options, Gluten Free Options</v>
      </c>
      <c r="R1845" t="s">
        <v>9048</v>
      </c>
      <c r="S1845" t="str">
        <f t="shared" si="229"/>
        <v>P002816</v>
      </c>
      <c r="T1845">
        <f t="shared" ca="1" si="230"/>
        <v>2603</v>
      </c>
      <c r="U1845" s="4">
        <v>2040</v>
      </c>
    </row>
    <row r="1846" spans="1:21" x14ac:dyDescent="0.45">
      <c r="A1846" t="s">
        <v>7396</v>
      </c>
      <c r="B1846" t="s">
        <v>41</v>
      </c>
      <c r="C1846" s="3" t="str">
        <f t="shared" si="225"/>
        <v>4.5 </v>
      </c>
      <c r="D1846" t="s">
        <v>7397</v>
      </c>
      <c r="E1846" t="s">
        <v>7398</v>
      </c>
      <c r="F1846" t="s">
        <v>6</v>
      </c>
      <c r="G1846" t="str">
        <f t="shared" si="226"/>
        <v>$</v>
      </c>
      <c r="H1846" t="s">
        <v>75</v>
      </c>
      <c r="I1846" t="s">
        <v>7399</v>
      </c>
      <c r="J1846" t="str">
        <f t="shared" si="224"/>
        <v>IndianAsianMalaysian</v>
      </c>
      <c r="K1846" t="str" cm="1">
        <f t="array" ref="K1846">ExtractCapitals(J1846)</f>
        <v>Indian Asian Malaysian</v>
      </c>
      <c r="L1846" t="str">
        <f t="shared" si="227"/>
        <v>Indian, Asian, Malaysian</v>
      </c>
      <c r="M1846" t="str">
        <f t="shared" si="231"/>
        <v>Indian, Asian, Malaysian</v>
      </c>
      <c r="P1846" t="str">
        <f t="shared" si="228"/>
        <v>Indian, Asian, Malaysian</v>
      </c>
      <c r="Q1846" t="str" cm="1">
        <f t="array" ref="Q1846">_xlfn.TEXTJOIN(", ", TRUE, IFERROR(_xlfn.FILTERXML("&lt;t&gt;&lt;s&gt;" &amp; SUBSTITUTE(P1846, ", ", "&lt;/s&gt;&lt;s&gt;") &amp; "&lt;/s&gt;&lt;/t&gt;", "//s[not(preceding::*=.)]"), ""))</f>
        <v>Indian, Asian, Malaysian</v>
      </c>
      <c r="R1846" t="s">
        <v>9048</v>
      </c>
      <c r="S1846" t="str">
        <f t="shared" si="229"/>
        <v>P002817</v>
      </c>
      <c r="T1846">
        <f t="shared" ca="1" si="230"/>
        <v>1433</v>
      </c>
      <c r="U1846" s="4">
        <v>2747</v>
      </c>
    </row>
    <row r="1847" spans="1:21" x14ac:dyDescent="0.45">
      <c r="A1847" t="s">
        <v>7400</v>
      </c>
      <c r="B1847" t="s">
        <v>41</v>
      </c>
      <c r="C1847" s="3" t="str">
        <f t="shared" si="225"/>
        <v>4.5 </v>
      </c>
      <c r="D1847" t="s">
        <v>7401</v>
      </c>
      <c r="E1847" t="s">
        <v>7402</v>
      </c>
      <c r="F1847" t="s">
        <v>6</v>
      </c>
      <c r="G1847" t="str">
        <f t="shared" si="226"/>
        <v>$</v>
      </c>
      <c r="H1847" t="s">
        <v>7403</v>
      </c>
      <c r="I1847" t="s">
        <v>7404</v>
      </c>
      <c r="J1847" t="str">
        <f t="shared" si="224"/>
        <v>BakeriesChineseVegetarian Friendly</v>
      </c>
      <c r="K1847" t="str" cm="1">
        <f t="array" ref="K1847">ExtractCapitals(J1847)</f>
        <v>Bakeries Chinese Vegetarian  Friendly</v>
      </c>
      <c r="L1847" t="str">
        <f t="shared" si="227"/>
        <v>Bakeries, Chinese, Vegetarian, , Friendly</v>
      </c>
      <c r="M1847" t="str">
        <f t="shared" si="231"/>
        <v>Bakeries, Chinese, Vegetarian Friendly</v>
      </c>
      <c r="N1847" t="s">
        <v>34</v>
      </c>
      <c r="O1847" t="s">
        <v>558</v>
      </c>
      <c r="P1847" t="str">
        <f t="shared" si="228"/>
        <v>Bakeries, Chinese, Vegetarian Friendly, Breakfast</v>
      </c>
      <c r="Q1847" t="str" cm="1">
        <f t="array" ref="Q1847">_xlfn.TEXTJOIN(", ", TRUE, IFERROR(_xlfn.FILTERXML("&lt;t&gt;&lt;s&gt;" &amp; SUBSTITUTE(P1847, ", ", "&lt;/s&gt;&lt;s&gt;") &amp; "&lt;/s&gt;&lt;/t&gt;", "//s[not(preceding::*=.)]"), ""))</f>
        <v>Bakeries, Chinese, Vegetarian Friendly, Breakfast</v>
      </c>
      <c r="R1847" t="s">
        <v>9048</v>
      </c>
      <c r="S1847" t="str">
        <f t="shared" si="229"/>
        <v>P002818</v>
      </c>
      <c r="T1847">
        <f t="shared" ca="1" si="230"/>
        <v>3305</v>
      </c>
      <c r="U1847" s="4">
        <v>290</v>
      </c>
    </row>
    <row r="1848" spans="1:21" x14ac:dyDescent="0.45">
      <c r="A1848" t="s">
        <v>7405</v>
      </c>
      <c r="B1848" t="s">
        <v>3</v>
      </c>
      <c r="C1848" s="3" t="str">
        <f t="shared" si="225"/>
        <v>4.0 </v>
      </c>
      <c r="D1848" t="s">
        <v>7406</v>
      </c>
      <c r="E1848" t="s">
        <v>7407</v>
      </c>
      <c r="F1848" t="s">
        <v>6</v>
      </c>
      <c r="G1848" t="str">
        <f t="shared" si="226"/>
        <v>$</v>
      </c>
      <c r="H1848" t="s">
        <v>7408</v>
      </c>
      <c r="I1848" t="s">
        <v>7409</v>
      </c>
      <c r="J1848" t="str">
        <f t="shared" si="224"/>
        <v>Nonya/MalaysianMalaysianVegetarian Friendly</v>
      </c>
      <c r="K1848" t="str" cm="1">
        <f t="array" ref="K1848">ExtractCapitals(J1848)</f>
        <v>Nonya/ Malaysian Malaysian Vegetarian  Friendly</v>
      </c>
      <c r="L1848" t="str">
        <f t="shared" si="227"/>
        <v>Nonya/, Malaysian, Malaysian, Vegetarian, , Friendly</v>
      </c>
      <c r="M1848" t="str">
        <f t="shared" si="231"/>
        <v>Nonya/, Malaysian, Malaysian, Vegetarian Friendly</v>
      </c>
      <c r="N1848" t="s">
        <v>9</v>
      </c>
      <c r="O1848" t="s">
        <v>376</v>
      </c>
      <c r="P1848" t="str">
        <f t="shared" si="228"/>
        <v>Nonya/, Malaysian, Malaysian, Vegetarian Friendly, Vegetarian Friendly, Vegan Options, Halal, Dinner, After-hours</v>
      </c>
      <c r="Q1848" t="str" cm="1">
        <f t="array" ref="Q1848">_xlfn.TEXTJOIN(", ", TRUE, IFERROR(_xlfn.FILTERXML("&lt;t&gt;&lt;s&gt;" &amp; SUBSTITUTE(P1848, ", ", "&lt;/s&gt;&lt;s&gt;") &amp; "&lt;/s&gt;&lt;/t&gt;", "//s[not(preceding::*=.)]"), ""))</f>
        <v>Nonya/, Malaysian, Vegetarian Friendly, Vegan Options, Halal, Dinner, After-hours</v>
      </c>
      <c r="R1848" t="s">
        <v>9048</v>
      </c>
      <c r="S1848" t="str">
        <f t="shared" si="229"/>
        <v>P002819</v>
      </c>
      <c r="T1848">
        <f t="shared" ca="1" si="230"/>
        <v>357</v>
      </c>
      <c r="U1848" s="4">
        <v>2416</v>
      </c>
    </row>
    <row r="1849" spans="1:21" x14ac:dyDescent="0.45">
      <c r="A1849" t="s">
        <v>7410</v>
      </c>
      <c r="B1849" t="s">
        <v>79</v>
      </c>
      <c r="C1849" s="3" t="str">
        <f t="shared" si="225"/>
        <v>5.0 </v>
      </c>
      <c r="D1849" t="s">
        <v>7411</v>
      </c>
      <c r="E1849" t="s">
        <v>7412</v>
      </c>
      <c r="F1849" t="s">
        <v>13</v>
      </c>
      <c r="G1849" t="str">
        <f t="shared" si="226"/>
        <v>$$ - $$$</v>
      </c>
      <c r="H1849" t="s">
        <v>4863</v>
      </c>
      <c r="I1849" t="s">
        <v>7413</v>
      </c>
      <c r="J1849" t="str">
        <f t="shared" si="224"/>
        <v xml:space="preserve">  BarAsianPub</v>
      </c>
      <c r="K1849" t="str" cm="1">
        <f t="array" ref="K1849">ExtractCapitals(J1849)</f>
        <v>Bar Asian Pub</v>
      </c>
      <c r="L1849" t="str">
        <f t="shared" si="227"/>
        <v>Bar, Asian, Pub</v>
      </c>
      <c r="M1849" t="str">
        <f t="shared" si="231"/>
        <v>Bar, Asian, Pub</v>
      </c>
      <c r="N1849" t="s">
        <v>7414</v>
      </c>
      <c r="O1849" t="s">
        <v>34</v>
      </c>
      <c r="P1849" t="str">
        <f t="shared" si="228"/>
        <v>Bar, Asian, Pub, Bar, Asian, Pub, Malaysian, Vegetarian Friendly</v>
      </c>
      <c r="Q1849" t="str" cm="1">
        <f t="array" ref="Q1849">_xlfn.TEXTJOIN(", ", TRUE, IFERROR(_xlfn.FILTERXML("&lt;t&gt;&lt;s&gt;" &amp; SUBSTITUTE(P1849, ", ", "&lt;/s&gt;&lt;s&gt;") &amp; "&lt;/s&gt;&lt;/t&gt;", "//s[not(preceding::*=.)]"), ""))</f>
        <v>Bar, Asian, Pub, Malaysian, Vegetarian Friendly</v>
      </c>
      <c r="R1849" t="s">
        <v>9048</v>
      </c>
      <c r="S1849" t="str">
        <f t="shared" si="229"/>
        <v>P002820</v>
      </c>
      <c r="T1849">
        <f t="shared" ca="1" si="230"/>
        <v>4425</v>
      </c>
      <c r="U1849" s="4">
        <v>4035</v>
      </c>
    </row>
    <row r="1850" spans="1:21" x14ac:dyDescent="0.45">
      <c r="A1850" t="s">
        <v>7415</v>
      </c>
      <c r="B1850" t="s">
        <v>41</v>
      </c>
      <c r="C1850" s="3" t="str">
        <f t="shared" si="225"/>
        <v>4.5 </v>
      </c>
      <c r="D1850" t="s">
        <v>7416</v>
      </c>
      <c r="E1850" t="s">
        <v>7417</v>
      </c>
      <c r="F1850" t="s">
        <v>13</v>
      </c>
      <c r="G1850" t="str">
        <f t="shared" si="226"/>
        <v>$$ - $$$</v>
      </c>
      <c r="H1850" t="s">
        <v>7418</v>
      </c>
      <c r="I1850" t="s">
        <v>7419</v>
      </c>
      <c r="J1850" t="str">
        <f t="shared" si="224"/>
        <v xml:space="preserve">  AsianDinerHealthy</v>
      </c>
      <c r="K1850" t="str" cm="1">
        <f t="array" ref="K1850">ExtractCapitals(J1850)</f>
        <v>Asian Diner Healthy</v>
      </c>
      <c r="L1850" t="str">
        <f t="shared" si="227"/>
        <v>Asian, Diner, Healthy</v>
      </c>
      <c r="M1850" t="str">
        <f t="shared" si="231"/>
        <v>Asian, Diner, Healthy</v>
      </c>
      <c r="N1850" t="s">
        <v>7420</v>
      </c>
      <c r="O1850" t="s">
        <v>3066</v>
      </c>
      <c r="P1850" t="str">
        <f t="shared" si="228"/>
        <v>Asian, Diner, Healthy, Asian, Healthy, Malaysian, Diner, Vegetarian Friendly, Vegan Options, Gluten Free Options</v>
      </c>
      <c r="Q1850" t="str" cm="1">
        <f t="array" ref="Q1850">_xlfn.TEXTJOIN(", ", TRUE, IFERROR(_xlfn.FILTERXML("&lt;t&gt;&lt;s&gt;" &amp; SUBSTITUTE(P1850, ", ", "&lt;/s&gt;&lt;s&gt;") &amp; "&lt;/s&gt;&lt;/t&gt;", "//s[not(preceding::*=.)]"), ""))</f>
        <v>Asian, Diner, Healthy, Malaysian, Vegetarian Friendly, Vegan Options, Gluten Free Options</v>
      </c>
      <c r="R1850" t="s">
        <v>9048</v>
      </c>
      <c r="S1850" t="str">
        <f t="shared" si="229"/>
        <v>P002821</v>
      </c>
      <c r="T1850">
        <f t="shared" ca="1" si="230"/>
        <v>1617</v>
      </c>
      <c r="U1850" s="4">
        <v>3548</v>
      </c>
    </row>
    <row r="1851" spans="1:21" x14ac:dyDescent="0.45">
      <c r="A1851" t="s">
        <v>7421</v>
      </c>
      <c r="B1851" t="s">
        <v>3</v>
      </c>
      <c r="C1851" s="3" t="str">
        <f t="shared" si="225"/>
        <v>4.0 </v>
      </c>
      <c r="D1851" t="s">
        <v>7422</v>
      </c>
      <c r="E1851" t="s">
        <v>7423</v>
      </c>
      <c r="F1851" t="s">
        <v>13</v>
      </c>
      <c r="G1851" t="str">
        <f t="shared" si="226"/>
        <v>$$ - $$$</v>
      </c>
      <c r="H1851" t="s">
        <v>7424</v>
      </c>
      <c r="I1851" s="2">
        <v>606043000000</v>
      </c>
      <c r="J1851" t="str">
        <f t="shared" si="224"/>
        <v xml:space="preserve">  BarAsianMalaysian</v>
      </c>
      <c r="K1851" t="str" cm="1">
        <f t="array" ref="K1851">ExtractCapitals(J1851)</f>
        <v>Bar Asian Malaysian</v>
      </c>
      <c r="L1851" t="str">
        <f t="shared" si="227"/>
        <v>Bar, Asian, Malaysian</v>
      </c>
      <c r="M1851" t="str">
        <f t="shared" si="231"/>
        <v>Bar, Asian, Malaysian</v>
      </c>
      <c r="N1851" t="s">
        <v>7425</v>
      </c>
      <c r="O1851" t="s">
        <v>34</v>
      </c>
      <c r="P1851" t="str">
        <f t="shared" si="228"/>
        <v>Bar, Asian, Malaysian, Vegetarian Friendly</v>
      </c>
      <c r="Q1851" t="str" cm="1">
        <f t="array" ref="Q1851">_xlfn.TEXTJOIN(", ", TRUE, IFERROR(_xlfn.FILTERXML("&lt;t&gt;&lt;s&gt;" &amp; SUBSTITUTE(P1851, ", ", "&lt;/s&gt;&lt;s&gt;") &amp; "&lt;/s&gt;&lt;/t&gt;", "//s[not(preceding::*=.)]"), ""))</f>
        <v>Bar, Asian, Malaysian, Vegetarian Friendly</v>
      </c>
      <c r="R1851" t="s">
        <v>9048</v>
      </c>
      <c r="S1851" t="str">
        <f t="shared" si="229"/>
        <v>P002822</v>
      </c>
      <c r="T1851">
        <f t="shared" ca="1" si="230"/>
        <v>2666</v>
      </c>
      <c r="U1851" s="4">
        <v>189</v>
      </c>
    </row>
    <row r="1852" spans="1:21" x14ac:dyDescent="0.45">
      <c r="A1852" t="s">
        <v>7308</v>
      </c>
      <c r="B1852" t="s">
        <v>79</v>
      </c>
      <c r="C1852" s="3" t="str">
        <f t="shared" si="225"/>
        <v>5.0 </v>
      </c>
      <c r="D1852" t="s">
        <v>7309</v>
      </c>
      <c r="E1852" t="s">
        <v>7426</v>
      </c>
      <c r="F1852" t="s">
        <v>13</v>
      </c>
      <c r="G1852" t="str">
        <f t="shared" si="226"/>
        <v>$$ - $$$</v>
      </c>
      <c r="H1852" t="s">
        <v>6788</v>
      </c>
      <c r="I1852" t="s">
        <v>7310</v>
      </c>
      <c r="J1852" t="str">
        <f t="shared" si="224"/>
        <v xml:space="preserve">  ItalianAsianMalaysian</v>
      </c>
      <c r="K1852" t="str" cm="1">
        <f t="array" ref="K1852">ExtractCapitals(J1852)</f>
        <v>Italian Asian Malaysian</v>
      </c>
      <c r="L1852" t="str">
        <f t="shared" si="227"/>
        <v>Italian, Asian, Malaysian</v>
      </c>
      <c r="M1852" t="str">
        <f t="shared" si="231"/>
        <v>Italian, Asian, Malaysian</v>
      </c>
      <c r="N1852" t="s">
        <v>7311</v>
      </c>
      <c r="O1852" t="s">
        <v>1088</v>
      </c>
      <c r="P1852" t="str">
        <f t="shared" si="228"/>
        <v>Italian, Asian, Malaysian, Italian, Malaysian, Asian, Breakfast, Lunch, Dinner, Brunch, After-hours, Drinks</v>
      </c>
      <c r="Q1852" t="str" cm="1">
        <f t="array" ref="Q1852">_xlfn.TEXTJOIN(", ", TRUE, IFERROR(_xlfn.FILTERXML("&lt;t&gt;&lt;s&gt;" &amp; SUBSTITUTE(P1852, ", ", "&lt;/s&gt;&lt;s&gt;") &amp; "&lt;/s&gt;&lt;/t&gt;", "//s[not(preceding::*=.)]"), ""))</f>
        <v>Italian, Asian, Malaysian, Breakfast, Lunch, Dinner, Brunch, After-hours, Drinks</v>
      </c>
      <c r="R1852" t="s">
        <v>9048</v>
      </c>
      <c r="S1852" t="str">
        <f t="shared" si="229"/>
        <v>P002823</v>
      </c>
      <c r="T1852">
        <f t="shared" ca="1" si="230"/>
        <v>1085</v>
      </c>
      <c r="U1852" s="4">
        <v>3142</v>
      </c>
    </row>
    <row r="1853" spans="1:21" x14ac:dyDescent="0.45">
      <c r="A1853" t="s">
        <v>7308</v>
      </c>
      <c r="B1853" t="s">
        <v>79</v>
      </c>
      <c r="C1853" s="3" t="str">
        <f t="shared" si="225"/>
        <v>5.0 </v>
      </c>
      <c r="D1853" t="s">
        <v>7309</v>
      </c>
      <c r="G1853" t="str">
        <f t="shared" si="226"/>
        <v>$$</v>
      </c>
      <c r="J1853" t="str">
        <f t="shared" si="224"/>
        <v/>
      </c>
      <c r="K1853" t="str" cm="1">
        <f t="array" ref="K1853">ExtractCapitals(J1853)</f>
        <v/>
      </c>
      <c r="L1853" t="str">
        <f t="shared" si="227"/>
        <v/>
      </c>
      <c r="M1853" t="str">
        <f t="shared" si="231"/>
        <v/>
      </c>
      <c r="N1853" t="s">
        <v>7311</v>
      </c>
      <c r="O1853" t="s">
        <v>1088</v>
      </c>
      <c r="P1853" t="str">
        <f t="shared" si="228"/>
        <v>, Italian, Malaysian, Asian, Breakfast, Lunch, Dinner, Brunch, After-hours, Drinks</v>
      </c>
      <c r="Q1853" t="str" cm="1">
        <f t="array" ref="Q1853">_xlfn.TEXTJOIN(", ", TRUE, IFERROR(_xlfn.FILTERXML("&lt;t&gt;&lt;s&gt;" &amp; SUBSTITUTE(P1853, ", ", "&lt;/s&gt;&lt;s&gt;") &amp; "&lt;/s&gt;&lt;/t&gt;", "//s[not(preceding::*=.)]"), ""))</f>
        <v>Italian, Malaysian, Asian, Breakfast, Lunch, Dinner, Brunch, After-hours, Drinks</v>
      </c>
      <c r="R1853" t="s">
        <v>9048</v>
      </c>
      <c r="S1853" t="str">
        <f t="shared" si="229"/>
        <v>P002824</v>
      </c>
      <c r="T1853">
        <f t="shared" ca="1" si="230"/>
        <v>2216</v>
      </c>
      <c r="U1853" s="4">
        <v>404</v>
      </c>
    </row>
    <row r="1854" spans="1:21" x14ac:dyDescent="0.45">
      <c r="A1854" t="s">
        <v>7427</v>
      </c>
      <c r="B1854" t="s">
        <v>3</v>
      </c>
      <c r="C1854" s="3" t="str">
        <f t="shared" si="225"/>
        <v>4.0 </v>
      </c>
      <c r="D1854" t="s">
        <v>7428</v>
      </c>
      <c r="E1854" t="s">
        <v>7429</v>
      </c>
      <c r="F1854" t="s">
        <v>6</v>
      </c>
      <c r="G1854" t="str">
        <f t="shared" si="226"/>
        <v>$</v>
      </c>
      <c r="H1854" t="s">
        <v>246</v>
      </c>
      <c r="I1854" t="s">
        <v>7430</v>
      </c>
      <c r="J1854" t="str">
        <f t="shared" si="224"/>
        <v>AsianMalaysian</v>
      </c>
      <c r="K1854" t="str" cm="1">
        <f t="array" ref="K1854">ExtractCapitals(J1854)</f>
        <v>Asian Malaysian</v>
      </c>
      <c r="L1854" t="str">
        <f t="shared" si="227"/>
        <v>Asian, Malaysian</v>
      </c>
      <c r="M1854" t="str">
        <f t="shared" si="231"/>
        <v>Asian, Malaysian</v>
      </c>
      <c r="N1854" t="s">
        <v>1384</v>
      </c>
      <c r="O1854" t="s">
        <v>4717</v>
      </c>
      <c r="P1854" t="str">
        <f t="shared" si="228"/>
        <v>Asian, Malaysian, Lunch, Brunch, Takeout, Outdoor Seating, Seating</v>
      </c>
      <c r="Q1854" t="str" cm="1">
        <f t="array" ref="Q1854">_xlfn.TEXTJOIN(", ", TRUE, IFERROR(_xlfn.FILTERXML("&lt;t&gt;&lt;s&gt;" &amp; SUBSTITUTE(P1854, ", ", "&lt;/s&gt;&lt;s&gt;") &amp; "&lt;/s&gt;&lt;/t&gt;", "//s[not(preceding::*=.)]"), ""))</f>
        <v>Asian, Malaysian, Lunch, Brunch, Takeout, Outdoor Seating, Seating</v>
      </c>
      <c r="R1854" t="s">
        <v>9048</v>
      </c>
      <c r="S1854" t="str">
        <f t="shared" si="229"/>
        <v>P002825</v>
      </c>
      <c r="T1854">
        <f t="shared" ca="1" si="230"/>
        <v>2286</v>
      </c>
      <c r="U1854" s="4">
        <v>2575</v>
      </c>
    </row>
    <row r="1855" spans="1:21" x14ac:dyDescent="0.45">
      <c r="A1855" t="s">
        <v>7431</v>
      </c>
      <c r="B1855" t="s">
        <v>3</v>
      </c>
      <c r="C1855" s="3" t="str">
        <f t="shared" si="225"/>
        <v>4.0 </v>
      </c>
      <c r="D1855" t="s">
        <v>7432</v>
      </c>
      <c r="F1855" t="s">
        <v>6</v>
      </c>
      <c r="G1855" t="str">
        <f t="shared" si="226"/>
        <v>$</v>
      </c>
      <c r="H1855" t="s">
        <v>7433</v>
      </c>
      <c r="I1855" t="s">
        <v>7434</v>
      </c>
      <c r="J1855" t="str">
        <f t="shared" si="224"/>
        <v>MalaysianVegetarian FriendlyHalal</v>
      </c>
      <c r="K1855" t="str" cm="1">
        <f t="array" ref="K1855">ExtractCapitals(J1855)</f>
        <v>Malaysian Vegetarian  Friendly Halal</v>
      </c>
      <c r="L1855" t="str">
        <f t="shared" si="227"/>
        <v>Malaysian, Vegetarian, , Friendly, Halal</v>
      </c>
      <c r="M1855" t="str">
        <f t="shared" si="231"/>
        <v>Malaysian, Vegetarian Friendly, Halal</v>
      </c>
      <c r="N1855" t="s">
        <v>266</v>
      </c>
      <c r="O1855" t="s">
        <v>227</v>
      </c>
      <c r="P1855" t="str">
        <f t="shared" si="228"/>
        <v>Malaysian, Vegetarian Friendly, Halal, Lunch, Dinner, Brunch, After-hours</v>
      </c>
      <c r="Q1855" t="str" cm="1">
        <f t="array" ref="Q1855">_xlfn.TEXTJOIN(", ", TRUE, IFERROR(_xlfn.FILTERXML("&lt;t&gt;&lt;s&gt;" &amp; SUBSTITUTE(P1855, ", ", "&lt;/s&gt;&lt;s&gt;") &amp; "&lt;/s&gt;&lt;/t&gt;", "//s[not(preceding::*=.)]"), ""))</f>
        <v>Malaysian, Vegetarian Friendly, Halal, Lunch, Dinner, Brunch, After-hours</v>
      </c>
      <c r="R1855" t="s">
        <v>9048</v>
      </c>
      <c r="S1855" t="str">
        <f t="shared" si="229"/>
        <v>P002826</v>
      </c>
      <c r="T1855">
        <f t="shared" ca="1" si="230"/>
        <v>4166</v>
      </c>
      <c r="U1855" s="4">
        <v>3598</v>
      </c>
    </row>
    <row r="1856" spans="1:21" x14ac:dyDescent="0.45">
      <c r="A1856" t="s">
        <v>7435</v>
      </c>
      <c r="B1856" t="s">
        <v>3</v>
      </c>
      <c r="C1856" s="3" t="str">
        <f t="shared" si="225"/>
        <v>4.0 </v>
      </c>
      <c r="D1856" t="s">
        <v>7436</v>
      </c>
      <c r="E1856" t="s">
        <v>7437</v>
      </c>
      <c r="F1856" t="s">
        <v>6</v>
      </c>
      <c r="G1856" t="str">
        <f t="shared" si="226"/>
        <v>$</v>
      </c>
      <c r="H1856" t="s">
        <v>7</v>
      </c>
      <c r="I1856" t="s">
        <v>7438</v>
      </c>
      <c r="J1856" t="str">
        <f t="shared" si="224"/>
        <v>ChineseAsianMalaysian</v>
      </c>
      <c r="K1856" t="str" cm="1">
        <f t="array" ref="K1856">ExtractCapitals(J1856)</f>
        <v>Chinese Asian Malaysian</v>
      </c>
      <c r="L1856" t="str">
        <f t="shared" si="227"/>
        <v>Chinese, Asian, Malaysian</v>
      </c>
      <c r="M1856" t="str">
        <f t="shared" si="231"/>
        <v>Chinese, Asian, Malaysian</v>
      </c>
      <c r="N1856" t="s">
        <v>56</v>
      </c>
      <c r="O1856" t="s">
        <v>227</v>
      </c>
      <c r="P1856" t="str">
        <f t="shared" si="228"/>
        <v>Chinese, Asian, Malaysian, Vegetarian Friendly, Vegan Options, Lunch, Dinner, Brunch, After-hours</v>
      </c>
      <c r="Q1856" t="str" cm="1">
        <f t="array" ref="Q1856">_xlfn.TEXTJOIN(", ", TRUE, IFERROR(_xlfn.FILTERXML("&lt;t&gt;&lt;s&gt;" &amp; SUBSTITUTE(P1856, ", ", "&lt;/s&gt;&lt;s&gt;") &amp; "&lt;/s&gt;&lt;/t&gt;", "//s[not(preceding::*=.)]"), ""))</f>
        <v>Chinese, Asian, Malaysian, Vegetarian Friendly, Vegan Options, Lunch, Dinner, Brunch, After-hours</v>
      </c>
      <c r="R1856" t="s">
        <v>9048</v>
      </c>
      <c r="S1856" t="str">
        <f t="shared" si="229"/>
        <v>P002827</v>
      </c>
      <c r="T1856">
        <f t="shared" ca="1" si="230"/>
        <v>1917</v>
      </c>
      <c r="U1856" s="4">
        <v>635</v>
      </c>
    </row>
    <row r="1857" spans="1:21" x14ac:dyDescent="0.45">
      <c r="A1857" t="s">
        <v>7439</v>
      </c>
      <c r="B1857" t="s">
        <v>41</v>
      </c>
      <c r="C1857" s="3" t="str">
        <f t="shared" si="225"/>
        <v>4.5 </v>
      </c>
      <c r="D1857" t="s">
        <v>7440</v>
      </c>
      <c r="E1857" t="s">
        <v>7441</v>
      </c>
      <c r="F1857" t="s">
        <v>13</v>
      </c>
      <c r="G1857" t="str">
        <f t="shared" si="226"/>
        <v>$$ - $$$</v>
      </c>
      <c r="H1857" t="s">
        <v>7384</v>
      </c>
      <c r="I1857" t="s">
        <v>7442</v>
      </c>
      <c r="J1857" t="str">
        <f t="shared" si="224"/>
        <v xml:space="preserve">  Vegetarian Friendly</v>
      </c>
      <c r="K1857" t="str" cm="1">
        <f t="array" ref="K1857">ExtractCapitals(J1857)</f>
        <v>Vegetarian  Friendly</v>
      </c>
      <c r="L1857" t="str">
        <f t="shared" si="227"/>
        <v>Vegetarian, , Friendly</v>
      </c>
      <c r="M1857" t="str">
        <f t="shared" si="231"/>
        <v>Vegetarian Friendly</v>
      </c>
      <c r="N1857" t="s">
        <v>34</v>
      </c>
      <c r="O1857" t="s">
        <v>39</v>
      </c>
      <c r="P1857" t="str">
        <f t="shared" si="228"/>
        <v>Vegetarian Friendly, Dinner</v>
      </c>
      <c r="Q1857" t="str" cm="1">
        <f t="array" ref="Q1857">_xlfn.TEXTJOIN(", ", TRUE, IFERROR(_xlfn.FILTERXML("&lt;t&gt;&lt;s&gt;" &amp; SUBSTITUTE(P1857, ", ", "&lt;/s&gt;&lt;s&gt;") &amp; "&lt;/s&gt;&lt;/t&gt;", "//s[not(preceding::*=.)]"), ""))</f>
        <v>Vegetarian Friendly, Dinner</v>
      </c>
      <c r="R1857" t="s">
        <v>9048</v>
      </c>
      <c r="S1857" t="str">
        <f t="shared" si="229"/>
        <v>P002828</v>
      </c>
      <c r="T1857">
        <f t="shared" ca="1" si="230"/>
        <v>2277</v>
      </c>
      <c r="U1857" s="4">
        <v>2377</v>
      </c>
    </row>
    <row r="1858" spans="1:21" x14ac:dyDescent="0.45">
      <c r="A1858" t="s">
        <v>7443</v>
      </c>
      <c r="B1858" t="s">
        <v>41</v>
      </c>
      <c r="C1858" s="3" t="str">
        <f t="shared" si="225"/>
        <v>4.5 </v>
      </c>
      <c r="D1858" t="s">
        <v>7444</v>
      </c>
      <c r="E1858" t="s">
        <v>7445</v>
      </c>
      <c r="F1858" t="s">
        <v>13</v>
      </c>
      <c r="G1858" t="str">
        <f t="shared" si="226"/>
        <v>$$ - $$$</v>
      </c>
      <c r="H1858" t="s">
        <v>1694</v>
      </c>
      <c r="I1858" t="s">
        <v>7446</v>
      </c>
      <c r="J1858" t="str">
        <f t="shared" ref="J1858:J1921" si="232">SUBSTITUTE(SUBSTITUTE(H1858, "$", ""), "-", "")</f>
        <v xml:space="preserve">  ItalianFrenchCafe</v>
      </c>
      <c r="K1858" t="str" cm="1">
        <f t="array" ref="K1858">ExtractCapitals(J1858)</f>
        <v>Italian French Cafe</v>
      </c>
      <c r="L1858" t="str">
        <f t="shared" si="227"/>
        <v>Italian, French, Cafe</v>
      </c>
      <c r="M1858" t="str">
        <f t="shared" si="231"/>
        <v>Italian, French, Cafe</v>
      </c>
      <c r="N1858" t="s">
        <v>3066</v>
      </c>
      <c r="O1858" t="s">
        <v>600</v>
      </c>
      <c r="P1858" t="str">
        <f t="shared" si="228"/>
        <v>Italian, French, Cafe, Vegetarian Friendly, Vegan Options, Gluten Free Options, Breakfast, Lunch, Dinner, Brunch</v>
      </c>
      <c r="Q1858" t="str" cm="1">
        <f t="array" ref="Q1858">_xlfn.TEXTJOIN(", ", TRUE, IFERROR(_xlfn.FILTERXML("&lt;t&gt;&lt;s&gt;" &amp; SUBSTITUTE(P1858, ", ", "&lt;/s&gt;&lt;s&gt;") &amp; "&lt;/s&gt;&lt;/t&gt;", "//s[not(preceding::*=.)]"), ""))</f>
        <v>Italian, French, Cafe, Vegetarian Friendly, Vegan Options, Gluten Free Options, Breakfast, Lunch, Dinner, Brunch</v>
      </c>
      <c r="R1858" t="s">
        <v>9048</v>
      </c>
      <c r="S1858" t="str">
        <f t="shared" si="229"/>
        <v>P002829</v>
      </c>
      <c r="T1858">
        <f t="shared" ca="1" si="230"/>
        <v>2106</v>
      </c>
      <c r="U1858" s="4">
        <v>3265</v>
      </c>
    </row>
    <row r="1859" spans="1:21" x14ac:dyDescent="0.45">
      <c r="A1859" t="s">
        <v>7447</v>
      </c>
      <c r="B1859" t="s">
        <v>41</v>
      </c>
      <c r="C1859" s="3" t="str">
        <f t="shared" ref="C1859:C1922" si="233">SUBSTITUTE(B1859, "Â", "")</f>
        <v>4.5 </v>
      </c>
      <c r="D1859" t="s">
        <v>7448</v>
      </c>
      <c r="E1859" t="s">
        <v>7449</v>
      </c>
      <c r="F1859" t="s">
        <v>13</v>
      </c>
      <c r="G1859" t="str">
        <f t="shared" ref="G1859:G1922" si="234">IF(OR(ISBLANK(F1859), ISERROR(SEARCH("$", F1859))), "$$", F1859)</f>
        <v>$$ - $$$</v>
      </c>
      <c r="H1859" t="s">
        <v>1357</v>
      </c>
      <c r="I1859">
        <v>6042519168</v>
      </c>
      <c r="J1859" t="str">
        <f t="shared" si="232"/>
        <v xml:space="preserve">  CafeVegetarian FriendlyVegan Options</v>
      </c>
      <c r="K1859" t="str" cm="1">
        <f t="array" ref="K1859">ExtractCapitals(J1859)</f>
        <v>Cafe Vegetarian  Friendly Vegan  Options</v>
      </c>
      <c r="L1859" t="str">
        <f t="shared" ref="L1859:L1922" si="235">SUBSTITUTE(K1859, " ", ", ")</f>
        <v>Cafe, Vegetarian, , Friendly, Vegan, , Options</v>
      </c>
      <c r="M1859" t="str">
        <f t="shared" si="231"/>
        <v>Cafe, Vegetarian Friendly, Vegan Options</v>
      </c>
      <c r="N1859" t="s">
        <v>208</v>
      </c>
      <c r="O1859" t="s">
        <v>3066</v>
      </c>
      <c r="P1859" t="str">
        <f t="shared" ref="P1859:P1922" si="236">M1859 &amp; IF(ISNUMBER(SEARCH(N1859, M1859)), "", ", " &amp; N1859) &amp; IF(AND(ISNUMBER(SEARCH(N1859, M1859 &amp; N1859)), ISNUMBER(SEARCH(O1859, M1859 &amp; N1859))), "", ", " &amp; O1859)</f>
        <v>Cafe, Vegetarian Friendly, Vegan Options, Vegetarian Friendly, Vegan Options, Gluten Free Options</v>
      </c>
      <c r="Q1859" t="str" cm="1">
        <f t="array" ref="Q1859">_xlfn.TEXTJOIN(", ", TRUE, IFERROR(_xlfn.FILTERXML("&lt;t&gt;&lt;s&gt;" &amp; SUBSTITUTE(P1859, ", ", "&lt;/s&gt;&lt;s&gt;") &amp; "&lt;/s&gt;&lt;/t&gt;", "//s[not(preceding::*=.)]"), ""))</f>
        <v>Cafe, Vegetarian Friendly, Vegan Options, Gluten Free Options</v>
      </c>
      <c r="R1859" t="s">
        <v>9048</v>
      </c>
      <c r="S1859" t="str">
        <f t="shared" ref="S1859:S1922" si="237">"P" &amp; TEXT(ROW(S1859)-1+972,"000000")</f>
        <v>P002830</v>
      </c>
      <c r="T1859">
        <f t="shared" ref="T1859:T1922" ca="1" si="238">RANDBETWEEN(1, 4500)</f>
        <v>1686</v>
      </c>
      <c r="U1859" s="4">
        <v>4064</v>
      </c>
    </row>
    <row r="1860" spans="1:21" x14ac:dyDescent="0.45">
      <c r="A1860" t="s">
        <v>7450</v>
      </c>
      <c r="B1860" t="s">
        <v>41</v>
      </c>
      <c r="C1860" s="3" t="str">
        <f t="shared" si="233"/>
        <v>4.5 </v>
      </c>
      <c r="D1860" t="s">
        <v>7451</v>
      </c>
      <c r="F1860" t="s">
        <v>13</v>
      </c>
      <c r="G1860" t="str">
        <f t="shared" si="234"/>
        <v>$$ - $$$</v>
      </c>
      <c r="H1860" t="s">
        <v>7452</v>
      </c>
      <c r="I1860" t="s">
        <v>7453</v>
      </c>
      <c r="J1860" t="str">
        <f t="shared" si="232"/>
        <v xml:space="preserve">  IndonesianVegetarian FriendlyHalal</v>
      </c>
      <c r="K1860" t="str" cm="1">
        <f t="array" ref="K1860">ExtractCapitals(J1860)</f>
        <v>Indonesian Vegetarian  Friendly Halal</v>
      </c>
      <c r="L1860" t="str">
        <f t="shared" si="235"/>
        <v>Indonesian, Vegetarian, , Friendly, Halal</v>
      </c>
      <c r="M1860" t="str">
        <f t="shared" ref="M1860:M1923" si="239">SUBSTITUTE(SUBSTITUTE(L1860, ", ,", ""), ",,", ",")</f>
        <v>Indonesian, Vegetarian Friendly, Halal</v>
      </c>
      <c r="P1860" t="str">
        <f t="shared" si="236"/>
        <v>Indonesian, Vegetarian Friendly, Halal</v>
      </c>
      <c r="Q1860" t="str" cm="1">
        <f t="array" ref="Q1860">_xlfn.TEXTJOIN(", ", TRUE, IFERROR(_xlfn.FILTERXML("&lt;t&gt;&lt;s&gt;" &amp; SUBSTITUTE(P1860, ", ", "&lt;/s&gt;&lt;s&gt;") &amp; "&lt;/s&gt;&lt;/t&gt;", "//s[not(preceding::*=.)]"), ""))</f>
        <v>Indonesian, Vegetarian Friendly, Halal</v>
      </c>
      <c r="R1860" t="s">
        <v>9048</v>
      </c>
      <c r="S1860" t="str">
        <f t="shared" si="237"/>
        <v>P002831</v>
      </c>
      <c r="T1860">
        <f t="shared" ca="1" si="238"/>
        <v>1243</v>
      </c>
      <c r="U1860" s="4">
        <v>2933</v>
      </c>
    </row>
    <row r="1861" spans="1:21" x14ac:dyDescent="0.45">
      <c r="A1861" t="s">
        <v>7454</v>
      </c>
      <c r="B1861" t="s">
        <v>79</v>
      </c>
      <c r="C1861" s="3" t="str">
        <f t="shared" si="233"/>
        <v>5.0 </v>
      </c>
      <c r="D1861" t="s">
        <v>7455</v>
      </c>
      <c r="F1861" t="s">
        <v>13</v>
      </c>
      <c r="G1861" t="str">
        <f t="shared" si="234"/>
        <v>$$ - $$$</v>
      </c>
      <c r="H1861" t="s">
        <v>7456</v>
      </c>
      <c r="I1861" t="s">
        <v>7457</v>
      </c>
      <c r="J1861" t="str">
        <f t="shared" si="232"/>
        <v xml:space="preserve">  EuropeanAsianVegetarian Friendly</v>
      </c>
      <c r="K1861" t="str" cm="1">
        <f t="array" ref="K1861">ExtractCapitals(J1861)</f>
        <v>European Asian Vegetarian  Friendly</v>
      </c>
      <c r="L1861" t="str">
        <f t="shared" si="235"/>
        <v>European, Asian, Vegetarian, , Friendly</v>
      </c>
      <c r="M1861" t="str">
        <f t="shared" si="239"/>
        <v>European, Asian, Vegetarian Friendly</v>
      </c>
      <c r="N1861" t="s">
        <v>3098</v>
      </c>
      <c r="O1861" t="s">
        <v>56</v>
      </c>
      <c r="P1861" t="str">
        <f t="shared" si="236"/>
        <v>European, Asian, Vegetarian Friendly, Vegetarian Friendly, Vegan Options</v>
      </c>
      <c r="Q1861" t="str" cm="1">
        <f t="array" ref="Q1861">_xlfn.TEXTJOIN(", ", TRUE, IFERROR(_xlfn.FILTERXML("&lt;t&gt;&lt;s&gt;" &amp; SUBSTITUTE(P1861, ", ", "&lt;/s&gt;&lt;s&gt;") &amp; "&lt;/s&gt;&lt;/t&gt;", "//s[not(preceding::*=.)]"), ""))</f>
        <v>European, Asian, Vegetarian Friendly, Vegan Options</v>
      </c>
      <c r="R1861" t="s">
        <v>9048</v>
      </c>
      <c r="S1861" t="str">
        <f t="shared" si="237"/>
        <v>P002832</v>
      </c>
      <c r="T1861">
        <f t="shared" ca="1" si="238"/>
        <v>4418</v>
      </c>
      <c r="U1861" s="4">
        <v>4421</v>
      </c>
    </row>
    <row r="1862" spans="1:21" x14ac:dyDescent="0.45">
      <c r="A1862" t="s">
        <v>7458</v>
      </c>
      <c r="B1862" t="s">
        <v>41</v>
      </c>
      <c r="C1862" s="3" t="str">
        <f t="shared" si="233"/>
        <v>4.5 </v>
      </c>
      <c r="D1862" t="s">
        <v>7459</v>
      </c>
      <c r="E1862" t="s">
        <v>7460</v>
      </c>
      <c r="F1862" t="s">
        <v>6</v>
      </c>
      <c r="G1862" t="str">
        <f t="shared" si="234"/>
        <v>$</v>
      </c>
      <c r="H1862" t="s">
        <v>1719</v>
      </c>
      <c r="I1862" t="s">
        <v>7461</v>
      </c>
      <c r="J1862" t="str">
        <f t="shared" si="232"/>
        <v>ChineseSeafoodAsian</v>
      </c>
      <c r="K1862" t="str" cm="1">
        <f t="array" ref="K1862">ExtractCapitals(J1862)</f>
        <v>Chinese Seafood Asian</v>
      </c>
      <c r="L1862" t="str">
        <f t="shared" si="235"/>
        <v>Chinese, Seafood, Asian</v>
      </c>
      <c r="M1862" t="str">
        <f t="shared" si="239"/>
        <v>Chinese, Seafood, Asian</v>
      </c>
      <c r="N1862" t="s">
        <v>34</v>
      </c>
      <c r="O1862" t="s">
        <v>376</v>
      </c>
      <c r="P1862" t="str">
        <f t="shared" si="236"/>
        <v>Chinese, Seafood, Asian, Vegetarian Friendly, Dinner, After-hours</v>
      </c>
      <c r="Q1862" t="str" cm="1">
        <f t="array" ref="Q1862">_xlfn.TEXTJOIN(", ", TRUE, IFERROR(_xlfn.FILTERXML("&lt;t&gt;&lt;s&gt;" &amp; SUBSTITUTE(P1862, ", ", "&lt;/s&gt;&lt;s&gt;") &amp; "&lt;/s&gt;&lt;/t&gt;", "//s[not(preceding::*=.)]"), ""))</f>
        <v>Chinese, Seafood, Asian, Vegetarian Friendly, Dinner, After-hours</v>
      </c>
      <c r="R1862" t="s">
        <v>9048</v>
      </c>
      <c r="S1862" t="str">
        <f t="shared" si="237"/>
        <v>P002833</v>
      </c>
      <c r="T1862">
        <f t="shared" ca="1" si="238"/>
        <v>2046</v>
      </c>
      <c r="U1862" s="4">
        <v>383</v>
      </c>
    </row>
    <row r="1863" spans="1:21" x14ac:dyDescent="0.45">
      <c r="A1863" t="s">
        <v>7462</v>
      </c>
      <c r="B1863" t="s">
        <v>41</v>
      </c>
      <c r="C1863" s="3" t="str">
        <f t="shared" si="233"/>
        <v>4.5 </v>
      </c>
      <c r="D1863" t="s">
        <v>7463</v>
      </c>
      <c r="E1863" t="s">
        <v>7464</v>
      </c>
      <c r="F1863" t="s">
        <v>13</v>
      </c>
      <c r="G1863" t="str">
        <f t="shared" si="234"/>
        <v>$$ - $$$</v>
      </c>
      <c r="H1863" t="s">
        <v>3240</v>
      </c>
      <c r="I1863" t="s">
        <v>7465</v>
      </c>
      <c r="J1863" t="str">
        <f t="shared" si="232"/>
        <v xml:space="preserve">  ItalianBarPizza</v>
      </c>
      <c r="K1863" t="str" cm="1">
        <f t="array" ref="K1863">ExtractCapitals(J1863)</f>
        <v>Italian Bar Pizza</v>
      </c>
      <c r="L1863" t="str">
        <f t="shared" si="235"/>
        <v>Italian, Bar, Pizza</v>
      </c>
      <c r="M1863" t="str">
        <f t="shared" si="239"/>
        <v>Italian, Bar, Pizza</v>
      </c>
      <c r="N1863" t="s">
        <v>7466</v>
      </c>
      <c r="O1863" t="s">
        <v>3066</v>
      </c>
      <c r="P1863" t="str">
        <f t="shared" si="236"/>
        <v>Italian, Bar, Pizza, Italian, Bar, Pizza, Cafe, European, Fusion, Pub, Vegetarian Friendly, Vegan Options, Gluten Free Options</v>
      </c>
      <c r="Q1863" t="str" cm="1">
        <f t="array" ref="Q1863">_xlfn.TEXTJOIN(", ", TRUE, IFERROR(_xlfn.FILTERXML("&lt;t&gt;&lt;s&gt;" &amp; SUBSTITUTE(P1863, ", ", "&lt;/s&gt;&lt;s&gt;") &amp; "&lt;/s&gt;&lt;/t&gt;", "//s[not(preceding::*=.)]"), ""))</f>
        <v>Italian, Bar, Pizza, Cafe, European, Fusion, Pub, Vegetarian Friendly, Vegan Options, Gluten Free Options</v>
      </c>
      <c r="R1863" t="s">
        <v>9048</v>
      </c>
      <c r="S1863" t="str">
        <f t="shared" si="237"/>
        <v>P002834</v>
      </c>
      <c r="T1863">
        <f t="shared" ca="1" si="238"/>
        <v>1407</v>
      </c>
      <c r="U1863" s="4">
        <v>1765</v>
      </c>
    </row>
    <row r="1864" spans="1:21" x14ac:dyDescent="0.45">
      <c r="A1864" t="s">
        <v>7467</v>
      </c>
      <c r="B1864" t="s">
        <v>41</v>
      </c>
      <c r="C1864" s="3" t="str">
        <f t="shared" si="233"/>
        <v>4.5 </v>
      </c>
      <c r="D1864" t="s">
        <v>7468</v>
      </c>
      <c r="F1864" t="s">
        <v>6</v>
      </c>
      <c r="G1864" t="str">
        <f t="shared" si="234"/>
        <v>$</v>
      </c>
      <c r="H1864" t="s">
        <v>7469</v>
      </c>
      <c r="I1864" t="s">
        <v>7470</v>
      </c>
      <c r="J1864" t="str">
        <f t="shared" si="232"/>
        <v>CafeHealthyVegetarian Friendly</v>
      </c>
      <c r="K1864" t="str" cm="1">
        <f t="array" ref="K1864">ExtractCapitals(J1864)</f>
        <v>Cafe Healthy Vegetarian  Friendly</v>
      </c>
      <c r="L1864" t="str">
        <f t="shared" si="235"/>
        <v>Cafe, Healthy, Vegetarian, , Friendly</v>
      </c>
      <c r="M1864" t="str">
        <f t="shared" si="239"/>
        <v>Cafe, Healthy, Vegetarian Friendly</v>
      </c>
      <c r="N1864" t="s">
        <v>3263</v>
      </c>
      <c r="O1864" t="s">
        <v>3066</v>
      </c>
      <c r="P1864" t="str">
        <f t="shared" si="236"/>
        <v>Cafe, Healthy, Vegetarian Friendly, Vegetarian Friendly, Vegan Options, Gluten Free Options</v>
      </c>
      <c r="Q1864" t="str" cm="1">
        <f t="array" ref="Q1864">_xlfn.TEXTJOIN(", ", TRUE, IFERROR(_xlfn.FILTERXML("&lt;t&gt;&lt;s&gt;" &amp; SUBSTITUTE(P1864, ", ", "&lt;/s&gt;&lt;s&gt;") &amp; "&lt;/s&gt;&lt;/t&gt;", "//s[not(preceding::*=.)]"), ""))</f>
        <v>Cafe, Healthy, Vegetarian Friendly, Vegan Options, Gluten Free Options</v>
      </c>
      <c r="R1864" t="s">
        <v>9048</v>
      </c>
      <c r="S1864" t="str">
        <f t="shared" si="237"/>
        <v>P002835</v>
      </c>
      <c r="T1864">
        <f t="shared" ca="1" si="238"/>
        <v>1530</v>
      </c>
      <c r="U1864" s="4">
        <v>1109</v>
      </c>
    </row>
    <row r="1865" spans="1:21" x14ac:dyDescent="0.45">
      <c r="A1865" t="s">
        <v>7471</v>
      </c>
      <c r="B1865" t="s">
        <v>3</v>
      </c>
      <c r="C1865" s="3" t="str">
        <f t="shared" si="233"/>
        <v>4.0 </v>
      </c>
      <c r="D1865" t="s">
        <v>7472</v>
      </c>
      <c r="F1865" t="s">
        <v>6</v>
      </c>
      <c r="G1865" t="str">
        <f t="shared" si="234"/>
        <v>$</v>
      </c>
      <c r="H1865" t="s">
        <v>212</v>
      </c>
      <c r="I1865" t="s">
        <v>7473</v>
      </c>
      <c r="J1865" t="str">
        <f t="shared" si="232"/>
        <v>IndianAsianVegetarian Friendly</v>
      </c>
      <c r="K1865" t="str" cm="1">
        <f t="array" ref="K1865">ExtractCapitals(J1865)</f>
        <v>Indian Asian Vegetarian  Friendly</v>
      </c>
      <c r="L1865" t="str">
        <f t="shared" si="235"/>
        <v>Indian, Asian, Vegetarian, , Friendly</v>
      </c>
      <c r="M1865" t="str">
        <f t="shared" si="239"/>
        <v>Indian, Asian, Vegetarian Friendly</v>
      </c>
      <c r="N1865" t="s">
        <v>3066</v>
      </c>
      <c r="O1865" t="s">
        <v>600</v>
      </c>
      <c r="P1865" t="str">
        <f t="shared" si="236"/>
        <v>Indian, Asian, Vegetarian Friendly, Vegetarian Friendly, Vegan Options, Gluten Free Options, Breakfast, Lunch, Dinner, Brunch</v>
      </c>
      <c r="Q1865" t="str" cm="1">
        <f t="array" ref="Q1865">_xlfn.TEXTJOIN(", ", TRUE, IFERROR(_xlfn.FILTERXML("&lt;t&gt;&lt;s&gt;" &amp; SUBSTITUTE(P1865, ", ", "&lt;/s&gt;&lt;s&gt;") &amp; "&lt;/s&gt;&lt;/t&gt;", "//s[not(preceding::*=.)]"), ""))</f>
        <v>Indian, Asian, Vegetarian Friendly, Vegan Options, Gluten Free Options, Breakfast, Lunch, Dinner, Brunch</v>
      </c>
      <c r="R1865" t="s">
        <v>9048</v>
      </c>
      <c r="S1865" t="str">
        <f t="shared" si="237"/>
        <v>P002836</v>
      </c>
      <c r="T1865">
        <f t="shared" ca="1" si="238"/>
        <v>1266</v>
      </c>
      <c r="U1865" s="4">
        <v>3827</v>
      </c>
    </row>
    <row r="1866" spans="1:21" x14ac:dyDescent="0.45">
      <c r="A1866" t="s">
        <v>7474</v>
      </c>
      <c r="B1866" t="s">
        <v>3</v>
      </c>
      <c r="C1866" s="3" t="str">
        <f t="shared" si="233"/>
        <v>4.0 </v>
      </c>
      <c r="D1866" t="s">
        <v>7475</v>
      </c>
      <c r="F1866" t="s">
        <v>6</v>
      </c>
      <c r="G1866" t="str">
        <f t="shared" si="234"/>
        <v>$</v>
      </c>
      <c r="H1866" t="s">
        <v>2836</v>
      </c>
      <c r="I1866" t="s">
        <v>7476</v>
      </c>
      <c r="J1866" t="str">
        <f t="shared" si="232"/>
        <v>DessertAsianMalaysian</v>
      </c>
      <c r="K1866" t="str" cm="1">
        <f t="array" ref="K1866">ExtractCapitals(J1866)</f>
        <v>Dessert Asian Malaysian</v>
      </c>
      <c r="L1866" t="str">
        <f t="shared" si="235"/>
        <v>Dessert, Asian, Malaysian</v>
      </c>
      <c r="M1866" t="str">
        <f t="shared" si="239"/>
        <v>Dessert, Asian, Malaysian</v>
      </c>
      <c r="N1866" t="s">
        <v>56</v>
      </c>
      <c r="O1866" t="s">
        <v>202</v>
      </c>
      <c r="P1866" t="str">
        <f t="shared" si="236"/>
        <v>Dessert, Asian, Malaysian, Vegetarian Friendly, Vegan Options, Drinks</v>
      </c>
      <c r="Q1866" t="str" cm="1">
        <f t="array" ref="Q1866">_xlfn.TEXTJOIN(", ", TRUE, IFERROR(_xlfn.FILTERXML("&lt;t&gt;&lt;s&gt;" &amp; SUBSTITUTE(P1866, ", ", "&lt;/s&gt;&lt;s&gt;") &amp; "&lt;/s&gt;&lt;/t&gt;", "//s[not(preceding::*=.)]"), ""))</f>
        <v>Dessert, Asian, Malaysian, Vegetarian Friendly, Vegan Options, Drinks</v>
      </c>
      <c r="R1866" t="s">
        <v>9048</v>
      </c>
      <c r="S1866" t="str">
        <f t="shared" si="237"/>
        <v>P002837</v>
      </c>
      <c r="T1866">
        <f t="shared" ca="1" si="238"/>
        <v>2807</v>
      </c>
      <c r="U1866" s="4">
        <v>1079</v>
      </c>
    </row>
    <row r="1867" spans="1:21" x14ac:dyDescent="0.45">
      <c r="A1867" t="s">
        <v>7477</v>
      </c>
      <c r="B1867" t="s">
        <v>79</v>
      </c>
      <c r="C1867" s="3" t="str">
        <f t="shared" si="233"/>
        <v>5.0 </v>
      </c>
      <c r="D1867" t="s">
        <v>7478</v>
      </c>
      <c r="E1867" t="s">
        <v>7479</v>
      </c>
      <c r="F1867" t="s">
        <v>13</v>
      </c>
      <c r="G1867" t="str">
        <f t="shared" si="234"/>
        <v>$$ - $$$</v>
      </c>
      <c r="H1867" t="s">
        <v>7480</v>
      </c>
      <c r="I1867" t="s">
        <v>7481</v>
      </c>
      <c r="J1867" t="str">
        <f t="shared" si="232"/>
        <v xml:space="preserve">  FrenchEuropeanFusion</v>
      </c>
      <c r="K1867" t="str" cm="1">
        <f t="array" ref="K1867">ExtractCapitals(J1867)</f>
        <v>French European Fusion</v>
      </c>
      <c r="L1867" t="str">
        <f t="shared" si="235"/>
        <v>French, European, Fusion</v>
      </c>
      <c r="M1867" t="str">
        <f t="shared" si="239"/>
        <v>French, European, Fusion</v>
      </c>
      <c r="N1867" t="s">
        <v>7482</v>
      </c>
      <c r="O1867" t="s">
        <v>39</v>
      </c>
      <c r="P1867" t="str">
        <f t="shared" si="236"/>
        <v>French, European, Fusion, European, Fusion, French, Diner, Dinner</v>
      </c>
      <c r="Q1867" t="str" cm="1">
        <f t="array" ref="Q1867">_xlfn.TEXTJOIN(", ", TRUE, IFERROR(_xlfn.FILTERXML("&lt;t&gt;&lt;s&gt;" &amp; SUBSTITUTE(P1867, ", ", "&lt;/s&gt;&lt;s&gt;") &amp; "&lt;/s&gt;&lt;/t&gt;", "//s[not(preceding::*=.)]"), ""))</f>
        <v>French, European, Fusion, Diner, Dinner</v>
      </c>
      <c r="R1867" t="s">
        <v>9048</v>
      </c>
      <c r="S1867" t="str">
        <f t="shared" si="237"/>
        <v>P002838</v>
      </c>
      <c r="T1867">
        <f t="shared" ca="1" si="238"/>
        <v>248</v>
      </c>
      <c r="U1867" s="4">
        <v>3914</v>
      </c>
    </row>
    <row r="1868" spans="1:21" x14ac:dyDescent="0.45">
      <c r="A1868" t="s">
        <v>7483</v>
      </c>
      <c r="B1868" t="s">
        <v>41</v>
      </c>
      <c r="C1868" s="3" t="str">
        <f t="shared" si="233"/>
        <v>4.5 </v>
      </c>
      <c r="D1868" t="s">
        <v>7484</v>
      </c>
      <c r="E1868" t="s">
        <v>7485</v>
      </c>
      <c r="F1868" t="s">
        <v>13</v>
      </c>
      <c r="G1868" t="str">
        <f t="shared" si="234"/>
        <v>$$ - $$$</v>
      </c>
      <c r="H1868" t="s">
        <v>206</v>
      </c>
      <c r="I1868" t="s">
        <v>7486</v>
      </c>
      <c r="J1868" t="str">
        <f t="shared" si="232"/>
        <v xml:space="preserve">  DessertCafe</v>
      </c>
      <c r="K1868" t="str" cm="1">
        <f t="array" ref="K1868">ExtractCapitals(J1868)</f>
        <v>Dessert Cafe</v>
      </c>
      <c r="L1868" t="str">
        <f t="shared" si="235"/>
        <v>Dessert, Cafe</v>
      </c>
      <c r="M1868" t="str">
        <f t="shared" si="239"/>
        <v>Dessert, Cafe</v>
      </c>
      <c r="N1868" t="s">
        <v>7487</v>
      </c>
      <c r="O1868" t="s">
        <v>7488</v>
      </c>
      <c r="P1868" t="str">
        <f t="shared" si="236"/>
        <v>Dessert, Cafe, After-hours, Takeout, Outdoor Seating, Wheelchair Accessible, Seating, Cash Only, Free Wifi</v>
      </c>
      <c r="Q1868" t="str" cm="1">
        <f t="array" ref="Q1868">_xlfn.TEXTJOIN(", ", TRUE, IFERROR(_xlfn.FILTERXML("&lt;t&gt;&lt;s&gt;" &amp; SUBSTITUTE(P1868, ", ", "&lt;/s&gt;&lt;s&gt;") &amp; "&lt;/s&gt;&lt;/t&gt;", "//s[not(preceding::*=.)]"), ""))</f>
        <v>Dessert, Cafe, After-hours, Takeout, Outdoor Seating, Wheelchair Accessible, Seating, Cash Only, Free Wifi</v>
      </c>
      <c r="R1868" t="s">
        <v>9048</v>
      </c>
      <c r="S1868" t="str">
        <f t="shared" si="237"/>
        <v>P002839</v>
      </c>
      <c r="T1868">
        <f t="shared" ca="1" si="238"/>
        <v>4403</v>
      </c>
      <c r="U1868" s="4">
        <v>2548</v>
      </c>
    </row>
    <row r="1869" spans="1:21" x14ac:dyDescent="0.45">
      <c r="A1869" t="s">
        <v>7489</v>
      </c>
      <c r="B1869" t="s">
        <v>79</v>
      </c>
      <c r="C1869" s="3" t="str">
        <f t="shared" si="233"/>
        <v>5.0 </v>
      </c>
      <c r="D1869" t="s">
        <v>7490</v>
      </c>
      <c r="F1869" t="s">
        <v>6</v>
      </c>
      <c r="G1869" t="str">
        <f t="shared" si="234"/>
        <v>$</v>
      </c>
      <c r="H1869" t="s">
        <v>7491</v>
      </c>
      <c r="I1869" t="s">
        <v>7492</v>
      </c>
      <c r="J1869" t="str">
        <f t="shared" si="232"/>
        <v>AmericanSouthwesternBarbecue</v>
      </c>
      <c r="K1869" t="str" cm="1">
        <f t="array" ref="K1869">ExtractCapitals(J1869)</f>
        <v>American Southwestern Barbecue</v>
      </c>
      <c r="L1869" t="str">
        <f t="shared" si="235"/>
        <v>American, Southwestern, Barbecue</v>
      </c>
      <c r="M1869" t="str">
        <f t="shared" si="239"/>
        <v>American, Southwestern, Barbecue</v>
      </c>
      <c r="N1869" t="s">
        <v>7493</v>
      </c>
      <c r="O1869" t="s">
        <v>183</v>
      </c>
      <c r="P1869" t="str">
        <f t="shared" si="236"/>
        <v>American, Southwestern, Barbecue, Barbecue, American, Southwestern, Fusion, Lunch, Dinner, Brunch</v>
      </c>
      <c r="Q1869" t="str" cm="1">
        <f t="array" ref="Q1869">_xlfn.TEXTJOIN(", ", TRUE, IFERROR(_xlfn.FILTERXML("&lt;t&gt;&lt;s&gt;" &amp; SUBSTITUTE(P1869, ", ", "&lt;/s&gt;&lt;s&gt;") &amp; "&lt;/s&gt;&lt;/t&gt;", "//s[not(preceding::*=.)]"), ""))</f>
        <v>American, Southwestern, Barbecue, Fusion, Lunch, Dinner, Brunch</v>
      </c>
      <c r="R1869" t="s">
        <v>9048</v>
      </c>
      <c r="S1869" t="str">
        <f t="shared" si="237"/>
        <v>P002840</v>
      </c>
      <c r="T1869">
        <f t="shared" ca="1" si="238"/>
        <v>4215</v>
      </c>
      <c r="U1869" s="4">
        <v>2259</v>
      </c>
    </row>
    <row r="1870" spans="1:21" x14ac:dyDescent="0.45">
      <c r="A1870" t="s">
        <v>7494</v>
      </c>
      <c r="B1870" t="s">
        <v>3</v>
      </c>
      <c r="C1870" s="3" t="str">
        <f t="shared" si="233"/>
        <v>4.0 </v>
      </c>
      <c r="D1870" t="s">
        <v>7495</v>
      </c>
      <c r="E1870" t="s">
        <v>7496</v>
      </c>
      <c r="F1870" t="s">
        <v>13</v>
      </c>
      <c r="G1870" t="str">
        <f t="shared" si="234"/>
        <v>$$ - $$$</v>
      </c>
      <c r="H1870" t="s">
        <v>7497</v>
      </c>
      <c r="I1870" t="s">
        <v>7498</v>
      </c>
      <c r="J1870" t="str">
        <f t="shared" si="232"/>
        <v xml:space="preserve">  SteakhouseBritish</v>
      </c>
      <c r="K1870" t="str" cm="1">
        <f t="array" ref="K1870">ExtractCapitals(J1870)</f>
        <v>Steakhouse British</v>
      </c>
      <c r="L1870" t="str">
        <f t="shared" si="235"/>
        <v>Steakhouse, British</v>
      </c>
      <c r="M1870" t="str">
        <f t="shared" si="239"/>
        <v>Steakhouse, British</v>
      </c>
      <c r="N1870" t="s">
        <v>3758</v>
      </c>
      <c r="O1870" t="s">
        <v>791</v>
      </c>
      <c r="P1870" t="str">
        <f t="shared" si="236"/>
        <v>Steakhouse, British, Lunch, Dinner, Brunch, Drinks</v>
      </c>
      <c r="Q1870" t="str" cm="1">
        <f t="array" ref="Q1870">_xlfn.TEXTJOIN(", ", TRUE, IFERROR(_xlfn.FILTERXML("&lt;t&gt;&lt;s&gt;" &amp; SUBSTITUTE(P1870, ", ", "&lt;/s&gt;&lt;s&gt;") &amp; "&lt;/s&gt;&lt;/t&gt;", "//s[not(preceding::*=.)]"), ""))</f>
        <v>Steakhouse, British, Lunch, Dinner, Brunch, Drinks</v>
      </c>
      <c r="R1870" t="s">
        <v>9048</v>
      </c>
      <c r="S1870" t="str">
        <f t="shared" si="237"/>
        <v>P002841</v>
      </c>
      <c r="T1870">
        <f t="shared" ca="1" si="238"/>
        <v>963</v>
      </c>
      <c r="U1870" s="4">
        <v>2906</v>
      </c>
    </row>
    <row r="1871" spans="1:21" x14ac:dyDescent="0.45">
      <c r="A1871" t="s">
        <v>7499</v>
      </c>
      <c r="B1871" t="s">
        <v>3</v>
      </c>
      <c r="C1871" s="3" t="str">
        <f t="shared" si="233"/>
        <v>4.0 </v>
      </c>
      <c r="D1871" t="s">
        <v>7500</v>
      </c>
      <c r="E1871" t="s">
        <v>7501</v>
      </c>
      <c r="F1871" t="s">
        <v>13</v>
      </c>
      <c r="G1871" t="str">
        <f t="shared" si="234"/>
        <v>$$ - $$$</v>
      </c>
      <c r="H1871" t="s">
        <v>7502</v>
      </c>
      <c r="I1871" t="s">
        <v>7503</v>
      </c>
      <c r="J1871" t="str">
        <f t="shared" si="232"/>
        <v xml:space="preserve">  BarAsianVegetarian Friendly</v>
      </c>
      <c r="K1871" t="str" cm="1">
        <f t="array" ref="K1871">ExtractCapitals(J1871)</f>
        <v>Bar Asian Vegetarian  Friendly</v>
      </c>
      <c r="L1871" t="str">
        <f t="shared" si="235"/>
        <v>Bar, Asian, Vegetarian, , Friendly</v>
      </c>
      <c r="M1871" t="str">
        <f t="shared" si="239"/>
        <v>Bar, Asian, Vegetarian Friendly</v>
      </c>
      <c r="N1871" t="s">
        <v>34</v>
      </c>
      <c r="O1871" t="s">
        <v>195</v>
      </c>
      <c r="P1871" t="str">
        <f t="shared" si="236"/>
        <v>Bar, Asian, Vegetarian Friendly, Lunch, Dinner, Drinks</v>
      </c>
      <c r="Q1871" t="str" cm="1">
        <f t="array" ref="Q1871">_xlfn.TEXTJOIN(", ", TRUE, IFERROR(_xlfn.FILTERXML("&lt;t&gt;&lt;s&gt;" &amp; SUBSTITUTE(P1871, ", ", "&lt;/s&gt;&lt;s&gt;") &amp; "&lt;/s&gt;&lt;/t&gt;", "//s[not(preceding::*=.)]"), ""))</f>
        <v>Bar, Asian, Vegetarian Friendly, Lunch, Dinner, Drinks</v>
      </c>
      <c r="R1871" t="s">
        <v>9048</v>
      </c>
      <c r="S1871" t="str">
        <f t="shared" si="237"/>
        <v>P002842</v>
      </c>
      <c r="T1871">
        <f t="shared" ca="1" si="238"/>
        <v>720</v>
      </c>
      <c r="U1871" s="4">
        <v>650</v>
      </c>
    </row>
    <row r="1872" spans="1:21" x14ac:dyDescent="0.45">
      <c r="A1872" t="s">
        <v>7504</v>
      </c>
      <c r="B1872" t="s">
        <v>41</v>
      </c>
      <c r="C1872" s="3" t="str">
        <f t="shared" si="233"/>
        <v>4.5 </v>
      </c>
      <c r="D1872" t="s">
        <v>7505</v>
      </c>
      <c r="F1872" t="s">
        <v>13</v>
      </c>
      <c r="G1872" t="str">
        <f t="shared" si="234"/>
        <v>$$ - $$$</v>
      </c>
      <c r="H1872" t="s">
        <v>1510</v>
      </c>
      <c r="I1872" t="s">
        <v>7506</v>
      </c>
      <c r="J1872" t="str">
        <f t="shared" si="232"/>
        <v xml:space="preserve">  ChineseAsianVegetarian Friendly</v>
      </c>
      <c r="K1872" t="str" cm="1">
        <f t="array" ref="K1872">ExtractCapitals(J1872)</f>
        <v>Chinese Asian Vegetarian  Friendly</v>
      </c>
      <c r="L1872" t="str">
        <f t="shared" si="235"/>
        <v>Chinese, Asian, Vegetarian, , Friendly</v>
      </c>
      <c r="M1872" t="str">
        <f t="shared" si="239"/>
        <v>Chinese, Asian, Vegetarian Friendly</v>
      </c>
      <c r="N1872" t="s">
        <v>402</v>
      </c>
      <c r="O1872" t="s">
        <v>3066</v>
      </c>
      <c r="P1872" t="str">
        <f t="shared" si="236"/>
        <v>Chinese, Asian, Vegetarian Friendly, Vegetarian Friendly, Vegan Options, Gluten Free Options</v>
      </c>
      <c r="Q1872" t="str" cm="1">
        <f t="array" ref="Q1872">_xlfn.TEXTJOIN(", ", TRUE, IFERROR(_xlfn.FILTERXML("&lt;t&gt;&lt;s&gt;" &amp; SUBSTITUTE(P1872, ", ", "&lt;/s&gt;&lt;s&gt;") &amp; "&lt;/s&gt;&lt;/t&gt;", "//s[not(preceding::*=.)]"), ""))</f>
        <v>Chinese, Asian, Vegetarian Friendly, Vegan Options, Gluten Free Options</v>
      </c>
      <c r="R1872" t="s">
        <v>9048</v>
      </c>
      <c r="S1872" t="str">
        <f t="shared" si="237"/>
        <v>P002843</v>
      </c>
      <c r="T1872">
        <f t="shared" ca="1" si="238"/>
        <v>1428</v>
      </c>
      <c r="U1872" s="4">
        <v>2606</v>
      </c>
    </row>
    <row r="1873" spans="1:21" x14ac:dyDescent="0.45">
      <c r="A1873" t="s">
        <v>7507</v>
      </c>
      <c r="B1873" t="s">
        <v>41</v>
      </c>
      <c r="C1873" s="3" t="str">
        <f t="shared" si="233"/>
        <v>4.5 </v>
      </c>
      <c r="D1873" t="s">
        <v>7508</v>
      </c>
      <c r="F1873" t="s">
        <v>13</v>
      </c>
      <c r="G1873" t="str">
        <f t="shared" si="234"/>
        <v>$$ - $$$</v>
      </c>
      <c r="H1873" t="s">
        <v>7509</v>
      </c>
      <c r="I1873" t="s">
        <v>7510</v>
      </c>
      <c r="J1873" t="str">
        <f t="shared" si="232"/>
        <v xml:space="preserve">  AmericanCafeBritish</v>
      </c>
      <c r="K1873" t="str" cm="1">
        <f t="array" ref="K1873">ExtractCapitals(J1873)</f>
        <v>American Cafe British</v>
      </c>
      <c r="L1873" t="str">
        <f t="shared" si="235"/>
        <v>American, Cafe, British</v>
      </c>
      <c r="M1873" t="str">
        <f t="shared" si="239"/>
        <v>American, Cafe, British</v>
      </c>
      <c r="N1873" t="s">
        <v>56</v>
      </c>
      <c r="O1873" t="s">
        <v>3049</v>
      </c>
      <c r="P1873" t="str">
        <f t="shared" si="236"/>
        <v>American, Cafe, British, Vegetarian Friendly, Vegan Options, Breakfast, Lunch, Brunch, Drinks</v>
      </c>
      <c r="Q1873" t="str" cm="1">
        <f t="array" ref="Q1873">_xlfn.TEXTJOIN(", ", TRUE, IFERROR(_xlfn.FILTERXML("&lt;t&gt;&lt;s&gt;" &amp; SUBSTITUTE(P1873, ", ", "&lt;/s&gt;&lt;s&gt;") &amp; "&lt;/s&gt;&lt;/t&gt;", "//s[not(preceding::*=.)]"), ""))</f>
        <v>American, Cafe, British, Vegetarian Friendly, Vegan Options, Breakfast, Lunch, Brunch, Drinks</v>
      </c>
      <c r="R1873" t="s">
        <v>9048</v>
      </c>
      <c r="S1873" t="str">
        <f t="shared" si="237"/>
        <v>P002844</v>
      </c>
      <c r="T1873">
        <f t="shared" ca="1" si="238"/>
        <v>2404</v>
      </c>
      <c r="U1873" s="4">
        <v>4062</v>
      </c>
    </row>
    <row r="1874" spans="1:21" x14ac:dyDescent="0.45">
      <c r="A1874" t="s">
        <v>2308</v>
      </c>
      <c r="B1874" t="s">
        <v>3</v>
      </c>
      <c r="C1874" s="3" t="str">
        <f t="shared" si="233"/>
        <v>4.0 </v>
      </c>
      <c r="D1874" t="s">
        <v>7511</v>
      </c>
      <c r="E1874" t="s">
        <v>7512</v>
      </c>
      <c r="F1874" t="s">
        <v>13</v>
      </c>
      <c r="G1874" t="str">
        <f t="shared" si="234"/>
        <v>$$ - $$$</v>
      </c>
      <c r="H1874" t="s">
        <v>7513</v>
      </c>
      <c r="I1874" t="s">
        <v>7514</v>
      </c>
      <c r="J1874" t="str">
        <f t="shared" si="232"/>
        <v xml:space="preserve">  Quick BitesAmericanCafe</v>
      </c>
      <c r="K1874" t="str" cm="1">
        <f t="array" ref="K1874">ExtractCapitals(J1874)</f>
        <v>Quick  Bites American Cafe</v>
      </c>
      <c r="L1874" t="str">
        <f t="shared" si="235"/>
        <v>Quick, , Bites, American, Cafe</v>
      </c>
      <c r="M1874" t="str">
        <f t="shared" si="239"/>
        <v>Quick Bites, American, Cafe</v>
      </c>
      <c r="N1874" t="s">
        <v>2245</v>
      </c>
      <c r="O1874" t="s">
        <v>7515</v>
      </c>
      <c r="P1874" t="str">
        <f t="shared" si="236"/>
        <v>Quick Bites, American, Cafe, Brunch, Takeout, Outdoor Seating, Seating, Parking Available, Validated Parking, Highchairs Available, Wheelchair Accessible, Free Wifi, Accepts Credit Cards, Waterfront</v>
      </c>
      <c r="Q1874" t="str" cm="1">
        <f t="array" ref="Q1874">_xlfn.TEXTJOIN(", ", TRUE, IFERROR(_xlfn.FILTERXML("&lt;t&gt;&lt;s&gt;" &amp; SUBSTITUTE(P1874, ", ", "&lt;/s&gt;&lt;s&gt;") &amp; "&lt;/s&gt;&lt;/t&gt;", "//s[not(preceding::*=.)]"), ""))</f>
        <v>Quick Bites, American, Cafe, Brunch, Takeout, Outdoor Seating, Seating, Parking Available, Validated Parking, Highchairs Available, Wheelchair Accessible, Free Wifi, Accepts Credit Cards, Waterfront</v>
      </c>
      <c r="R1874" t="s">
        <v>9048</v>
      </c>
      <c r="S1874" t="str">
        <f t="shared" si="237"/>
        <v>P002845</v>
      </c>
      <c r="T1874">
        <f t="shared" ca="1" si="238"/>
        <v>2231</v>
      </c>
      <c r="U1874" s="4">
        <v>2377</v>
      </c>
    </row>
    <row r="1875" spans="1:21" x14ac:dyDescent="0.45">
      <c r="A1875" t="s">
        <v>7516</v>
      </c>
      <c r="B1875" t="s">
        <v>3</v>
      </c>
      <c r="C1875" s="3" t="str">
        <f t="shared" si="233"/>
        <v>4.0 </v>
      </c>
      <c r="D1875" t="s">
        <v>7517</v>
      </c>
      <c r="E1875" t="s">
        <v>7518</v>
      </c>
      <c r="F1875" t="s">
        <v>13</v>
      </c>
      <c r="G1875" t="str">
        <f t="shared" si="234"/>
        <v>$$ - $$$</v>
      </c>
      <c r="H1875" t="s">
        <v>3220</v>
      </c>
      <c r="I1875" t="s">
        <v>7519</v>
      </c>
      <c r="J1875" t="str">
        <f t="shared" si="232"/>
        <v xml:space="preserve">  BarInternationalVegetarian Friendly</v>
      </c>
      <c r="K1875" t="str" cm="1">
        <f t="array" ref="K1875">ExtractCapitals(J1875)</f>
        <v>Bar International Vegetarian  Friendly</v>
      </c>
      <c r="L1875" t="str">
        <f t="shared" si="235"/>
        <v>Bar, International, Vegetarian, , Friendly</v>
      </c>
      <c r="M1875" t="str">
        <f t="shared" si="239"/>
        <v>Bar, International, Vegetarian Friendly</v>
      </c>
      <c r="N1875" t="s">
        <v>34</v>
      </c>
      <c r="O1875" t="s">
        <v>227</v>
      </c>
      <c r="P1875" t="str">
        <f t="shared" si="236"/>
        <v>Bar, International, Vegetarian Friendly, Lunch, Dinner, Brunch, After-hours</v>
      </c>
      <c r="Q1875" t="str" cm="1">
        <f t="array" ref="Q1875">_xlfn.TEXTJOIN(", ", TRUE, IFERROR(_xlfn.FILTERXML("&lt;t&gt;&lt;s&gt;" &amp; SUBSTITUTE(P1875, ", ", "&lt;/s&gt;&lt;s&gt;") &amp; "&lt;/s&gt;&lt;/t&gt;", "//s[not(preceding::*=.)]"), ""))</f>
        <v>Bar, International, Vegetarian Friendly, Lunch, Dinner, Brunch, After-hours</v>
      </c>
      <c r="R1875" t="s">
        <v>9048</v>
      </c>
      <c r="S1875" t="str">
        <f t="shared" si="237"/>
        <v>P002846</v>
      </c>
      <c r="T1875">
        <f t="shared" ca="1" si="238"/>
        <v>3400</v>
      </c>
      <c r="U1875" s="4">
        <v>1703</v>
      </c>
    </row>
    <row r="1876" spans="1:21" x14ac:dyDescent="0.45">
      <c r="A1876" t="s">
        <v>7520</v>
      </c>
      <c r="B1876" t="s">
        <v>3</v>
      </c>
      <c r="C1876" s="3" t="str">
        <f t="shared" si="233"/>
        <v>4.0 </v>
      </c>
      <c r="D1876" t="s">
        <v>7521</v>
      </c>
      <c r="E1876" t="s">
        <v>7522</v>
      </c>
      <c r="F1876" t="s">
        <v>13</v>
      </c>
      <c r="G1876" t="str">
        <f t="shared" si="234"/>
        <v>$$ - $$$</v>
      </c>
      <c r="H1876" t="s">
        <v>7384</v>
      </c>
      <c r="I1876" t="s">
        <v>7523</v>
      </c>
      <c r="J1876" t="str">
        <f t="shared" si="232"/>
        <v xml:space="preserve">  Vegetarian Friendly</v>
      </c>
      <c r="K1876" t="str" cm="1">
        <f t="array" ref="K1876">ExtractCapitals(J1876)</f>
        <v>Vegetarian  Friendly</v>
      </c>
      <c r="L1876" t="str">
        <f t="shared" si="235"/>
        <v>Vegetarian, , Friendly</v>
      </c>
      <c r="M1876" t="str">
        <f t="shared" si="239"/>
        <v>Vegetarian Friendly</v>
      </c>
      <c r="N1876" t="s">
        <v>7524</v>
      </c>
      <c r="O1876" t="s">
        <v>7525</v>
      </c>
      <c r="P1876" t="str">
        <f t="shared" si="236"/>
        <v>Vegetarian Friendly, Brunch, Dinner, After-hours, Takeout, Outdoor Seating, Buffet, Seating, Street Parking, Highchairs Available, Serves Alcohol, Wine and Beer, Accepts American Express, Accepts Mastercard, Accepts Visa, Free Wifi, Reservations, Wheelchair Accessible, Table Service, Television, Full Bar, Accepts Credit Cards</v>
      </c>
      <c r="Q1876" t="str" cm="1">
        <f t="array" ref="Q1876">_xlfn.TEXTJOIN(", ", TRUE, IFERROR(_xlfn.FILTERXML("&lt;t&gt;&lt;s&gt;" &amp; SUBSTITUTE(P1876, ", ", "&lt;/s&gt;&lt;s&gt;") &amp; "&lt;/s&gt;&lt;/t&gt;", "//s[not(preceding::*=.)]"), ""))</f>
        <v>Vegetarian Friendly, Brunch, Dinner, After-hours, Takeout, Outdoor Seating, Buffet, Seating, Street Parking, Highchairs Available, Serves Alcohol, Wine and Beer, Accepts American Express, Accepts Mastercard, Accepts Visa, Free Wifi, Reservations, Wheelchair Accessible, Table Service, Television, Full Bar, Accepts Credit Cards</v>
      </c>
      <c r="R1876" t="s">
        <v>9048</v>
      </c>
      <c r="S1876" t="str">
        <f t="shared" si="237"/>
        <v>P002847</v>
      </c>
      <c r="T1876">
        <f t="shared" ca="1" si="238"/>
        <v>3446</v>
      </c>
      <c r="U1876" s="4">
        <v>2144</v>
      </c>
    </row>
    <row r="1877" spans="1:21" x14ac:dyDescent="0.45">
      <c r="A1877" t="s">
        <v>7526</v>
      </c>
      <c r="B1877" t="s">
        <v>3</v>
      </c>
      <c r="C1877" s="3" t="str">
        <f t="shared" si="233"/>
        <v>4.0 </v>
      </c>
      <c r="D1877" t="s">
        <v>7527</v>
      </c>
      <c r="E1877" t="s">
        <v>7528</v>
      </c>
      <c r="F1877" t="s">
        <v>13</v>
      </c>
      <c r="G1877" t="str">
        <f t="shared" si="234"/>
        <v>$$ - $$$</v>
      </c>
      <c r="H1877" t="s">
        <v>151</v>
      </c>
      <c r="I1877" t="s">
        <v>7529</v>
      </c>
      <c r="J1877" t="str">
        <f t="shared" si="232"/>
        <v xml:space="preserve">  DessertCafeFusion</v>
      </c>
      <c r="K1877" t="str" cm="1">
        <f t="array" ref="K1877">ExtractCapitals(J1877)</f>
        <v>Dessert Cafe Fusion</v>
      </c>
      <c r="L1877" t="str">
        <f t="shared" si="235"/>
        <v>Dessert, Cafe, Fusion</v>
      </c>
      <c r="M1877" t="str">
        <f t="shared" si="239"/>
        <v>Dessert, Cafe, Fusion</v>
      </c>
      <c r="P1877" t="str">
        <f t="shared" si="236"/>
        <v>Dessert, Cafe, Fusion</v>
      </c>
      <c r="Q1877" t="str" cm="1">
        <f t="array" ref="Q1877">_xlfn.TEXTJOIN(", ", TRUE, IFERROR(_xlfn.FILTERXML("&lt;t&gt;&lt;s&gt;" &amp; SUBSTITUTE(P1877, ", ", "&lt;/s&gt;&lt;s&gt;") &amp; "&lt;/s&gt;&lt;/t&gt;", "//s[not(preceding::*=.)]"), ""))</f>
        <v>Dessert, Cafe, Fusion</v>
      </c>
      <c r="R1877" t="s">
        <v>9048</v>
      </c>
      <c r="S1877" t="str">
        <f t="shared" si="237"/>
        <v>P002848</v>
      </c>
      <c r="T1877">
        <f t="shared" ca="1" si="238"/>
        <v>851</v>
      </c>
      <c r="U1877" s="4">
        <v>2011</v>
      </c>
    </row>
    <row r="1878" spans="1:21" x14ac:dyDescent="0.45">
      <c r="A1878" t="s">
        <v>7530</v>
      </c>
      <c r="B1878" t="s">
        <v>3</v>
      </c>
      <c r="C1878" s="3" t="str">
        <f t="shared" si="233"/>
        <v>4.0 </v>
      </c>
      <c r="D1878" t="s">
        <v>7531</v>
      </c>
      <c r="E1878" t="s">
        <v>7532</v>
      </c>
      <c r="F1878" t="s">
        <v>13</v>
      </c>
      <c r="G1878" t="str">
        <f t="shared" si="234"/>
        <v>$$ - $$$</v>
      </c>
      <c r="H1878" t="s">
        <v>7533</v>
      </c>
      <c r="I1878" t="s">
        <v>7534</v>
      </c>
      <c r="J1878" t="str">
        <f t="shared" si="232"/>
        <v xml:space="preserve">  LebaneseMediterraneanHealthy</v>
      </c>
      <c r="K1878" t="str" cm="1">
        <f t="array" ref="K1878">ExtractCapitals(J1878)</f>
        <v>Lebanese Mediterranean Healthy</v>
      </c>
      <c r="L1878" t="str">
        <f t="shared" si="235"/>
        <v>Lebanese, Mediterranean, Healthy</v>
      </c>
      <c r="M1878" t="str">
        <f t="shared" si="239"/>
        <v>Lebanese, Mediterranean, Healthy</v>
      </c>
      <c r="N1878" t="s">
        <v>7535</v>
      </c>
      <c r="O1878" t="s">
        <v>7536</v>
      </c>
      <c r="P1878" t="str">
        <f t="shared" si="236"/>
        <v>Lebanese, Mediterranean, Healthy, Lebanese, Mediterranean, Middle Eastern, Healthy, Arabic, Vegan Options, Halal, Gluten Free Options, Vegetarian Friendly</v>
      </c>
      <c r="Q1878" t="str" cm="1">
        <f t="array" ref="Q1878">_xlfn.TEXTJOIN(", ", TRUE, IFERROR(_xlfn.FILTERXML("&lt;t&gt;&lt;s&gt;" &amp; SUBSTITUTE(P1878, ", ", "&lt;/s&gt;&lt;s&gt;") &amp; "&lt;/s&gt;&lt;/t&gt;", "//s[not(preceding::*=.)]"), ""))</f>
        <v>Lebanese, Mediterranean, Healthy, Middle Eastern, Arabic, Vegan Options, Halal, Gluten Free Options, Vegetarian Friendly</v>
      </c>
      <c r="R1878" t="s">
        <v>9048</v>
      </c>
      <c r="S1878" t="str">
        <f t="shared" si="237"/>
        <v>P002849</v>
      </c>
      <c r="T1878">
        <f t="shared" ca="1" si="238"/>
        <v>2110</v>
      </c>
      <c r="U1878" s="4">
        <v>1128</v>
      </c>
    </row>
    <row r="1879" spans="1:21" x14ac:dyDescent="0.45">
      <c r="A1879" t="s">
        <v>7537</v>
      </c>
      <c r="B1879" t="s">
        <v>79</v>
      </c>
      <c r="C1879" s="3" t="str">
        <f t="shared" si="233"/>
        <v>5.0 </v>
      </c>
      <c r="D1879" t="s">
        <v>7538</v>
      </c>
      <c r="E1879" t="s">
        <v>7539</v>
      </c>
      <c r="F1879" t="s">
        <v>144</v>
      </c>
      <c r="G1879" t="str">
        <f t="shared" si="234"/>
        <v>$$$$</v>
      </c>
      <c r="H1879" t="s">
        <v>7540</v>
      </c>
      <c r="I1879" t="s">
        <v>7541</v>
      </c>
      <c r="J1879" t="str">
        <f t="shared" si="232"/>
        <v>FrenchAsianContemporary</v>
      </c>
      <c r="K1879" t="str" cm="1">
        <f t="array" ref="K1879">ExtractCapitals(J1879)</f>
        <v>French Asian Contemporary</v>
      </c>
      <c r="L1879" t="str">
        <f t="shared" si="235"/>
        <v>French, Asian, Contemporary</v>
      </c>
      <c r="M1879" t="str">
        <f t="shared" si="239"/>
        <v>French, Asian, Contemporary</v>
      </c>
      <c r="N1879" t="s">
        <v>7542</v>
      </c>
      <c r="O1879" t="s">
        <v>423</v>
      </c>
      <c r="P1879" t="str">
        <f t="shared" si="236"/>
        <v>French, Asian, Contemporary, Asian, French, Contemporary, Wine Bar, Malaysian, Dinner, After-hours, Drinks</v>
      </c>
      <c r="Q1879" t="str" cm="1">
        <f t="array" ref="Q1879">_xlfn.TEXTJOIN(", ", TRUE, IFERROR(_xlfn.FILTERXML("&lt;t&gt;&lt;s&gt;" &amp; SUBSTITUTE(P1879, ", ", "&lt;/s&gt;&lt;s&gt;") &amp; "&lt;/s&gt;&lt;/t&gt;", "//s[not(preceding::*=.)]"), ""))</f>
        <v>French, Asian, Contemporary, Wine Bar, Malaysian, Dinner, After-hours, Drinks</v>
      </c>
      <c r="R1879" t="s">
        <v>9048</v>
      </c>
      <c r="S1879" t="str">
        <f t="shared" si="237"/>
        <v>P002850</v>
      </c>
      <c r="T1879">
        <f t="shared" ca="1" si="238"/>
        <v>4166</v>
      </c>
      <c r="U1879" s="4">
        <v>2983</v>
      </c>
    </row>
    <row r="1880" spans="1:21" x14ac:dyDescent="0.45">
      <c r="A1880" t="s">
        <v>7543</v>
      </c>
      <c r="B1880" t="s">
        <v>41</v>
      </c>
      <c r="C1880" s="3" t="str">
        <f t="shared" si="233"/>
        <v>4.5 </v>
      </c>
      <c r="D1880" t="s">
        <v>7544</v>
      </c>
      <c r="E1880" t="s">
        <v>7545</v>
      </c>
      <c r="F1880" t="s">
        <v>13</v>
      </c>
      <c r="G1880" t="str">
        <f t="shared" si="234"/>
        <v>$$ - $$$</v>
      </c>
      <c r="H1880" t="s">
        <v>1357</v>
      </c>
      <c r="I1880" s="2">
        <v>606043000000</v>
      </c>
      <c r="J1880" t="str">
        <f t="shared" si="232"/>
        <v xml:space="preserve">  CafeVegetarian FriendlyVegan Options</v>
      </c>
      <c r="K1880" t="str" cm="1">
        <f t="array" ref="K1880">ExtractCapitals(J1880)</f>
        <v>Cafe Vegetarian  Friendly Vegan  Options</v>
      </c>
      <c r="L1880" t="str">
        <f t="shared" si="235"/>
        <v>Cafe, Vegetarian, , Friendly, Vegan, , Options</v>
      </c>
      <c r="M1880" t="str">
        <f t="shared" si="239"/>
        <v>Cafe, Vegetarian Friendly, Vegan Options</v>
      </c>
      <c r="N1880" t="s">
        <v>208</v>
      </c>
      <c r="O1880" t="s">
        <v>56</v>
      </c>
      <c r="P1880" t="str">
        <f t="shared" si="236"/>
        <v>Cafe, Vegetarian Friendly, Vegan Options</v>
      </c>
      <c r="Q1880" t="str" cm="1">
        <f t="array" ref="Q1880">_xlfn.TEXTJOIN(", ", TRUE, IFERROR(_xlfn.FILTERXML("&lt;t&gt;&lt;s&gt;" &amp; SUBSTITUTE(P1880, ", ", "&lt;/s&gt;&lt;s&gt;") &amp; "&lt;/s&gt;&lt;/t&gt;", "//s[not(preceding::*=.)]"), ""))</f>
        <v>Cafe, Vegetarian Friendly, Vegan Options</v>
      </c>
      <c r="R1880" t="s">
        <v>9048</v>
      </c>
      <c r="S1880" t="str">
        <f t="shared" si="237"/>
        <v>P002851</v>
      </c>
      <c r="T1880">
        <f t="shared" ca="1" si="238"/>
        <v>4157</v>
      </c>
      <c r="U1880" s="4">
        <v>503</v>
      </c>
    </row>
    <row r="1881" spans="1:21" x14ac:dyDescent="0.45">
      <c r="A1881" t="s">
        <v>7546</v>
      </c>
      <c r="B1881" t="s">
        <v>3</v>
      </c>
      <c r="C1881" s="3" t="str">
        <f t="shared" si="233"/>
        <v>4.0 </v>
      </c>
      <c r="D1881" t="s">
        <v>7547</v>
      </c>
      <c r="E1881" t="s">
        <v>7548</v>
      </c>
      <c r="F1881" t="s">
        <v>6</v>
      </c>
      <c r="G1881" t="str">
        <f t="shared" si="234"/>
        <v>$</v>
      </c>
      <c r="H1881" t="s">
        <v>212</v>
      </c>
      <c r="I1881" t="s">
        <v>7549</v>
      </c>
      <c r="J1881" t="str">
        <f t="shared" si="232"/>
        <v>IndianAsianVegetarian Friendly</v>
      </c>
      <c r="K1881" t="str" cm="1">
        <f t="array" ref="K1881">ExtractCapitals(J1881)</f>
        <v>Indian Asian Vegetarian  Friendly</v>
      </c>
      <c r="L1881" t="str">
        <f t="shared" si="235"/>
        <v>Indian, Asian, Vegetarian, , Friendly</v>
      </c>
      <c r="M1881" t="str">
        <f t="shared" si="239"/>
        <v>Indian, Asian, Vegetarian Friendly</v>
      </c>
      <c r="N1881" t="s">
        <v>9</v>
      </c>
      <c r="O1881" t="s">
        <v>2737</v>
      </c>
      <c r="P1881" t="str">
        <f t="shared" si="236"/>
        <v>Indian, Asian, Vegetarian Friendly, Vegetarian Friendly, Vegan Options, Halal, Breakfast, Lunch, Dinner, After-hours</v>
      </c>
      <c r="Q1881" t="str" cm="1">
        <f t="array" ref="Q1881">_xlfn.TEXTJOIN(", ", TRUE, IFERROR(_xlfn.FILTERXML("&lt;t&gt;&lt;s&gt;" &amp; SUBSTITUTE(P1881, ", ", "&lt;/s&gt;&lt;s&gt;") &amp; "&lt;/s&gt;&lt;/t&gt;", "//s[not(preceding::*=.)]"), ""))</f>
        <v>Indian, Asian, Vegetarian Friendly, Vegan Options, Halal, Breakfast, Lunch, Dinner, After-hours</v>
      </c>
      <c r="R1881" t="s">
        <v>9048</v>
      </c>
      <c r="S1881" t="str">
        <f t="shared" si="237"/>
        <v>P002852</v>
      </c>
      <c r="T1881">
        <f t="shared" ca="1" si="238"/>
        <v>1903</v>
      </c>
      <c r="U1881" s="4">
        <v>2876</v>
      </c>
    </row>
    <row r="1882" spans="1:21" x14ac:dyDescent="0.45">
      <c r="A1882" t="s">
        <v>7550</v>
      </c>
      <c r="B1882" t="s">
        <v>41</v>
      </c>
      <c r="C1882" s="3" t="str">
        <f t="shared" si="233"/>
        <v>4.5 </v>
      </c>
      <c r="D1882" t="s">
        <v>7551</v>
      </c>
      <c r="E1882" t="s">
        <v>7552</v>
      </c>
      <c r="F1882" t="s">
        <v>6</v>
      </c>
      <c r="G1882" t="str">
        <f t="shared" si="234"/>
        <v>$</v>
      </c>
      <c r="H1882" t="s">
        <v>4923</v>
      </c>
      <c r="I1882" t="s">
        <v>7553</v>
      </c>
      <c r="J1882" t="str">
        <f t="shared" si="232"/>
        <v>AsianMalaysianVegetarian Friendly</v>
      </c>
      <c r="K1882" t="str" cm="1">
        <f t="array" ref="K1882">ExtractCapitals(J1882)</f>
        <v>Asian Malaysian Vegetarian  Friendly</v>
      </c>
      <c r="L1882" t="str">
        <f t="shared" si="235"/>
        <v>Asian, Malaysian, Vegetarian, , Friendly</v>
      </c>
      <c r="M1882" t="str">
        <f t="shared" si="239"/>
        <v>Asian, Malaysian, Vegetarian Friendly</v>
      </c>
      <c r="P1882" t="str">
        <f t="shared" si="236"/>
        <v>Asian, Malaysian, Vegetarian Friendly</v>
      </c>
      <c r="Q1882" t="str" cm="1">
        <f t="array" ref="Q1882">_xlfn.TEXTJOIN(", ", TRUE, IFERROR(_xlfn.FILTERXML("&lt;t&gt;&lt;s&gt;" &amp; SUBSTITUTE(P1882, ", ", "&lt;/s&gt;&lt;s&gt;") &amp; "&lt;/s&gt;&lt;/t&gt;", "//s[not(preceding::*=.)]"), ""))</f>
        <v>Asian, Malaysian, Vegetarian Friendly</v>
      </c>
      <c r="R1882" t="s">
        <v>9048</v>
      </c>
      <c r="S1882" t="str">
        <f t="shared" si="237"/>
        <v>P002853</v>
      </c>
      <c r="T1882">
        <f t="shared" ca="1" si="238"/>
        <v>523</v>
      </c>
      <c r="U1882" s="4">
        <v>2431</v>
      </c>
    </row>
    <row r="1883" spans="1:21" x14ac:dyDescent="0.45">
      <c r="A1883" t="s">
        <v>7554</v>
      </c>
      <c r="B1883" t="s">
        <v>41</v>
      </c>
      <c r="C1883" s="3" t="str">
        <f t="shared" si="233"/>
        <v>4.5 </v>
      </c>
      <c r="D1883" t="s">
        <v>7555</v>
      </c>
      <c r="E1883" t="s">
        <v>7556</v>
      </c>
      <c r="F1883" t="s">
        <v>6</v>
      </c>
      <c r="G1883" t="str">
        <f t="shared" si="234"/>
        <v>$</v>
      </c>
      <c r="H1883" t="s">
        <v>161</v>
      </c>
      <c r="I1883">
        <v>6042619875</v>
      </c>
      <c r="J1883" t="str">
        <f t="shared" si="232"/>
        <v>ChineseAsianCantonese</v>
      </c>
      <c r="K1883" t="str" cm="1">
        <f t="array" ref="K1883">ExtractCapitals(J1883)</f>
        <v>Chinese Asian Cantonese</v>
      </c>
      <c r="L1883" t="str">
        <f t="shared" si="235"/>
        <v>Chinese, Asian, Cantonese</v>
      </c>
      <c r="M1883" t="str">
        <f t="shared" si="239"/>
        <v>Chinese, Asian, Cantonese</v>
      </c>
      <c r="N1883" t="s">
        <v>600</v>
      </c>
      <c r="O1883" t="s">
        <v>3539</v>
      </c>
      <c r="P1883" t="str">
        <f t="shared" si="236"/>
        <v>Chinese, Asian, Cantonese, Breakfast, Lunch, Dinner, Brunch, Takeout, Seating, Table Service</v>
      </c>
      <c r="Q1883" t="str" cm="1">
        <f t="array" ref="Q1883">_xlfn.TEXTJOIN(", ", TRUE, IFERROR(_xlfn.FILTERXML("&lt;t&gt;&lt;s&gt;" &amp; SUBSTITUTE(P1883, ", ", "&lt;/s&gt;&lt;s&gt;") &amp; "&lt;/s&gt;&lt;/t&gt;", "//s[not(preceding::*=.)]"), ""))</f>
        <v>Chinese, Asian, Cantonese, Breakfast, Lunch, Dinner, Brunch, Takeout, Seating, Table Service</v>
      </c>
      <c r="R1883" t="s">
        <v>9048</v>
      </c>
      <c r="S1883" t="str">
        <f t="shared" si="237"/>
        <v>P002854</v>
      </c>
      <c r="T1883">
        <f t="shared" ca="1" si="238"/>
        <v>1219</v>
      </c>
      <c r="U1883" s="4">
        <v>3828</v>
      </c>
    </row>
    <row r="1884" spans="1:21" x14ac:dyDescent="0.45">
      <c r="A1884" t="s">
        <v>7557</v>
      </c>
      <c r="B1884" t="s">
        <v>79</v>
      </c>
      <c r="C1884" s="3" t="str">
        <f t="shared" si="233"/>
        <v>5.0 </v>
      </c>
      <c r="D1884" t="s">
        <v>7558</v>
      </c>
      <c r="E1884" t="s">
        <v>7559</v>
      </c>
      <c r="F1884" t="s">
        <v>6</v>
      </c>
      <c r="G1884" t="str">
        <f t="shared" si="234"/>
        <v>$</v>
      </c>
      <c r="H1884" t="s">
        <v>7560</v>
      </c>
      <c r="I1884" t="s">
        <v>7561</v>
      </c>
      <c r="J1884" t="str">
        <f t="shared" si="232"/>
        <v>AmericanPizzaMalaysian</v>
      </c>
      <c r="K1884" t="str" cm="1">
        <f t="array" ref="K1884">ExtractCapitals(J1884)</f>
        <v>American Pizza Malaysian</v>
      </c>
      <c r="L1884" t="str">
        <f t="shared" si="235"/>
        <v>American, Pizza, Malaysian</v>
      </c>
      <c r="M1884" t="str">
        <f t="shared" si="239"/>
        <v>American, Pizza, Malaysian</v>
      </c>
      <c r="N1884" t="s">
        <v>7562</v>
      </c>
      <c r="O1884" t="s">
        <v>7563</v>
      </c>
      <c r="P1884" t="str">
        <f t="shared" si="236"/>
        <v>American, Pizza, Malaysian, Vegetarian Friendly, Gluten Free Options, Vegan Options</v>
      </c>
      <c r="Q1884" t="str" cm="1">
        <f t="array" ref="Q1884">_xlfn.TEXTJOIN(", ", TRUE, IFERROR(_xlfn.FILTERXML("&lt;t&gt;&lt;s&gt;" &amp; SUBSTITUTE(P1884, ", ", "&lt;/s&gt;&lt;s&gt;") &amp; "&lt;/s&gt;&lt;/t&gt;", "//s[not(preceding::*=.)]"), ""))</f>
        <v>American, Pizza, Malaysian, Vegetarian Friendly, Gluten Free Options, Vegan Options</v>
      </c>
      <c r="R1884" t="s">
        <v>9048</v>
      </c>
      <c r="S1884" t="str">
        <f t="shared" si="237"/>
        <v>P002855</v>
      </c>
      <c r="T1884">
        <f t="shared" ca="1" si="238"/>
        <v>905</v>
      </c>
      <c r="U1884" s="4">
        <v>1667</v>
      </c>
    </row>
    <row r="1885" spans="1:21" x14ac:dyDescent="0.45">
      <c r="A1885" t="s">
        <v>7564</v>
      </c>
      <c r="B1885" t="s">
        <v>3</v>
      </c>
      <c r="C1885" s="3" t="str">
        <f t="shared" si="233"/>
        <v>4.0 </v>
      </c>
      <c r="D1885" t="s">
        <v>7565</v>
      </c>
      <c r="E1885" t="s">
        <v>7566</v>
      </c>
      <c r="F1885" t="s">
        <v>6</v>
      </c>
      <c r="G1885" t="str">
        <f t="shared" si="234"/>
        <v>$</v>
      </c>
      <c r="H1885" t="s">
        <v>3537</v>
      </c>
      <c r="I1885" t="s">
        <v>7567</v>
      </c>
      <c r="J1885" t="str">
        <f t="shared" si="232"/>
        <v>ChineseAsianSoups</v>
      </c>
      <c r="K1885" t="str" cm="1">
        <f t="array" ref="K1885">ExtractCapitals(J1885)</f>
        <v>Chinese Asian Soups</v>
      </c>
      <c r="L1885" t="str">
        <f t="shared" si="235"/>
        <v>Chinese, Asian, Soups</v>
      </c>
      <c r="M1885" t="str">
        <f t="shared" si="239"/>
        <v>Chinese, Asian, Soups</v>
      </c>
      <c r="N1885" t="s">
        <v>600</v>
      </c>
      <c r="O1885" t="s">
        <v>6268</v>
      </c>
      <c r="P1885" t="str">
        <f t="shared" si="236"/>
        <v>Chinese, Asian, Soups, Breakfast, Lunch, Dinner, Brunch, Takeout, Seating, Wheelchair Accessible, Table Service</v>
      </c>
      <c r="Q1885" t="str" cm="1">
        <f t="array" ref="Q1885">_xlfn.TEXTJOIN(", ", TRUE, IFERROR(_xlfn.FILTERXML("&lt;t&gt;&lt;s&gt;" &amp; SUBSTITUTE(P1885, ", ", "&lt;/s&gt;&lt;s&gt;") &amp; "&lt;/s&gt;&lt;/t&gt;", "//s[not(preceding::*=.)]"), ""))</f>
        <v>Chinese, Asian, Soups, Breakfast, Lunch, Dinner, Brunch, Takeout, Seating, Wheelchair Accessible, Table Service</v>
      </c>
      <c r="R1885" t="s">
        <v>9048</v>
      </c>
      <c r="S1885" t="str">
        <f t="shared" si="237"/>
        <v>P002856</v>
      </c>
      <c r="T1885">
        <f t="shared" ca="1" si="238"/>
        <v>3270</v>
      </c>
      <c r="U1885" s="4">
        <v>152</v>
      </c>
    </row>
    <row r="1886" spans="1:21" x14ac:dyDescent="0.45">
      <c r="A1886" t="s">
        <v>7546</v>
      </c>
      <c r="B1886" t="s">
        <v>3</v>
      </c>
      <c r="C1886" s="3" t="str">
        <f t="shared" si="233"/>
        <v>4.0 </v>
      </c>
      <c r="D1886" t="s">
        <v>7568</v>
      </c>
      <c r="E1886" t="s">
        <v>7569</v>
      </c>
      <c r="F1886" t="s">
        <v>13</v>
      </c>
      <c r="G1886" t="str">
        <f t="shared" si="234"/>
        <v>$$ - $$$</v>
      </c>
      <c r="H1886" t="s">
        <v>482</v>
      </c>
      <c r="I1886" t="s">
        <v>7570</v>
      </c>
      <c r="J1886" t="str">
        <f t="shared" si="232"/>
        <v xml:space="preserve">  IndianAsianMalaysian</v>
      </c>
      <c r="K1886" t="str" cm="1">
        <f t="array" ref="K1886">ExtractCapitals(J1886)</f>
        <v>Indian Asian Malaysian</v>
      </c>
      <c r="L1886" t="str">
        <f t="shared" si="235"/>
        <v>Indian, Asian, Malaysian</v>
      </c>
      <c r="M1886" t="str">
        <f t="shared" si="239"/>
        <v>Indian, Asian, Malaysian</v>
      </c>
      <c r="N1886" t="s">
        <v>9</v>
      </c>
      <c r="O1886" t="s">
        <v>3149</v>
      </c>
      <c r="P1886" t="str">
        <f t="shared" si="236"/>
        <v>Indian, Asian, Malaysian, Vegetarian Friendly, Vegan Options, Halal, Breakfast, Lunch, Dinner, Brunch, After-hours</v>
      </c>
      <c r="Q1886" t="str" cm="1">
        <f t="array" ref="Q1886">_xlfn.TEXTJOIN(", ", TRUE, IFERROR(_xlfn.FILTERXML("&lt;t&gt;&lt;s&gt;" &amp; SUBSTITUTE(P1886, ", ", "&lt;/s&gt;&lt;s&gt;") &amp; "&lt;/s&gt;&lt;/t&gt;", "//s[not(preceding::*=.)]"), ""))</f>
        <v>Indian, Asian, Malaysian, Vegetarian Friendly, Vegan Options, Halal, Breakfast, Lunch, Dinner, Brunch, After-hours</v>
      </c>
      <c r="R1886" t="s">
        <v>9048</v>
      </c>
      <c r="S1886" t="str">
        <f t="shared" si="237"/>
        <v>P002857</v>
      </c>
      <c r="T1886">
        <f t="shared" ca="1" si="238"/>
        <v>355</v>
      </c>
      <c r="U1886" s="4">
        <v>4040</v>
      </c>
    </row>
    <row r="1887" spans="1:21" x14ac:dyDescent="0.45">
      <c r="A1887" t="s">
        <v>7571</v>
      </c>
      <c r="B1887" t="s">
        <v>79</v>
      </c>
      <c r="C1887" s="3" t="str">
        <f t="shared" si="233"/>
        <v>5.0 </v>
      </c>
      <c r="D1887" t="s">
        <v>7572</v>
      </c>
      <c r="E1887" t="s">
        <v>7573</v>
      </c>
      <c r="F1887" t="s">
        <v>13</v>
      </c>
      <c r="G1887" t="str">
        <f t="shared" si="234"/>
        <v>$$ - $$$</v>
      </c>
      <c r="H1887" t="s">
        <v>3192</v>
      </c>
      <c r="I1887" t="s">
        <v>7574</v>
      </c>
      <c r="J1887" t="str">
        <f t="shared" si="232"/>
        <v xml:space="preserve">  ChineseBarAsian</v>
      </c>
      <c r="K1887" t="str" cm="1">
        <f t="array" ref="K1887">ExtractCapitals(J1887)</f>
        <v>Chinese Bar Asian</v>
      </c>
      <c r="L1887" t="str">
        <f t="shared" si="235"/>
        <v>Chinese, Bar, Asian</v>
      </c>
      <c r="M1887" t="str">
        <f t="shared" si="239"/>
        <v>Chinese, Bar, Asian</v>
      </c>
      <c r="N1887" t="s">
        <v>7575</v>
      </c>
      <c r="O1887" t="s">
        <v>1818</v>
      </c>
      <c r="P1887" t="str">
        <f t="shared" si="236"/>
        <v>Chinese, Bar, Asian, Chinese, Asian, Bar, Malaysian, Beer restaurants, Dinner, Lunch, After-hours, Drinks</v>
      </c>
      <c r="Q1887" t="str" cm="1">
        <f t="array" ref="Q1887">_xlfn.TEXTJOIN(", ", TRUE, IFERROR(_xlfn.FILTERXML("&lt;t&gt;&lt;s&gt;" &amp; SUBSTITUTE(P1887, ", ", "&lt;/s&gt;&lt;s&gt;") &amp; "&lt;/s&gt;&lt;/t&gt;", "//s[not(preceding::*=.)]"), ""))</f>
        <v>Chinese, Bar, Asian, Malaysian, Beer restaurants, Dinner, Lunch, After-hours, Drinks</v>
      </c>
      <c r="R1887" t="s">
        <v>9048</v>
      </c>
      <c r="S1887" t="str">
        <f t="shared" si="237"/>
        <v>P002858</v>
      </c>
      <c r="T1887">
        <f t="shared" ca="1" si="238"/>
        <v>2391</v>
      </c>
      <c r="U1887" s="4">
        <v>2338</v>
      </c>
    </row>
    <row r="1888" spans="1:21" x14ac:dyDescent="0.45">
      <c r="A1888" t="s">
        <v>7576</v>
      </c>
      <c r="B1888" t="s">
        <v>41</v>
      </c>
      <c r="C1888" s="3" t="str">
        <f t="shared" si="233"/>
        <v>4.5 </v>
      </c>
      <c r="D1888" t="s">
        <v>7577</v>
      </c>
      <c r="E1888" t="s">
        <v>7578</v>
      </c>
      <c r="F1888" t="s">
        <v>6</v>
      </c>
      <c r="G1888" t="str">
        <f t="shared" si="234"/>
        <v>$</v>
      </c>
      <c r="H1888" t="s">
        <v>116</v>
      </c>
      <c r="I1888" t="s">
        <v>7579</v>
      </c>
      <c r="J1888" t="str">
        <f t="shared" si="232"/>
        <v>ChineseCafeAsian</v>
      </c>
      <c r="K1888" t="str" cm="1">
        <f t="array" ref="K1888">ExtractCapitals(J1888)</f>
        <v>Chinese Cafe Asian</v>
      </c>
      <c r="L1888" t="str">
        <f t="shared" si="235"/>
        <v>Chinese, Cafe, Asian</v>
      </c>
      <c r="M1888" t="str">
        <f t="shared" si="239"/>
        <v>Chinese, Cafe, Asian</v>
      </c>
      <c r="P1888" t="str">
        <f t="shared" si="236"/>
        <v>Chinese, Cafe, Asian</v>
      </c>
      <c r="Q1888" t="str" cm="1">
        <f t="array" ref="Q1888">_xlfn.TEXTJOIN(", ", TRUE, IFERROR(_xlfn.FILTERXML("&lt;t&gt;&lt;s&gt;" &amp; SUBSTITUTE(P1888, ", ", "&lt;/s&gt;&lt;s&gt;") &amp; "&lt;/s&gt;&lt;/t&gt;", "//s[not(preceding::*=.)]"), ""))</f>
        <v>Chinese, Cafe, Asian</v>
      </c>
      <c r="R1888" t="s">
        <v>9048</v>
      </c>
      <c r="S1888" t="str">
        <f t="shared" si="237"/>
        <v>P002859</v>
      </c>
      <c r="T1888">
        <f t="shared" ca="1" si="238"/>
        <v>3948</v>
      </c>
      <c r="U1888" s="4">
        <v>2877</v>
      </c>
    </row>
    <row r="1889" spans="1:21" x14ac:dyDescent="0.45">
      <c r="A1889" t="s">
        <v>7580</v>
      </c>
      <c r="B1889" t="s">
        <v>3</v>
      </c>
      <c r="C1889" s="3" t="str">
        <f t="shared" si="233"/>
        <v>4.0 </v>
      </c>
      <c r="D1889" t="s">
        <v>7581</v>
      </c>
      <c r="E1889" t="s">
        <v>7582</v>
      </c>
      <c r="F1889" t="s">
        <v>13</v>
      </c>
      <c r="G1889" t="str">
        <f t="shared" si="234"/>
        <v>$$ - $$$</v>
      </c>
      <c r="H1889" t="s">
        <v>489</v>
      </c>
      <c r="I1889" t="s">
        <v>7583</v>
      </c>
      <c r="J1889" t="str">
        <f t="shared" si="232"/>
        <v xml:space="preserve">  IndianAsianVegetarian Friendly</v>
      </c>
      <c r="K1889" t="str" cm="1">
        <f t="array" ref="K1889">ExtractCapitals(J1889)</f>
        <v>Indian Asian Vegetarian  Friendly</v>
      </c>
      <c r="L1889" t="str">
        <f t="shared" si="235"/>
        <v>Indian, Asian, Vegetarian, , Friendly</v>
      </c>
      <c r="M1889" t="str">
        <f t="shared" si="239"/>
        <v>Indian, Asian, Vegetarian Friendly</v>
      </c>
      <c r="N1889" t="s">
        <v>3108</v>
      </c>
      <c r="O1889" t="s">
        <v>3066</v>
      </c>
      <c r="P1889" t="str">
        <f t="shared" si="236"/>
        <v>Indian, Asian, Vegetarian Friendly, Vegetarian Friendly, Vegan Options, Gluten Free Options</v>
      </c>
      <c r="Q1889" t="str" cm="1">
        <f t="array" ref="Q1889">_xlfn.TEXTJOIN(", ", TRUE, IFERROR(_xlfn.FILTERXML("&lt;t&gt;&lt;s&gt;" &amp; SUBSTITUTE(P1889, ", ", "&lt;/s&gt;&lt;s&gt;") &amp; "&lt;/s&gt;&lt;/t&gt;", "//s[not(preceding::*=.)]"), ""))</f>
        <v>Indian, Asian, Vegetarian Friendly, Vegan Options, Gluten Free Options</v>
      </c>
      <c r="R1889" t="s">
        <v>9048</v>
      </c>
      <c r="S1889" t="str">
        <f t="shared" si="237"/>
        <v>P002860</v>
      </c>
      <c r="T1889">
        <f t="shared" ca="1" si="238"/>
        <v>4069</v>
      </c>
      <c r="U1889" s="4">
        <v>2491</v>
      </c>
    </row>
    <row r="1890" spans="1:21" x14ac:dyDescent="0.45">
      <c r="A1890" t="s">
        <v>7584</v>
      </c>
      <c r="B1890" t="s">
        <v>3</v>
      </c>
      <c r="C1890" s="3" t="str">
        <f t="shared" si="233"/>
        <v>4.0 </v>
      </c>
      <c r="D1890" t="s">
        <v>7585</v>
      </c>
      <c r="E1890" t="s">
        <v>7586</v>
      </c>
      <c r="F1890" t="s">
        <v>13</v>
      </c>
      <c r="G1890" t="str">
        <f t="shared" si="234"/>
        <v>$$ - $$$</v>
      </c>
      <c r="H1890" t="s">
        <v>614</v>
      </c>
      <c r="I1890" t="s">
        <v>7587</v>
      </c>
      <c r="J1890" t="str">
        <f t="shared" si="232"/>
        <v xml:space="preserve">  ChineseCafeAsian</v>
      </c>
      <c r="K1890" t="str" cm="1">
        <f t="array" ref="K1890">ExtractCapitals(J1890)</f>
        <v>Chinese Cafe Asian</v>
      </c>
      <c r="L1890" t="str">
        <f t="shared" si="235"/>
        <v>Chinese, Cafe, Asian</v>
      </c>
      <c r="M1890" t="str">
        <f t="shared" si="239"/>
        <v>Chinese, Cafe, Asian</v>
      </c>
      <c r="N1890" t="s">
        <v>7588</v>
      </c>
      <c r="O1890" t="s">
        <v>7589</v>
      </c>
      <c r="P1890" t="str">
        <f t="shared" si="236"/>
        <v>Chinese, Cafe, Asian, Lunch, Dinner, Brunch, Breakfast, Takeout, Reservations, Seating, Wheelchair Accessible, Serves Alcohol, Full Bar, Table Service</v>
      </c>
      <c r="Q1890" t="str" cm="1">
        <f t="array" ref="Q1890">_xlfn.TEXTJOIN(", ", TRUE, IFERROR(_xlfn.FILTERXML("&lt;t&gt;&lt;s&gt;" &amp; SUBSTITUTE(P1890, ", ", "&lt;/s&gt;&lt;s&gt;") &amp; "&lt;/s&gt;&lt;/t&gt;", "//s[not(preceding::*=.)]"), ""))</f>
        <v>Chinese, Cafe, Asian, Lunch, Dinner, Brunch, Breakfast, Takeout, Reservations, Seating, Wheelchair Accessible, Serves Alcohol, Full Bar, Table Service</v>
      </c>
      <c r="R1890" t="s">
        <v>9048</v>
      </c>
      <c r="S1890" t="str">
        <f t="shared" si="237"/>
        <v>P002861</v>
      </c>
      <c r="T1890">
        <f t="shared" ca="1" si="238"/>
        <v>2456</v>
      </c>
      <c r="U1890" s="4">
        <v>4180</v>
      </c>
    </row>
    <row r="1891" spans="1:21" x14ac:dyDescent="0.45">
      <c r="A1891" t="s">
        <v>7590</v>
      </c>
      <c r="B1891" t="s">
        <v>3</v>
      </c>
      <c r="C1891" s="3" t="str">
        <f t="shared" si="233"/>
        <v>4.0 </v>
      </c>
      <c r="D1891" t="s">
        <v>7591</v>
      </c>
      <c r="E1891" t="s">
        <v>7592</v>
      </c>
      <c r="F1891" t="s">
        <v>13</v>
      </c>
      <c r="G1891" t="str">
        <f t="shared" si="234"/>
        <v>$$ - $$$</v>
      </c>
      <c r="H1891" t="s">
        <v>482</v>
      </c>
      <c r="I1891" t="s">
        <v>7593</v>
      </c>
      <c r="J1891" t="str">
        <f t="shared" si="232"/>
        <v xml:space="preserve">  IndianAsianMalaysian</v>
      </c>
      <c r="K1891" t="str" cm="1">
        <f t="array" ref="K1891">ExtractCapitals(J1891)</f>
        <v>Indian Asian Malaysian</v>
      </c>
      <c r="L1891" t="str">
        <f t="shared" si="235"/>
        <v>Indian, Asian, Malaysian</v>
      </c>
      <c r="M1891" t="str">
        <f t="shared" si="239"/>
        <v>Indian, Asian, Malaysian</v>
      </c>
      <c r="N1891" t="s">
        <v>308</v>
      </c>
      <c r="O1891" t="s">
        <v>7594</v>
      </c>
      <c r="P1891" t="str">
        <f t="shared" si="236"/>
        <v>Indian, Asian, Malaysian, Breakfast, After-hours, Drinks</v>
      </c>
      <c r="Q1891" t="str" cm="1">
        <f t="array" ref="Q1891">_xlfn.TEXTJOIN(", ", TRUE, IFERROR(_xlfn.FILTERXML("&lt;t&gt;&lt;s&gt;" &amp; SUBSTITUTE(P1891, ", ", "&lt;/s&gt;&lt;s&gt;") &amp; "&lt;/s&gt;&lt;/t&gt;", "//s[not(preceding::*=.)]"), ""))</f>
        <v>Indian, Asian, Malaysian, Breakfast, After-hours, Drinks</v>
      </c>
      <c r="R1891" t="s">
        <v>9048</v>
      </c>
      <c r="S1891" t="str">
        <f t="shared" si="237"/>
        <v>P002862</v>
      </c>
      <c r="T1891">
        <f t="shared" ca="1" si="238"/>
        <v>3525</v>
      </c>
      <c r="U1891" s="4">
        <v>1489</v>
      </c>
    </row>
    <row r="1892" spans="1:21" x14ac:dyDescent="0.45">
      <c r="A1892" t="s">
        <v>7595</v>
      </c>
      <c r="B1892" t="s">
        <v>41</v>
      </c>
      <c r="C1892" s="3" t="str">
        <f t="shared" si="233"/>
        <v>4.5 </v>
      </c>
      <c r="D1892" t="s">
        <v>7596</v>
      </c>
      <c r="E1892" t="s">
        <v>7597</v>
      </c>
      <c r="F1892" t="s">
        <v>13</v>
      </c>
      <c r="G1892" t="str">
        <f t="shared" si="234"/>
        <v>$$ - $$$</v>
      </c>
      <c r="H1892" t="s">
        <v>3323</v>
      </c>
      <c r="I1892" t="s">
        <v>7598</v>
      </c>
      <c r="J1892" t="str">
        <f t="shared" si="232"/>
        <v xml:space="preserve">  CafeInternationalVegetarian Friendly</v>
      </c>
      <c r="K1892" t="str" cm="1">
        <f t="array" ref="K1892">ExtractCapitals(J1892)</f>
        <v>Cafe International Vegetarian  Friendly</v>
      </c>
      <c r="L1892" t="str">
        <f t="shared" si="235"/>
        <v>Cafe, International, Vegetarian, , Friendly</v>
      </c>
      <c r="M1892" t="str">
        <f t="shared" si="239"/>
        <v>Cafe, International, Vegetarian Friendly</v>
      </c>
      <c r="N1892" t="s">
        <v>34</v>
      </c>
      <c r="O1892" t="s">
        <v>99</v>
      </c>
      <c r="P1892" t="str">
        <f t="shared" si="236"/>
        <v>Cafe, International, Vegetarian Friendly, Breakfast, Lunch, Brunch</v>
      </c>
      <c r="Q1892" t="str" cm="1">
        <f t="array" ref="Q1892">_xlfn.TEXTJOIN(", ", TRUE, IFERROR(_xlfn.FILTERXML("&lt;t&gt;&lt;s&gt;" &amp; SUBSTITUTE(P1892, ", ", "&lt;/s&gt;&lt;s&gt;") &amp; "&lt;/s&gt;&lt;/t&gt;", "//s[not(preceding::*=.)]"), ""))</f>
        <v>Cafe, International, Vegetarian Friendly, Breakfast, Lunch, Brunch</v>
      </c>
      <c r="R1892" t="s">
        <v>9048</v>
      </c>
      <c r="S1892" t="str">
        <f t="shared" si="237"/>
        <v>P002863</v>
      </c>
      <c r="T1892">
        <f t="shared" ca="1" si="238"/>
        <v>1797</v>
      </c>
      <c r="U1892" s="4">
        <v>3519</v>
      </c>
    </row>
    <row r="1893" spans="1:21" x14ac:dyDescent="0.45">
      <c r="A1893" t="s">
        <v>7599</v>
      </c>
      <c r="B1893" t="s">
        <v>41</v>
      </c>
      <c r="C1893" s="3" t="str">
        <f t="shared" si="233"/>
        <v>4.5 </v>
      </c>
      <c r="D1893" t="s">
        <v>7600</v>
      </c>
      <c r="E1893" t="s">
        <v>3681</v>
      </c>
      <c r="F1893" t="s">
        <v>13</v>
      </c>
      <c r="G1893" t="str">
        <f t="shared" si="234"/>
        <v>$$ - $$$</v>
      </c>
      <c r="H1893" t="s">
        <v>2265</v>
      </c>
      <c r="I1893" t="s">
        <v>7601</v>
      </c>
      <c r="J1893" t="str">
        <f t="shared" si="232"/>
        <v xml:space="preserve">  MediterraneanMiddle EasternArabic</v>
      </c>
      <c r="K1893" t="str" cm="1">
        <f t="array" ref="K1893">ExtractCapitals(J1893)</f>
        <v>Mediterranean Middle  Eastern Arabic</v>
      </c>
      <c r="L1893" t="str">
        <f t="shared" si="235"/>
        <v>Mediterranean, Middle, , Eastern, Arabic</v>
      </c>
      <c r="M1893" t="str">
        <f t="shared" si="239"/>
        <v>Mediterranean, Middle Eastern, Arabic</v>
      </c>
      <c r="N1893" t="s">
        <v>2267</v>
      </c>
      <c r="O1893" t="s">
        <v>16</v>
      </c>
      <c r="P1893" t="str">
        <f t="shared" si="236"/>
        <v>Mediterranean, Middle Eastern, Arabic, Vegetarian Friendly, Vegan Options, Halal, Gluten Free Options</v>
      </c>
      <c r="Q1893" t="str" cm="1">
        <f t="array" ref="Q1893">_xlfn.TEXTJOIN(", ", TRUE, IFERROR(_xlfn.FILTERXML("&lt;t&gt;&lt;s&gt;" &amp; SUBSTITUTE(P1893, ", ", "&lt;/s&gt;&lt;s&gt;") &amp; "&lt;/s&gt;&lt;/t&gt;", "//s[not(preceding::*=.)]"), ""))</f>
        <v>Mediterranean, Middle Eastern, Arabic, Vegetarian Friendly, Vegan Options, Halal, Gluten Free Options</v>
      </c>
      <c r="R1893" t="s">
        <v>9048</v>
      </c>
      <c r="S1893" t="str">
        <f t="shared" si="237"/>
        <v>P002864</v>
      </c>
      <c r="T1893">
        <f t="shared" ca="1" si="238"/>
        <v>1266</v>
      </c>
      <c r="U1893" s="4">
        <v>4214</v>
      </c>
    </row>
    <row r="1894" spans="1:21" x14ac:dyDescent="0.45">
      <c r="A1894" t="s">
        <v>7602</v>
      </c>
      <c r="B1894" t="s">
        <v>3</v>
      </c>
      <c r="C1894" s="3" t="str">
        <f t="shared" si="233"/>
        <v>4.0 </v>
      </c>
      <c r="D1894" t="s">
        <v>7603</v>
      </c>
      <c r="F1894" t="s">
        <v>6</v>
      </c>
      <c r="G1894" t="str">
        <f t="shared" si="234"/>
        <v>$</v>
      </c>
      <c r="H1894" t="s">
        <v>7</v>
      </c>
      <c r="I1894" t="s">
        <v>7604</v>
      </c>
      <c r="J1894" t="str">
        <f t="shared" si="232"/>
        <v>ChineseAsianMalaysian</v>
      </c>
      <c r="K1894" t="str" cm="1">
        <f t="array" ref="K1894">ExtractCapitals(J1894)</f>
        <v>Chinese Asian Malaysian</v>
      </c>
      <c r="L1894" t="str">
        <f t="shared" si="235"/>
        <v>Chinese, Asian, Malaysian</v>
      </c>
      <c r="M1894" t="str">
        <f t="shared" si="239"/>
        <v>Chinese, Asian, Malaysian</v>
      </c>
      <c r="N1894" t="s">
        <v>34</v>
      </c>
      <c r="O1894" t="s">
        <v>195</v>
      </c>
      <c r="P1894" t="str">
        <f t="shared" si="236"/>
        <v>Chinese, Asian, Malaysian, Vegetarian Friendly, Lunch, Dinner, Drinks</v>
      </c>
      <c r="Q1894" t="str" cm="1">
        <f t="array" ref="Q1894">_xlfn.TEXTJOIN(", ", TRUE, IFERROR(_xlfn.FILTERXML("&lt;t&gt;&lt;s&gt;" &amp; SUBSTITUTE(P1894, ", ", "&lt;/s&gt;&lt;s&gt;") &amp; "&lt;/s&gt;&lt;/t&gt;", "//s[not(preceding::*=.)]"), ""))</f>
        <v>Chinese, Asian, Malaysian, Vegetarian Friendly, Lunch, Dinner, Drinks</v>
      </c>
      <c r="R1894" t="s">
        <v>9048</v>
      </c>
      <c r="S1894" t="str">
        <f t="shared" si="237"/>
        <v>P002865</v>
      </c>
      <c r="T1894">
        <f t="shared" ca="1" si="238"/>
        <v>1103</v>
      </c>
      <c r="U1894" s="4">
        <v>3235</v>
      </c>
    </row>
    <row r="1895" spans="1:21" x14ac:dyDescent="0.45">
      <c r="A1895" t="s">
        <v>7605</v>
      </c>
      <c r="B1895" t="s">
        <v>41</v>
      </c>
      <c r="C1895" s="3" t="str">
        <f t="shared" si="233"/>
        <v>4.5 </v>
      </c>
      <c r="D1895" t="s">
        <v>7606</v>
      </c>
      <c r="F1895" t="s">
        <v>13</v>
      </c>
      <c r="G1895" t="str">
        <f t="shared" si="234"/>
        <v>$$ - $$$</v>
      </c>
      <c r="H1895" t="s">
        <v>44</v>
      </c>
      <c r="I1895" t="s">
        <v>7607</v>
      </c>
      <c r="J1895" t="str">
        <f t="shared" si="232"/>
        <v xml:space="preserve">  ChineseAsianCantonese</v>
      </c>
      <c r="K1895" t="str" cm="1">
        <f t="array" ref="K1895">ExtractCapitals(J1895)</f>
        <v>Chinese Asian Cantonese</v>
      </c>
      <c r="L1895" t="str">
        <f t="shared" si="235"/>
        <v>Chinese, Asian, Cantonese</v>
      </c>
      <c r="M1895" t="str">
        <f t="shared" si="239"/>
        <v>Chinese, Asian, Cantonese</v>
      </c>
      <c r="N1895" t="s">
        <v>34</v>
      </c>
      <c r="O1895" t="s">
        <v>232</v>
      </c>
      <c r="P1895" t="str">
        <f t="shared" si="236"/>
        <v>Chinese, Asian, Cantonese, Vegetarian Friendly, Lunch, Dinner</v>
      </c>
      <c r="Q1895" t="str" cm="1">
        <f t="array" ref="Q1895">_xlfn.TEXTJOIN(", ", TRUE, IFERROR(_xlfn.FILTERXML("&lt;t&gt;&lt;s&gt;" &amp; SUBSTITUTE(P1895, ", ", "&lt;/s&gt;&lt;s&gt;") &amp; "&lt;/s&gt;&lt;/t&gt;", "//s[not(preceding::*=.)]"), ""))</f>
        <v>Chinese, Asian, Cantonese, Vegetarian Friendly, Lunch, Dinner</v>
      </c>
      <c r="R1895" t="s">
        <v>9048</v>
      </c>
      <c r="S1895" t="str">
        <f t="shared" si="237"/>
        <v>P002866</v>
      </c>
      <c r="T1895">
        <f t="shared" ca="1" si="238"/>
        <v>776</v>
      </c>
      <c r="U1895" s="4">
        <v>4287</v>
      </c>
    </row>
    <row r="1896" spans="1:21" x14ac:dyDescent="0.45">
      <c r="A1896" t="s">
        <v>7608</v>
      </c>
      <c r="B1896" t="s">
        <v>41</v>
      </c>
      <c r="C1896" s="3" t="str">
        <f t="shared" si="233"/>
        <v>4.5 </v>
      </c>
      <c r="D1896" t="s">
        <v>7609</v>
      </c>
      <c r="F1896" t="s">
        <v>13</v>
      </c>
      <c r="G1896" t="str">
        <f t="shared" si="234"/>
        <v>$$ - $$$</v>
      </c>
      <c r="H1896" t="s">
        <v>311</v>
      </c>
      <c r="I1896" t="s">
        <v>7610</v>
      </c>
      <c r="J1896" t="str">
        <f t="shared" si="232"/>
        <v xml:space="preserve">  BarEuropeanPub</v>
      </c>
      <c r="K1896" t="str" cm="1">
        <f t="array" ref="K1896">ExtractCapitals(J1896)</f>
        <v>Bar European Pub</v>
      </c>
      <c r="L1896" t="str">
        <f t="shared" si="235"/>
        <v>Bar, European, Pub</v>
      </c>
      <c r="M1896" t="str">
        <f t="shared" si="239"/>
        <v>Bar, European, Pub</v>
      </c>
      <c r="N1896" t="s">
        <v>597</v>
      </c>
      <c r="O1896" t="s">
        <v>7611</v>
      </c>
      <c r="P1896" t="str">
        <f t="shared" si="236"/>
        <v>Bar, European, Pub, Dinner, Drinks, Reservations, Seating, Wheelchair Accessible, Serves Alcohol, Full Bar, Wine and Beer, Accepts Mastercard, Accepts Visa, Free Wifi, Accepts Credit Cards, Table Service</v>
      </c>
      <c r="Q1896" t="str" cm="1">
        <f t="array" ref="Q1896">_xlfn.TEXTJOIN(", ", TRUE, IFERROR(_xlfn.FILTERXML("&lt;t&gt;&lt;s&gt;" &amp; SUBSTITUTE(P1896, ", ", "&lt;/s&gt;&lt;s&gt;") &amp; "&lt;/s&gt;&lt;/t&gt;", "//s[not(preceding::*=.)]"), ""))</f>
        <v>Bar, European, Pub, Dinner, Drinks, Reservations, Seating, Wheelchair Accessible, Serves Alcohol, Full Bar, Wine and Beer, Accepts Mastercard, Accepts Visa, Free Wifi, Accepts Credit Cards, Table Service</v>
      </c>
      <c r="R1896" t="s">
        <v>9048</v>
      </c>
      <c r="S1896" t="str">
        <f t="shared" si="237"/>
        <v>P002867</v>
      </c>
      <c r="T1896">
        <f t="shared" ca="1" si="238"/>
        <v>550</v>
      </c>
      <c r="U1896" s="4">
        <v>209</v>
      </c>
    </row>
    <row r="1897" spans="1:21" x14ac:dyDescent="0.45">
      <c r="A1897" t="s">
        <v>7612</v>
      </c>
      <c r="B1897" t="s">
        <v>41</v>
      </c>
      <c r="C1897" s="3" t="str">
        <f t="shared" si="233"/>
        <v>4.5 </v>
      </c>
      <c r="D1897" t="s">
        <v>7613</v>
      </c>
      <c r="F1897" t="s">
        <v>6</v>
      </c>
      <c r="G1897" t="str">
        <f t="shared" si="234"/>
        <v>$</v>
      </c>
      <c r="H1897" t="s">
        <v>6584</v>
      </c>
      <c r="I1897" t="s">
        <v>7614</v>
      </c>
      <c r="J1897" t="str">
        <f t="shared" si="232"/>
        <v>BarCafeAsian</v>
      </c>
      <c r="K1897" t="str" cm="1">
        <f t="array" ref="K1897">ExtractCapitals(J1897)</f>
        <v>Bar Cafe Asian</v>
      </c>
      <c r="L1897" t="str">
        <f t="shared" si="235"/>
        <v>Bar, Cafe, Asian</v>
      </c>
      <c r="M1897" t="str">
        <f t="shared" si="239"/>
        <v>Bar, Cafe, Asian</v>
      </c>
      <c r="N1897" t="s">
        <v>56</v>
      </c>
      <c r="O1897" t="s">
        <v>600</v>
      </c>
      <c r="P1897" t="str">
        <f t="shared" si="236"/>
        <v>Bar, Cafe, Asian, Vegetarian Friendly, Vegan Options, Breakfast, Lunch, Dinner, Brunch</v>
      </c>
      <c r="Q1897" t="str" cm="1">
        <f t="array" ref="Q1897">_xlfn.TEXTJOIN(", ", TRUE, IFERROR(_xlfn.FILTERXML("&lt;t&gt;&lt;s&gt;" &amp; SUBSTITUTE(P1897, ", ", "&lt;/s&gt;&lt;s&gt;") &amp; "&lt;/s&gt;&lt;/t&gt;", "//s[not(preceding::*=.)]"), ""))</f>
        <v>Bar, Cafe, Asian, Vegetarian Friendly, Vegan Options, Breakfast, Lunch, Dinner, Brunch</v>
      </c>
      <c r="R1897" t="s">
        <v>9048</v>
      </c>
      <c r="S1897" t="str">
        <f t="shared" si="237"/>
        <v>P002868</v>
      </c>
      <c r="T1897">
        <f t="shared" ca="1" si="238"/>
        <v>2575</v>
      </c>
      <c r="U1897" s="4">
        <v>613</v>
      </c>
    </row>
    <row r="1898" spans="1:21" x14ac:dyDescent="0.45">
      <c r="A1898" t="s">
        <v>7615</v>
      </c>
      <c r="B1898" t="s">
        <v>3</v>
      </c>
      <c r="C1898" s="3" t="str">
        <f t="shared" si="233"/>
        <v>4.0 </v>
      </c>
      <c r="D1898" t="s">
        <v>7616</v>
      </c>
      <c r="E1898" t="s">
        <v>7617</v>
      </c>
      <c r="F1898" t="s">
        <v>6</v>
      </c>
      <c r="G1898" t="str">
        <f t="shared" si="234"/>
        <v>$</v>
      </c>
      <c r="H1898" t="s">
        <v>246</v>
      </c>
      <c r="I1898" t="s">
        <v>7618</v>
      </c>
      <c r="J1898" t="str">
        <f t="shared" si="232"/>
        <v>AsianMalaysian</v>
      </c>
      <c r="K1898" t="str" cm="1">
        <f t="array" ref="K1898">ExtractCapitals(J1898)</f>
        <v>Asian Malaysian</v>
      </c>
      <c r="L1898" t="str">
        <f t="shared" si="235"/>
        <v>Asian, Malaysian</v>
      </c>
      <c r="M1898" t="str">
        <f t="shared" si="239"/>
        <v>Asian, Malaysian</v>
      </c>
      <c r="N1898" t="s">
        <v>99</v>
      </c>
      <c r="O1898" t="s">
        <v>3814</v>
      </c>
      <c r="P1898" t="str">
        <f t="shared" si="236"/>
        <v>Asian, Malaysian, Breakfast, Lunch, Brunch, Takeout, Seating</v>
      </c>
      <c r="Q1898" t="str" cm="1">
        <f t="array" ref="Q1898">_xlfn.TEXTJOIN(", ", TRUE, IFERROR(_xlfn.FILTERXML("&lt;t&gt;&lt;s&gt;" &amp; SUBSTITUTE(P1898, ", ", "&lt;/s&gt;&lt;s&gt;") &amp; "&lt;/s&gt;&lt;/t&gt;", "//s[not(preceding::*=.)]"), ""))</f>
        <v>Asian, Malaysian, Breakfast, Lunch, Brunch, Takeout, Seating</v>
      </c>
      <c r="R1898" t="s">
        <v>9048</v>
      </c>
      <c r="S1898" t="str">
        <f t="shared" si="237"/>
        <v>P002869</v>
      </c>
      <c r="T1898">
        <f t="shared" ca="1" si="238"/>
        <v>3160</v>
      </c>
      <c r="U1898" s="4">
        <v>3665</v>
      </c>
    </row>
    <row r="1899" spans="1:21" x14ac:dyDescent="0.45">
      <c r="A1899" t="s">
        <v>7619</v>
      </c>
      <c r="B1899" t="s">
        <v>41</v>
      </c>
      <c r="C1899" s="3" t="str">
        <f t="shared" si="233"/>
        <v>4.5 </v>
      </c>
      <c r="D1899" t="s">
        <v>7620</v>
      </c>
      <c r="F1899" t="s">
        <v>6</v>
      </c>
      <c r="G1899" t="str">
        <f t="shared" si="234"/>
        <v>$</v>
      </c>
      <c r="H1899" t="s">
        <v>3537</v>
      </c>
      <c r="J1899" t="str">
        <f t="shared" si="232"/>
        <v>ChineseAsianSoups</v>
      </c>
      <c r="K1899" t="str" cm="1">
        <f t="array" ref="K1899">ExtractCapitals(J1899)</f>
        <v>Chinese Asian Soups</v>
      </c>
      <c r="L1899" t="str">
        <f t="shared" si="235"/>
        <v>Chinese, Asian, Soups</v>
      </c>
      <c r="M1899" t="str">
        <f t="shared" si="239"/>
        <v>Chinese, Asian, Soups</v>
      </c>
      <c r="N1899" t="s">
        <v>39</v>
      </c>
      <c r="O1899" t="s">
        <v>4717</v>
      </c>
      <c r="P1899" t="str">
        <f t="shared" si="236"/>
        <v>Chinese, Asian, Soups, Dinner, Takeout, Outdoor Seating, Seating</v>
      </c>
      <c r="Q1899" t="str" cm="1">
        <f t="array" ref="Q1899">_xlfn.TEXTJOIN(", ", TRUE, IFERROR(_xlfn.FILTERXML("&lt;t&gt;&lt;s&gt;" &amp; SUBSTITUTE(P1899, ", ", "&lt;/s&gt;&lt;s&gt;") &amp; "&lt;/s&gt;&lt;/t&gt;", "//s[not(preceding::*=.)]"), ""))</f>
        <v>Chinese, Asian, Soups, Dinner, Takeout, Outdoor Seating, Seating</v>
      </c>
      <c r="R1899" t="s">
        <v>9048</v>
      </c>
      <c r="S1899" t="str">
        <f t="shared" si="237"/>
        <v>P002870</v>
      </c>
      <c r="T1899">
        <f t="shared" ca="1" si="238"/>
        <v>1105</v>
      </c>
      <c r="U1899" s="4">
        <v>3239</v>
      </c>
    </row>
    <row r="1900" spans="1:21" x14ac:dyDescent="0.45">
      <c r="A1900" t="s">
        <v>7621</v>
      </c>
      <c r="B1900" t="s">
        <v>3</v>
      </c>
      <c r="C1900" s="3" t="str">
        <f t="shared" si="233"/>
        <v>4.0 </v>
      </c>
      <c r="D1900" t="s">
        <v>7622</v>
      </c>
      <c r="F1900" t="s">
        <v>13</v>
      </c>
      <c r="G1900" t="str">
        <f t="shared" si="234"/>
        <v>$$ - $$$</v>
      </c>
      <c r="H1900" t="s">
        <v>32</v>
      </c>
      <c r="I1900" t="s">
        <v>7623</v>
      </c>
      <c r="J1900" t="str">
        <f t="shared" si="232"/>
        <v xml:space="preserve">  AsianNonya/MalaysianMalaysian</v>
      </c>
      <c r="K1900" t="str" cm="1">
        <f t="array" ref="K1900">ExtractCapitals(J1900)</f>
        <v>Asian Nonya/ Malaysian Malaysian</v>
      </c>
      <c r="L1900" t="str">
        <f t="shared" si="235"/>
        <v>Asian, Nonya/, Malaysian, Malaysian</v>
      </c>
      <c r="M1900" t="str">
        <f t="shared" si="239"/>
        <v>Asian, Nonya/, Malaysian, Malaysian</v>
      </c>
      <c r="N1900" t="s">
        <v>1384</v>
      </c>
      <c r="O1900" t="s">
        <v>6965</v>
      </c>
      <c r="P1900" t="str">
        <f t="shared" si="236"/>
        <v>Asian, Nonya/, Malaysian, Malaysian, Lunch, Brunch, Takeout, Reservations, Seating, Table Service</v>
      </c>
      <c r="Q1900" t="str" cm="1">
        <f t="array" ref="Q1900">_xlfn.TEXTJOIN(", ", TRUE, IFERROR(_xlfn.FILTERXML("&lt;t&gt;&lt;s&gt;" &amp; SUBSTITUTE(P1900, ", ", "&lt;/s&gt;&lt;s&gt;") &amp; "&lt;/s&gt;&lt;/t&gt;", "//s[not(preceding::*=.)]"), ""))</f>
        <v>Asian, Nonya/, Malaysian, Lunch, Brunch, Takeout, Reservations, Seating, Table Service</v>
      </c>
      <c r="R1900" t="s">
        <v>9048</v>
      </c>
      <c r="S1900" t="str">
        <f t="shared" si="237"/>
        <v>P002871</v>
      </c>
      <c r="T1900">
        <f t="shared" ca="1" si="238"/>
        <v>71</v>
      </c>
      <c r="U1900" s="4">
        <v>3275</v>
      </c>
    </row>
    <row r="1901" spans="1:21" x14ac:dyDescent="0.45">
      <c r="A1901" t="s">
        <v>7624</v>
      </c>
      <c r="B1901" t="s">
        <v>41</v>
      </c>
      <c r="C1901" s="3" t="str">
        <f t="shared" si="233"/>
        <v>4.5 </v>
      </c>
      <c r="D1901" t="s">
        <v>7625</v>
      </c>
      <c r="E1901" t="s">
        <v>7626</v>
      </c>
      <c r="F1901" t="s">
        <v>6</v>
      </c>
      <c r="G1901" t="str">
        <f t="shared" si="234"/>
        <v>$</v>
      </c>
      <c r="H1901" t="s">
        <v>7627</v>
      </c>
      <c r="I1901" t="s">
        <v>7628</v>
      </c>
      <c r="J1901" t="str">
        <f t="shared" si="232"/>
        <v>Quick BitesAmericanCafe</v>
      </c>
      <c r="K1901" t="str" cm="1">
        <f t="array" ref="K1901">ExtractCapitals(J1901)</f>
        <v>Quick  Bites American Cafe</v>
      </c>
      <c r="L1901" t="str">
        <f t="shared" si="235"/>
        <v>Quick, , Bites, American, Cafe</v>
      </c>
      <c r="M1901" t="str">
        <f t="shared" si="239"/>
        <v>Quick Bites, American, Cafe</v>
      </c>
      <c r="N1901" t="s">
        <v>7629</v>
      </c>
      <c r="O1901" t="s">
        <v>56</v>
      </c>
      <c r="P1901" t="str">
        <f t="shared" si="236"/>
        <v>Quick Bites, American, Cafe, Cafe, American, European, British, Malaysian, Eastern European, Japanese Fusion, Vegetarian Friendly, Vegan Options</v>
      </c>
      <c r="Q1901" t="str" cm="1">
        <f t="array" ref="Q1901">_xlfn.TEXTJOIN(", ", TRUE, IFERROR(_xlfn.FILTERXML("&lt;t&gt;&lt;s&gt;" &amp; SUBSTITUTE(P1901, ", ", "&lt;/s&gt;&lt;s&gt;") &amp; "&lt;/s&gt;&lt;/t&gt;", "//s[not(preceding::*=.)]"), ""))</f>
        <v>Quick Bites, American, Cafe, European, British, Malaysian, Eastern European, Japanese Fusion, Vegetarian Friendly, Vegan Options</v>
      </c>
      <c r="R1901" t="s">
        <v>9048</v>
      </c>
      <c r="S1901" t="str">
        <f t="shared" si="237"/>
        <v>P002872</v>
      </c>
      <c r="T1901">
        <f t="shared" ca="1" si="238"/>
        <v>3703</v>
      </c>
      <c r="U1901" s="4">
        <v>401</v>
      </c>
    </row>
    <row r="1902" spans="1:21" x14ac:dyDescent="0.45">
      <c r="A1902" t="s">
        <v>7630</v>
      </c>
      <c r="B1902" t="s">
        <v>79</v>
      </c>
      <c r="C1902" s="3" t="str">
        <f t="shared" si="233"/>
        <v>5.0 </v>
      </c>
      <c r="D1902" t="s">
        <v>7631</v>
      </c>
      <c r="E1902" t="s">
        <v>7632</v>
      </c>
      <c r="F1902" t="s">
        <v>13</v>
      </c>
      <c r="G1902" t="str">
        <f t="shared" si="234"/>
        <v>$$ - $$$</v>
      </c>
      <c r="H1902" t="s">
        <v>206</v>
      </c>
      <c r="I1902" t="s">
        <v>7633</v>
      </c>
      <c r="J1902" t="str">
        <f t="shared" si="232"/>
        <v xml:space="preserve">  DessertCafe</v>
      </c>
      <c r="K1902" t="str" cm="1">
        <f t="array" ref="K1902">ExtractCapitals(J1902)</f>
        <v>Dessert Cafe</v>
      </c>
      <c r="L1902" t="str">
        <f t="shared" si="235"/>
        <v>Dessert, Cafe</v>
      </c>
      <c r="M1902" t="str">
        <f t="shared" si="239"/>
        <v>Dessert, Cafe</v>
      </c>
      <c r="N1902" t="s">
        <v>202</v>
      </c>
      <c r="O1902" t="s">
        <v>7634</v>
      </c>
      <c r="P1902" t="str">
        <f t="shared" si="236"/>
        <v>Dessert, Cafe, Drinks, Seating, Table Service, Non-smoking restaurants</v>
      </c>
      <c r="Q1902" t="str" cm="1">
        <f t="array" ref="Q1902">_xlfn.TEXTJOIN(", ", TRUE, IFERROR(_xlfn.FILTERXML("&lt;t&gt;&lt;s&gt;" &amp; SUBSTITUTE(P1902, ", ", "&lt;/s&gt;&lt;s&gt;") &amp; "&lt;/s&gt;&lt;/t&gt;", "//s[not(preceding::*=.)]"), ""))</f>
        <v>Dessert, Cafe, Drinks, Seating, Table Service, Non-smoking restaurants</v>
      </c>
      <c r="R1902" t="s">
        <v>9048</v>
      </c>
      <c r="S1902" t="str">
        <f t="shared" si="237"/>
        <v>P002873</v>
      </c>
      <c r="T1902">
        <f t="shared" ca="1" si="238"/>
        <v>3654</v>
      </c>
      <c r="U1902" s="4">
        <v>735</v>
      </c>
    </row>
    <row r="1903" spans="1:21" x14ac:dyDescent="0.45">
      <c r="A1903" t="s">
        <v>7635</v>
      </c>
      <c r="B1903" t="s">
        <v>79</v>
      </c>
      <c r="C1903" s="3" t="str">
        <f t="shared" si="233"/>
        <v>5.0 </v>
      </c>
      <c r="D1903" t="s">
        <v>7636</v>
      </c>
      <c r="F1903" t="s">
        <v>13</v>
      </c>
      <c r="G1903" t="str">
        <f t="shared" si="234"/>
        <v>$$ - $$$</v>
      </c>
      <c r="H1903" t="s">
        <v>21</v>
      </c>
      <c r="I1903" t="s">
        <v>7637</v>
      </c>
      <c r="J1903" t="str">
        <f t="shared" si="232"/>
        <v xml:space="preserve">  ChineseAsianMalaysian</v>
      </c>
      <c r="K1903" t="str" cm="1">
        <f t="array" ref="K1903">ExtractCapitals(J1903)</f>
        <v>Chinese Asian Malaysian</v>
      </c>
      <c r="L1903" t="str">
        <f t="shared" si="235"/>
        <v>Chinese, Asian, Malaysian</v>
      </c>
      <c r="M1903" t="str">
        <f t="shared" si="239"/>
        <v>Chinese, Asian, Malaysian</v>
      </c>
      <c r="P1903" t="str">
        <f t="shared" si="236"/>
        <v>Chinese, Asian, Malaysian</v>
      </c>
      <c r="Q1903" t="str" cm="1">
        <f t="array" ref="Q1903">_xlfn.TEXTJOIN(", ", TRUE, IFERROR(_xlfn.FILTERXML("&lt;t&gt;&lt;s&gt;" &amp; SUBSTITUTE(P1903, ", ", "&lt;/s&gt;&lt;s&gt;") &amp; "&lt;/s&gt;&lt;/t&gt;", "//s[not(preceding::*=.)]"), ""))</f>
        <v>Chinese, Asian, Malaysian</v>
      </c>
      <c r="R1903" t="s">
        <v>9048</v>
      </c>
      <c r="S1903" t="str">
        <f t="shared" si="237"/>
        <v>P002874</v>
      </c>
      <c r="T1903">
        <f t="shared" ca="1" si="238"/>
        <v>960</v>
      </c>
      <c r="U1903" s="4">
        <v>4244</v>
      </c>
    </row>
    <row r="1904" spans="1:21" x14ac:dyDescent="0.45">
      <c r="A1904" t="s">
        <v>7638</v>
      </c>
      <c r="B1904" t="s">
        <v>3</v>
      </c>
      <c r="C1904" s="3" t="str">
        <f t="shared" si="233"/>
        <v>4.0 </v>
      </c>
      <c r="D1904" t="s">
        <v>7639</v>
      </c>
      <c r="F1904" t="s">
        <v>13</v>
      </c>
      <c r="G1904" t="str">
        <f t="shared" si="234"/>
        <v>$$ - $$$</v>
      </c>
      <c r="H1904" t="s">
        <v>7640</v>
      </c>
      <c r="I1904" t="s">
        <v>7641</v>
      </c>
      <c r="J1904" t="str">
        <f t="shared" si="232"/>
        <v xml:space="preserve">  ItalianAmericanBar</v>
      </c>
      <c r="K1904" t="str" cm="1">
        <f t="array" ref="K1904">ExtractCapitals(J1904)</f>
        <v>Italian American Bar</v>
      </c>
      <c r="L1904" t="str">
        <f t="shared" si="235"/>
        <v>Italian, American, Bar</v>
      </c>
      <c r="M1904" t="str">
        <f t="shared" si="239"/>
        <v>Italian, American, Bar</v>
      </c>
      <c r="N1904" t="s">
        <v>7642</v>
      </c>
      <c r="O1904" t="s">
        <v>56</v>
      </c>
      <c r="P1904" t="str">
        <f t="shared" si="236"/>
        <v>Italian, American, Bar, Italian, American, Asian, Malaysian, Bar, Cafe, Vegetarian Friendly, Vegan Options</v>
      </c>
      <c r="Q1904" t="str" cm="1">
        <f t="array" ref="Q1904">_xlfn.TEXTJOIN(", ", TRUE, IFERROR(_xlfn.FILTERXML("&lt;t&gt;&lt;s&gt;" &amp; SUBSTITUTE(P1904, ", ", "&lt;/s&gt;&lt;s&gt;") &amp; "&lt;/s&gt;&lt;/t&gt;", "//s[not(preceding::*=.)]"), ""))</f>
        <v>Italian, American, Bar, Asian, Malaysian, Cafe, Vegetarian Friendly, Vegan Options</v>
      </c>
      <c r="R1904" t="s">
        <v>9048</v>
      </c>
      <c r="S1904" t="str">
        <f t="shared" si="237"/>
        <v>P002875</v>
      </c>
      <c r="T1904">
        <f t="shared" ca="1" si="238"/>
        <v>1306</v>
      </c>
      <c r="U1904" s="4">
        <v>1996</v>
      </c>
    </row>
    <row r="1905" spans="1:21" x14ac:dyDescent="0.45">
      <c r="A1905" t="s">
        <v>7643</v>
      </c>
      <c r="B1905" t="s">
        <v>41</v>
      </c>
      <c r="C1905" s="3" t="str">
        <f t="shared" si="233"/>
        <v>4.5 </v>
      </c>
      <c r="D1905" t="s">
        <v>7644</v>
      </c>
      <c r="E1905" t="s">
        <v>7645</v>
      </c>
      <c r="F1905" t="s">
        <v>13</v>
      </c>
      <c r="G1905" t="str">
        <f t="shared" si="234"/>
        <v>$$ - $$$</v>
      </c>
      <c r="H1905" t="s">
        <v>7646</v>
      </c>
      <c r="I1905">
        <v>60164277664</v>
      </c>
      <c r="J1905" t="str">
        <f t="shared" si="232"/>
        <v xml:space="preserve">  AsianFusionGastropub</v>
      </c>
      <c r="K1905" t="str" cm="1">
        <f t="array" ref="K1905">ExtractCapitals(J1905)</f>
        <v>Asian Fusion Gastropub</v>
      </c>
      <c r="L1905" t="str">
        <f t="shared" si="235"/>
        <v>Asian, Fusion, Gastropub</v>
      </c>
      <c r="M1905" t="str">
        <f t="shared" si="239"/>
        <v>Asian, Fusion, Gastropub</v>
      </c>
      <c r="N1905" t="s">
        <v>56</v>
      </c>
      <c r="O1905" t="s">
        <v>183</v>
      </c>
      <c r="P1905" t="str">
        <f t="shared" si="236"/>
        <v>Asian, Fusion, Gastropub, Vegetarian Friendly, Vegan Options, Lunch, Dinner, Brunch</v>
      </c>
      <c r="Q1905" t="str" cm="1">
        <f t="array" ref="Q1905">_xlfn.TEXTJOIN(", ", TRUE, IFERROR(_xlfn.FILTERXML("&lt;t&gt;&lt;s&gt;" &amp; SUBSTITUTE(P1905, ", ", "&lt;/s&gt;&lt;s&gt;") &amp; "&lt;/s&gt;&lt;/t&gt;", "//s[not(preceding::*=.)]"), ""))</f>
        <v>Asian, Fusion, Gastropub, Vegetarian Friendly, Vegan Options, Lunch, Dinner, Brunch</v>
      </c>
      <c r="R1905" t="s">
        <v>9048</v>
      </c>
      <c r="S1905" t="str">
        <f t="shared" si="237"/>
        <v>P002876</v>
      </c>
      <c r="T1905">
        <f t="shared" ca="1" si="238"/>
        <v>3033</v>
      </c>
      <c r="U1905" s="4">
        <v>2723</v>
      </c>
    </row>
    <row r="1906" spans="1:21" x14ac:dyDescent="0.45">
      <c r="A1906" t="s">
        <v>7647</v>
      </c>
      <c r="B1906" t="s">
        <v>3</v>
      </c>
      <c r="C1906" s="3" t="str">
        <f t="shared" si="233"/>
        <v>4.0 </v>
      </c>
      <c r="D1906" t="s">
        <v>7648</v>
      </c>
      <c r="F1906" t="s">
        <v>13</v>
      </c>
      <c r="G1906" t="str">
        <f t="shared" si="234"/>
        <v>$$ - $$$</v>
      </c>
      <c r="H1906" t="s">
        <v>7649</v>
      </c>
      <c r="I1906" t="s">
        <v>7650</v>
      </c>
      <c r="J1906" t="str">
        <f t="shared" si="232"/>
        <v xml:space="preserve">  IndianPizzaSeafood</v>
      </c>
      <c r="K1906" t="str" cm="1">
        <f t="array" ref="K1906">ExtractCapitals(J1906)</f>
        <v>Indian Pizza Seafood</v>
      </c>
      <c r="L1906" t="str">
        <f t="shared" si="235"/>
        <v>Indian, Pizza, Seafood</v>
      </c>
      <c r="M1906" t="str">
        <f t="shared" si="239"/>
        <v>Indian, Pizza, Seafood</v>
      </c>
      <c r="N1906" t="s">
        <v>7651</v>
      </c>
      <c r="O1906" t="s">
        <v>34</v>
      </c>
      <c r="P1906" t="str">
        <f t="shared" si="236"/>
        <v>Indian, Pizza, Seafood, Indian, Pizza, Seafood, Pakistani, Arabic, Vegetarian Friendly</v>
      </c>
      <c r="Q1906" t="str" cm="1">
        <f t="array" ref="Q1906">_xlfn.TEXTJOIN(", ", TRUE, IFERROR(_xlfn.FILTERXML("&lt;t&gt;&lt;s&gt;" &amp; SUBSTITUTE(P1906, ", ", "&lt;/s&gt;&lt;s&gt;") &amp; "&lt;/s&gt;&lt;/t&gt;", "//s[not(preceding::*=.)]"), ""))</f>
        <v>Indian, Pizza, Seafood, Pakistani, Arabic, Vegetarian Friendly</v>
      </c>
      <c r="R1906" t="s">
        <v>9048</v>
      </c>
      <c r="S1906" t="str">
        <f t="shared" si="237"/>
        <v>P002877</v>
      </c>
      <c r="T1906">
        <f t="shared" ca="1" si="238"/>
        <v>4209</v>
      </c>
      <c r="U1906" s="4">
        <v>371</v>
      </c>
    </row>
    <row r="1907" spans="1:21" x14ac:dyDescent="0.45">
      <c r="A1907" t="s">
        <v>7652</v>
      </c>
      <c r="B1907" t="s">
        <v>41</v>
      </c>
      <c r="C1907" s="3" t="str">
        <f t="shared" si="233"/>
        <v>4.5 </v>
      </c>
      <c r="D1907" t="s">
        <v>7653</v>
      </c>
      <c r="F1907" t="s">
        <v>6</v>
      </c>
      <c r="G1907" t="str">
        <f t="shared" si="234"/>
        <v>$</v>
      </c>
      <c r="H1907" t="s">
        <v>7654</v>
      </c>
      <c r="I1907" t="s">
        <v>7655</v>
      </c>
      <c r="J1907" t="str">
        <f t="shared" si="232"/>
        <v>GermanCafeAsian</v>
      </c>
      <c r="K1907" t="str" cm="1">
        <f t="array" ref="K1907">ExtractCapitals(J1907)</f>
        <v>German Cafe Asian</v>
      </c>
      <c r="L1907" t="str">
        <f t="shared" si="235"/>
        <v>German, Cafe, Asian</v>
      </c>
      <c r="M1907" t="str">
        <f t="shared" si="239"/>
        <v>German, Cafe, Asian</v>
      </c>
      <c r="N1907" t="s">
        <v>7656</v>
      </c>
      <c r="O1907" t="s">
        <v>56</v>
      </c>
      <c r="P1907" t="str">
        <f t="shared" si="236"/>
        <v>German, Cafe, Asian, Cafe, Asian, Malaysian, German, Healthy, Vegetarian Friendly, Vegan Options</v>
      </c>
      <c r="Q1907" t="str" cm="1">
        <f t="array" ref="Q1907">_xlfn.TEXTJOIN(", ", TRUE, IFERROR(_xlfn.FILTERXML("&lt;t&gt;&lt;s&gt;" &amp; SUBSTITUTE(P1907, ", ", "&lt;/s&gt;&lt;s&gt;") &amp; "&lt;/s&gt;&lt;/t&gt;", "//s[not(preceding::*=.)]"), ""))</f>
        <v>German, Cafe, Asian, Malaysian, Healthy, Vegetarian Friendly, Vegan Options</v>
      </c>
      <c r="R1907" t="s">
        <v>9048</v>
      </c>
      <c r="S1907" t="str">
        <f t="shared" si="237"/>
        <v>P002878</v>
      </c>
      <c r="T1907">
        <f t="shared" ca="1" si="238"/>
        <v>2646</v>
      </c>
      <c r="U1907" s="4">
        <v>3741</v>
      </c>
    </row>
    <row r="1908" spans="1:21" x14ac:dyDescent="0.45">
      <c r="A1908" t="s">
        <v>7657</v>
      </c>
      <c r="B1908" t="s">
        <v>41</v>
      </c>
      <c r="C1908" s="3" t="str">
        <f t="shared" si="233"/>
        <v>4.5 </v>
      </c>
      <c r="D1908" t="s">
        <v>7658</v>
      </c>
      <c r="F1908" t="s">
        <v>13</v>
      </c>
      <c r="G1908" t="str">
        <f t="shared" si="234"/>
        <v>$$ - $$$</v>
      </c>
      <c r="H1908" t="s">
        <v>7659</v>
      </c>
      <c r="I1908" t="s">
        <v>7660</v>
      </c>
      <c r="J1908" t="str">
        <f t="shared" si="232"/>
        <v xml:space="preserve">  EuropeanFusion</v>
      </c>
      <c r="K1908" t="str" cm="1">
        <f t="array" ref="K1908">ExtractCapitals(J1908)</f>
        <v>European Fusion</v>
      </c>
      <c r="L1908" t="str">
        <f t="shared" si="235"/>
        <v>European, Fusion</v>
      </c>
      <c r="M1908" t="str">
        <f t="shared" si="239"/>
        <v>European, Fusion</v>
      </c>
      <c r="N1908" t="s">
        <v>4258</v>
      </c>
      <c r="O1908" t="s">
        <v>232</v>
      </c>
      <c r="P1908" t="str">
        <f t="shared" si="236"/>
        <v>European, Fusion, Lunch, Dinner</v>
      </c>
      <c r="Q1908" t="str" cm="1">
        <f t="array" ref="Q1908">_xlfn.TEXTJOIN(", ", TRUE, IFERROR(_xlfn.FILTERXML("&lt;t&gt;&lt;s&gt;" &amp; SUBSTITUTE(P1908, ", ", "&lt;/s&gt;&lt;s&gt;") &amp; "&lt;/s&gt;&lt;/t&gt;", "//s[not(preceding::*=.)]"), ""))</f>
        <v>European, Fusion, Lunch, Dinner</v>
      </c>
      <c r="R1908" t="s">
        <v>9048</v>
      </c>
      <c r="S1908" t="str">
        <f t="shared" si="237"/>
        <v>P002879</v>
      </c>
      <c r="T1908">
        <f t="shared" ca="1" si="238"/>
        <v>3259</v>
      </c>
      <c r="U1908" s="4">
        <v>3602</v>
      </c>
    </row>
    <row r="1909" spans="1:21" x14ac:dyDescent="0.45">
      <c r="A1909" t="s">
        <v>7661</v>
      </c>
      <c r="B1909" t="s">
        <v>3</v>
      </c>
      <c r="C1909" s="3" t="str">
        <f t="shared" si="233"/>
        <v>4.0 </v>
      </c>
      <c r="D1909" t="s">
        <v>7662</v>
      </c>
      <c r="F1909" t="s">
        <v>6</v>
      </c>
      <c r="G1909" t="str">
        <f t="shared" si="234"/>
        <v>$</v>
      </c>
      <c r="H1909" t="s">
        <v>246</v>
      </c>
      <c r="J1909" t="str">
        <f t="shared" si="232"/>
        <v>AsianMalaysian</v>
      </c>
      <c r="K1909" t="str" cm="1">
        <f t="array" ref="K1909">ExtractCapitals(J1909)</f>
        <v>Asian Malaysian</v>
      </c>
      <c r="L1909" t="str">
        <f t="shared" si="235"/>
        <v>Asian, Malaysian</v>
      </c>
      <c r="M1909" t="str">
        <f t="shared" si="239"/>
        <v>Asian, Malaysian</v>
      </c>
      <c r="N1909" t="s">
        <v>62</v>
      </c>
      <c r="O1909" t="s">
        <v>3814</v>
      </c>
      <c r="P1909" t="str">
        <f t="shared" si="236"/>
        <v>Asian, Malaysian, Lunch, Takeout, Seating</v>
      </c>
      <c r="Q1909" t="str" cm="1">
        <f t="array" ref="Q1909">_xlfn.TEXTJOIN(", ", TRUE, IFERROR(_xlfn.FILTERXML("&lt;t&gt;&lt;s&gt;" &amp; SUBSTITUTE(P1909, ", ", "&lt;/s&gt;&lt;s&gt;") &amp; "&lt;/s&gt;&lt;/t&gt;", "//s[not(preceding::*=.)]"), ""))</f>
        <v>Asian, Malaysian, Lunch, Takeout, Seating</v>
      </c>
      <c r="R1909" t="s">
        <v>9048</v>
      </c>
      <c r="S1909" t="str">
        <f t="shared" si="237"/>
        <v>P002880</v>
      </c>
      <c r="T1909">
        <f t="shared" ca="1" si="238"/>
        <v>3659</v>
      </c>
      <c r="U1909" s="4">
        <v>1855</v>
      </c>
    </row>
    <row r="1910" spans="1:21" x14ac:dyDescent="0.45">
      <c r="A1910" t="s">
        <v>7663</v>
      </c>
      <c r="B1910" t="s">
        <v>3</v>
      </c>
      <c r="C1910" s="3" t="str">
        <f t="shared" si="233"/>
        <v>4.0 </v>
      </c>
      <c r="D1910" t="s">
        <v>7664</v>
      </c>
      <c r="F1910" t="s">
        <v>13</v>
      </c>
      <c r="G1910" t="str">
        <f t="shared" si="234"/>
        <v>$$ - $$$</v>
      </c>
      <c r="H1910" t="s">
        <v>1588</v>
      </c>
      <c r="I1910" t="s">
        <v>7665</v>
      </c>
      <c r="J1910" t="str">
        <f t="shared" si="232"/>
        <v xml:space="preserve">  ChineseAsianTaiwanese</v>
      </c>
      <c r="K1910" t="str" cm="1">
        <f t="array" ref="K1910">ExtractCapitals(J1910)</f>
        <v>Chinese Asian Taiwanese</v>
      </c>
      <c r="L1910" t="str">
        <f t="shared" si="235"/>
        <v>Chinese, Asian, Taiwanese</v>
      </c>
      <c r="M1910" t="str">
        <f t="shared" si="239"/>
        <v>Chinese, Asian, Taiwanese</v>
      </c>
      <c r="N1910" t="s">
        <v>34</v>
      </c>
      <c r="O1910" t="s">
        <v>183</v>
      </c>
      <c r="P1910" t="str">
        <f t="shared" si="236"/>
        <v>Chinese, Asian, Taiwanese, Vegetarian Friendly, Lunch, Dinner, Brunch</v>
      </c>
      <c r="Q1910" t="str" cm="1">
        <f t="array" ref="Q1910">_xlfn.TEXTJOIN(", ", TRUE, IFERROR(_xlfn.FILTERXML("&lt;t&gt;&lt;s&gt;" &amp; SUBSTITUTE(P1910, ", ", "&lt;/s&gt;&lt;s&gt;") &amp; "&lt;/s&gt;&lt;/t&gt;", "//s[not(preceding::*=.)]"), ""))</f>
        <v>Chinese, Asian, Taiwanese, Vegetarian Friendly, Lunch, Dinner, Brunch</v>
      </c>
      <c r="R1910" t="s">
        <v>9048</v>
      </c>
      <c r="S1910" t="str">
        <f t="shared" si="237"/>
        <v>P002881</v>
      </c>
      <c r="T1910">
        <f t="shared" ca="1" si="238"/>
        <v>1126</v>
      </c>
      <c r="U1910" s="4">
        <v>2968</v>
      </c>
    </row>
    <row r="1911" spans="1:21" x14ac:dyDescent="0.45">
      <c r="A1911" t="s">
        <v>7666</v>
      </c>
      <c r="B1911" t="s">
        <v>3</v>
      </c>
      <c r="C1911" s="3" t="str">
        <f t="shared" si="233"/>
        <v>4.0 </v>
      </c>
      <c r="D1911" t="s">
        <v>7667</v>
      </c>
      <c r="F1911" t="s">
        <v>13</v>
      </c>
      <c r="G1911" t="str">
        <f t="shared" si="234"/>
        <v>$$ - $$$</v>
      </c>
      <c r="H1911" t="s">
        <v>7668</v>
      </c>
      <c r="I1911" t="s">
        <v>7669</v>
      </c>
      <c r="J1911" t="str">
        <f t="shared" si="232"/>
        <v xml:space="preserve">  ItalianCafeEuropean</v>
      </c>
      <c r="K1911" t="str" cm="1">
        <f t="array" ref="K1911">ExtractCapitals(J1911)</f>
        <v>Italian Cafe European</v>
      </c>
      <c r="L1911" t="str">
        <f t="shared" si="235"/>
        <v>Italian, Cafe, European</v>
      </c>
      <c r="M1911" t="str">
        <f t="shared" si="239"/>
        <v>Italian, Cafe, European</v>
      </c>
      <c r="N1911" t="s">
        <v>7670</v>
      </c>
      <c r="O1911" t="s">
        <v>56</v>
      </c>
      <c r="P1911" t="str">
        <f t="shared" si="236"/>
        <v>Italian, Cafe, European, Vegetarian Friendly, Vegan Options</v>
      </c>
      <c r="Q1911" t="str" cm="1">
        <f t="array" ref="Q1911">_xlfn.TEXTJOIN(", ", TRUE, IFERROR(_xlfn.FILTERXML("&lt;t&gt;&lt;s&gt;" &amp; SUBSTITUTE(P1911, ", ", "&lt;/s&gt;&lt;s&gt;") &amp; "&lt;/s&gt;&lt;/t&gt;", "//s[not(preceding::*=.)]"), ""))</f>
        <v>Italian, Cafe, European, Vegetarian Friendly, Vegan Options</v>
      </c>
      <c r="R1911" t="s">
        <v>9048</v>
      </c>
      <c r="S1911" t="str">
        <f t="shared" si="237"/>
        <v>P002882</v>
      </c>
      <c r="T1911">
        <f t="shared" ca="1" si="238"/>
        <v>3491</v>
      </c>
      <c r="U1911" s="4">
        <v>2843</v>
      </c>
    </row>
    <row r="1912" spans="1:21" x14ac:dyDescent="0.45">
      <c r="A1912" t="s">
        <v>7671</v>
      </c>
      <c r="B1912" t="s">
        <v>3</v>
      </c>
      <c r="C1912" s="3" t="str">
        <f t="shared" si="233"/>
        <v>4.0 </v>
      </c>
      <c r="D1912" t="s">
        <v>7672</v>
      </c>
      <c r="F1912" t="s">
        <v>13</v>
      </c>
      <c r="G1912" t="str">
        <f t="shared" si="234"/>
        <v>$$ - $$$</v>
      </c>
      <c r="H1912" t="s">
        <v>44</v>
      </c>
      <c r="I1912" t="s">
        <v>7673</v>
      </c>
      <c r="J1912" t="str">
        <f t="shared" si="232"/>
        <v xml:space="preserve">  ChineseAsianCantonese</v>
      </c>
      <c r="K1912" t="str" cm="1">
        <f t="array" ref="K1912">ExtractCapitals(J1912)</f>
        <v>Chinese Asian Cantonese</v>
      </c>
      <c r="L1912" t="str">
        <f t="shared" si="235"/>
        <v>Chinese, Asian, Cantonese</v>
      </c>
      <c r="M1912" t="str">
        <f t="shared" si="239"/>
        <v>Chinese, Asian, Cantonese</v>
      </c>
      <c r="N1912" t="s">
        <v>34</v>
      </c>
      <c r="O1912" t="s">
        <v>232</v>
      </c>
      <c r="P1912" t="str">
        <f t="shared" si="236"/>
        <v>Chinese, Asian, Cantonese, Vegetarian Friendly, Lunch, Dinner</v>
      </c>
      <c r="Q1912" t="str" cm="1">
        <f t="array" ref="Q1912">_xlfn.TEXTJOIN(", ", TRUE, IFERROR(_xlfn.FILTERXML("&lt;t&gt;&lt;s&gt;" &amp; SUBSTITUTE(P1912, ", ", "&lt;/s&gt;&lt;s&gt;") &amp; "&lt;/s&gt;&lt;/t&gt;", "//s[not(preceding::*=.)]"), ""))</f>
        <v>Chinese, Asian, Cantonese, Vegetarian Friendly, Lunch, Dinner</v>
      </c>
      <c r="R1912" t="s">
        <v>9048</v>
      </c>
      <c r="S1912" t="str">
        <f t="shared" si="237"/>
        <v>P002883</v>
      </c>
      <c r="T1912">
        <f t="shared" ca="1" si="238"/>
        <v>1318</v>
      </c>
      <c r="U1912" s="4">
        <v>2673</v>
      </c>
    </row>
    <row r="1913" spans="1:21" x14ac:dyDescent="0.45">
      <c r="A1913" t="s">
        <v>7674</v>
      </c>
      <c r="B1913" t="s">
        <v>41</v>
      </c>
      <c r="C1913" s="3" t="str">
        <f t="shared" si="233"/>
        <v>4.5 </v>
      </c>
      <c r="D1913" t="s">
        <v>7675</v>
      </c>
      <c r="F1913" t="s">
        <v>13</v>
      </c>
      <c r="G1913" t="str">
        <f t="shared" si="234"/>
        <v>$$ - $$$</v>
      </c>
      <c r="H1913" t="s">
        <v>297</v>
      </c>
      <c r="I1913" t="s">
        <v>7676</v>
      </c>
      <c r="J1913" t="str">
        <f t="shared" si="232"/>
        <v xml:space="preserve">  Cafe</v>
      </c>
      <c r="K1913" t="str" cm="1">
        <f t="array" ref="K1913">ExtractCapitals(J1913)</f>
        <v>Cafe</v>
      </c>
      <c r="L1913" t="str">
        <f t="shared" si="235"/>
        <v>Cafe</v>
      </c>
      <c r="M1913" t="str">
        <f t="shared" si="239"/>
        <v>Cafe</v>
      </c>
      <c r="N1913" t="s">
        <v>7677</v>
      </c>
      <c r="O1913" t="s">
        <v>7678</v>
      </c>
      <c r="P1913" t="str">
        <f t="shared" si="236"/>
        <v>Cafe, Breakfast, Drinks, Seating, Digital Payments</v>
      </c>
      <c r="Q1913" t="str" cm="1">
        <f t="array" ref="Q1913">_xlfn.TEXTJOIN(", ", TRUE, IFERROR(_xlfn.FILTERXML("&lt;t&gt;&lt;s&gt;" &amp; SUBSTITUTE(P1913, ", ", "&lt;/s&gt;&lt;s&gt;") &amp; "&lt;/s&gt;&lt;/t&gt;", "//s[not(preceding::*=.)]"), ""))</f>
        <v>Cafe, Breakfast, Drinks, Seating, Digital Payments</v>
      </c>
      <c r="R1913" t="s">
        <v>9048</v>
      </c>
      <c r="S1913" t="str">
        <f t="shared" si="237"/>
        <v>P002884</v>
      </c>
      <c r="T1913">
        <f t="shared" ca="1" si="238"/>
        <v>1428</v>
      </c>
      <c r="U1913" s="4">
        <v>470</v>
      </c>
    </row>
    <row r="1914" spans="1:21" x14ac:dyDescent="0.45">
      <c r="A1914" t="s">
        <v>7679</v>
      </c>
      <c r="B1914" t="s">
        <v>3</v>
      </c>
      <c r="C1914" s="3" t="str">
        <f t="shared" si="233"/>
        <v>4.0 </v>
      </c>
      <c r="D1914" t="s">
        <v>7680</v>
      </c>
      <c r="E1914" t="s">
        <v>7681</v>
      </c>
      <c r="F1914" t="s">
        <v>6</v>
      </c>
      <c r="G1914" t="str">
        <f t="shared" si="234"/>
        <v>$</v>
      </c>
      <c r="H1914" t="s">
        <v>246</v>
      </c>
      <c r="I1914" t="s">
        <v>7682</v>
      </c>
      <c r="J1914" t="str">
        <f t="shared" si="232"/>
        <v>AsianMalaysian</v>
      </c>
      <c r="K1914" t="str" cm="1">
        <f t="array" ref="K1914">ExtractCapitals(J1914)</f>
        <v>Asian Malaysian</v>
      </c>
      <c r="L1914" t="str">
        <f t="shared" si="235"/>
        <v>Asian, Malaysian</v>
      </c>
      <c r="M1914" t="str">
        <f t="shared" si="239"/>
        <v>Asian, Malaysian</v>
      </c>
      <c r="N1914" t="s">
        <v>39</v>
      </c>
      <c r="O1914" t="s">
        <v>7683</v>
      </c>
      <c r="P1914" t="str">
        <f t="shared" si="236"/>
        <v>Asian, Malaysian, Dinner, Takeout, Seating, Parking Available, Wheelchair Accessible, Serves Alcohol</v>
      </c>
      <c r="Q1914" t="str" cm="1">
        <f t="array" ref="Q1914">_xlfn.TEXTJOIN(", ", TRUE, IFERROR(_xlfn.FILTERXML("&lt;t&gt;&lt;s&gt;" &amp; SUBSTITUTE(P1914, ", ", "&lt;/s&gt;&lt;s&gt;") &amp; "&lt;/s&gt;&lt;/t&gt;", "//s[not(preceding::*=.)]"), ""))</f>
        <v>Asian, Malaysian, Dinner, Takeout, Seating, Parking Available, Wheelchair Accessible, Serves Alcohol</v>
      </c>
      <c r="R1914" t="s">
        <v>9048</v>
      </c>
      <c r="S1914" t="str">
        <f t="shared" si="237"/>
        <v>P002885</v>
      </c>
      <c r="T1914">
        <f t="shared" ca="1" si="238"/>
        <v>1859</v>
      </c>
      <c r="U1914" s="4">
        <v>61</v>
      </c>
    </row>
    <row r="1915" spans="1:21" x14ac:dyDescent="0.45">
      <c r="A1915" t="s">
        <v>7684</v>
      </c>
      <c r="B1915" t="s">
        <v>41</v>
      </c>
      <c r="C1915" s="3" t="str">
        <f t="shared" si="233"/>
        <v>4.5 </v>
      </c>
      <c r="D1915" t="s">
        <v>7685</v>
      </c>
      <c r="E1915" t="s">
        <v>7686</v>
      </c>
      <c r="F1915" t="s">
        <v>13</v>
      </c>
      <c r="G1915" t="str">
        <f t="shared" si="234"/>
        <v>$$ - $$$</v>
      </c>
      <c r="H1915" t="s">
        <v>3323</v>
      </c>
      <c r="I1915" t="s">
        <v>7687</v>
      </c>
      <c r="J1915" t="str">
        <f t="shared" si="232"/>
        <v xml:space="preserve">  CafeInternationalVegetarian Friendly</v>
      </c>
      <c r="K1915" t="str" cm="1">
        <f t="array" ref="K1915">ExtractCapitals(J1915)</f>
        <v>Cafe International Vegetarian  Friendly</v>
      </c>
      <c r="L1915" t="str">
        <f t="shared" si="235"/>
        <v>Cafe, International, Vegetarian, , Friendly</v>
      </c>
      <c r="M1915" t="str">
        <f t="shared" si="239"/>
        <v>Cafe, International, Vegetarian Friendly</v>
      </c>
      <c r="N1915" t="s">
        <v>3325</v>
      </c>
      <c r="O1915" t="s">
        <v>3066</v>
      </c>
      <c r="P1915" t="str">
        <f t="shared" si="236"/>
        <v>Cafe, International, Vegetarian Friendly, Vegetarian Friendly, Vegan Options, Gluten Free Options</v>
      </c>
      <c r="Q1915" t="str" cm="1">
        <f t="array" ref="Q1915">_xlfn.TEXTJOIN(", ", TRUE, IFERROR(_xlfn.FILTERXML("&lt;t&gt;&lt;s&gt;" &amp; SUBSTITUTE(P1915, ", ", "&lt;/s&gt;&lt;s&gt;") &amp; "&lt;/s&gt;&lt;/t&gt;", "//s[not(preceding::*=.)]"), ""))</f>
        <v>Cafe, International, Vegetarian Friendly, Vegan Options, Gluten Free Options</v>
      </c>
      <c r="R1915" t="s">
        <v>9048</v>
      </c>
      <c r="S1915" t="str">
        <f t="shared" si="237"/>
        <v>P002886</v>
      </c>
      <c r="T1915">
        <f t="shared" ca="1" si="238"/>
        <v>1900</v>
      </c>
      <c r="U1915" s="4">
        <v>4084</v>
      </c>
    </row>
    <row r="1916" spans="1:21" x14ac:dyDescent="0.45">
      <c r="A1916" t="s">
        <v>7688</v>
      </c>
      <c r="B1916" t="s">
        <v>3</v>
      </c>
      <c r="C1916" s="3" t="str">
        <f t="shared" si="233"/>
        <v>4.0 </v>
      </c>
      <c r="D1916" t="s">
        <v>7689</v>
      </c>
      <c r="F1916" t="s">
        <v>13</v>
      </c>
      <c r="G1916" t="str">
        <f t="shared" si="234"/>
        <v>$$ - $$$</v>
      </c>
      <c r="H1916" t="s">
        <v>7690</v>
      </c>
      <c r="I1916" t="s">
        <v>7691</v>
      </c>
      <c r="J1916" t="str">
        <f t="shared" si="232"/>
        <v xml:space="preserve">  JapaneseAmericanCafe</v>
      </c>
      <c r="K1916" t="str" cm="1">
        <f t="array" ref="K1916">ExtractCapitals(J1916)</f>
        <v>Japanese American Cafe</v>
      </c>
      <c r="L1916" t="str">
        <f t="shared" si="235"/>
        <v>Japanese, American, Cafe</v>
      </c>
      <c r="M1916" t="str">
        <f t="shared" si="239"/>
        <v>Japanese, American, Cafe</v>
      </c>
      <c r="N1916" t="s">
        <v>7692</v>
      </c>
      <c r="O1916" t="s">
        <v>3066</v>
      </c>
      <c r="P1916" t="str">
        <f t="shared" si="236"/>
        <v>Japanese, American, Cafe, Vegetarian Friendly, Vegan Options, Gluten Free Options</v>
      </c>
      <c r="Q1916" t="str" cm="1">
        <f t="array" ref="Q1916">_xlfn.TEXTJOIN(", ", TRUE, IFERROR(_xlfn.FILTERXML("&lt;t&gt;&lt;s&gt;" &amp; SUBSTITUTE(P1916, ", ", "&lt;/s&gt;&lt;s&gt;") &amp; "&lt;/s&gt;&lt;/t&gt;", "//s[not(preceding::*=.)]"), ""))</f>
        <v>Japanese, American, Cafe, Vegetarian Friendly, Vegan Options, Gluten Free Options</v>
      </c>
      <c r="R1916" t="s">
        <v>9048</v>
      </c>
      <c r="S1916" t="str">
        <f t="shared" si="237"/>
        <v>P002887</v>
      </c>
      <c r="T1916">
        <f t="shared" ca="1" si="238"/>
        <v>2408</v>
      </c>
      <c r="U1916" s="4">
        <v>2207</v>
      </c>
    </row>
    <row r="1917" spans="1:21" x14ac:dyDescent="0.45">
      <c r="A1917" t="s">
        <v>7693</v>
      </c>
      <c r="B1917" t="s">
        <v>18</v>
      </c>
      <c r="C1917" s="3" t="str">
        <f t="shared" si="233"/>
        <v>3.5 </v>
      </c>
      <c r="D1917" t="s">
        <v>7694</v>
      </c>
      <c r="F1917" t="s">
        <v>6</v>
      </c>
      <c r="G1917" t="str">
        <f t="shared" si="234"/>
        <v>$</v>
      </c>
      <c r="H1917" t="s">
        <v>75</v>
      </c>
      <c r="I1917" t="s">
        <v>7695</v>
      </c>
      <c r="J1917" t="str">
        <f t="shared" si="232"/>
        <v>IndianAsianMalaysian</v>
      </c>
      <c r="K1917" t="str" cm="1">
        <f t="array" ref="K1917">ExtractCapitals(J1917)</f>
        <v>Indian Asian Malaysian</v>
      </c>
      <c r="L1917" t="str">
        <f t="shared" si="235"/>
        <v>Indian, Asian, Malaysian</v>
      </c>
      <c r="M1917" t="str">
        <f t="shared" si="239"/>
        <v>Indian, Asian, Malaysian</v>
      </c>
      <c r="N1917" t="s">
        <v>9</v>
      </c>
      <c r="O1917" t="s">
        <v>227</v>
      </c>
      <c r="P1917" t="str">
        <f t="shared" si="236"/>
        <v>Indian, Asian, Malaysian, Vegetarian Friendly, Vegan Options, Halal, Lunch, Dinner, Brunch, After-hours</v>
      </c>
      <c r="Q1917" t="str" cm="1">
        <f t="array" ref="Q1917">_xlfn.TEXTJOIN(", ", TRUE, IFERROR(_xlfn.FILTERXML("&lt;t&gt;&lt;s&gt;" &amp; SUBSTITUTE(P1917, ", ", "&lt;/s&gt;&lt;s&gt;") &amp; "&lt;/s&gt;&lt;/t&gt;", "//s[not(preceding::*=.)]"), ""))</f>
        <v>Indian, Asian, Malaysian, Vegetarian Friendly, Vegan Options, Halal, Lunch, Dinner, Brunch, After-hours</v>
      </c>
      <c r="R1917" t="s">
        <v>9048</v>
      </c>
      <c r="S1917" t="str">
        <f t="shared" si="237"/>
        <v>P002888</v>
      </c>
      <c r="T1917">
        <f t="shared" ca="1" si="238"/>
        <v>1407</v>
      </c>
      <c r="U1917" s="4">
        <v>1656</v>
      </c>
    </row>
    <row r="1918" spans="1:21" x14ac:dyDescent="0.45">
      <c r="A1918" t="s">
        <v>7696</v>
      </c>
      <c r="B1918" t="s">
        <v>79</v>
      </c>
      <c r="C1918" s="3" t="str">
        <f t="shared" si="233"/>
        <v>5.0 </v>
      </c>
      <c r="D1918" t="s">
        <v>7697</v>
      </c>
      <c r="E1918" t="s">
        <v>7698</v>
      </c>
      <c r="F1918" t="s">
        <v>13</v>
      </c>
      <c r="G1918" t="str">
        <f t="shared" si="234"/>
        <v>$$ - $$$</v>
      </c>
      <c r="H1918" t="s">
        <v>390</v>
      </c>
      <c r="I1918" t="s">
        <v>7699</v>
      </c>
      <c r="J1918" t="str">
        <f t="shared" si="232"/>
        <v xml:space="preserve">  BarPub</v>
      </c>
      <c r="K1918" t="str" cm="1">
        <f t="array" ref="K1918">ExtractCapitals(J1918)</f>
        <v>Bar Pub</v>
      </c>
      <c r="L1918" t="str">
        <f t="shared" si="235"/>
        <v>Bar, Pub</v>
      </c>
      <c r="M1918" t="str">
        <f t="shared" si="239"/>
        <v>Bar, Pub</v>
      </c>
      <c r="N1918" t="s">
        <v>135</v>
      </c>
      <c r="O1918" t="s">
        <v>2520</v>
      </c>
      <c r="P1918" t="str">
        <f t="shared" si="236"/>
        <v>Bar, Pub, Dinner, Lunch, Seating</v>
      </c>
      <c r="Q1918" t="str" cm="1">
        <f t="array" ref="Q1918">_xlfn.TEXTJOIN(", ", TRUE, IFERROR(_xlfn.FILTERXML("&lt;t&gt;&lt;s&gt;" &amp; SUBSTITUTE(P1918, ", ", "&lt;/s&gt;&lt;s&gt;") &amp; "&lt;/s&gt;&lt;/t&gt;", "//s[not(preceding::*=.)]"), ""))</f>
        <v>Bar, Pub, Dinner, Lunch, Seating</v>
      </c>
      <c r="R1918" t="s">
        <v>9048</v>
      </c>
      <c r="S1918" t="str">
        <f t="shared" si="237"/>
        <v>P002889</v>
      </c>
      <c r="T1918">
        <f t="shared" ca="1" si="238"/>
        <v>273</v>
      </c>
      <c r="U1918" s="4">
        <v>4238</v>
      </c>
    </row>
    <row r="1919" spans="1:21" x14ac:dyDescent="0.45">
      <c r="A1919" t="s">
        <v>7700</v>
      </c>
      <c r="B1919" t="s">
        <v>3</v>
      </c>
      <c r="C1919" s="3" t="str">
        <f t="shared" si="233"/>
        <v>4.0 </v>
      </c>
      <c r="D1919" t="s">
        <v>7701</v>
      </c>
      <c r="F1919" t="s">
        <v>13</v>
      </c>
      <c r="G1919" t="str">
        <f t="shared" si="234"/>
        <v>$$ - $$$</v>
      </c>
      <c r="H1919" t="s">
        <v>489</v>
      </c>
      <c r="I1919" t="s">
        <v>7702</v>
      </c>
      <c r="J1919" t="str">
        <f t="shared" si="232"/>
        <v xml:space="preserve">  IndianAsianVegetarian Friendly</v>
      </c>
      <c r="K1919" t="str" cm="1">
        <f t="array" ref="K1919">ExtractCapitals(J1919)</f>
        <v>Indian Asian Vegetarian  Friendly</v>
      </c>
      <c r="L1919" t="str">
        <f t="shared" si="235"/>
        <v>Indian, Asian, Vegetarian, , Friendly</v>
      </c>
      <c r="M1919" t="str">
        <f t="shared" si="239"/>
        <v>Indian, Asian, Vegetarian Friendly</v>
      </c>
      <c r="N1919" t="s">
        <v>3108</v>
      </c>
      <c r="O1919" t="s">
        <v>56</v>
      </c>
      <c r="P1919" t="str">
        <f t="shared" si="236"/>
        <v>Indian, Asian, Vegetarian Friendly, Vegetarian Friendly, Vegan Options</v>
      </c>
      <c r="Q1919" t="str" cm="1">
        <f t="array" ref="Q1919">_xlfn.TEXTJOIN(", ", TRUE, IFERROR(_xlfn.FILTERXML("&lt;t&gt;&lt;s&gt;" &amp; SUBSTITUTE(P1919, ", ", "&lt;/s&gt;&lt;s&gt;") &amp; "&lt;/s&gt;&lt;/t&gt;", "//s[not(preceding::*=.)]"), ""))</f>
        <v>Indian, Asian, Vegetarian Friendly, Vegan Options</v>
      </c>
      <c r="R1919" t="s">
        <v>9048</v>
      </c>
      <c r="S1919" t="str">
        <f t="shared" si="237"/>
        <v>P002890</v>
      </c>
      <c r="T1919">
        <f t="shared" ca="1" si="238"/>
        <v>3557</v>
      </c>
      <c r="U1919" s="4">
        <v>3037</v>
      </c>
    </row>
    <row r="1920" spans="1:21" x14ac:dyDescent="0.45">
      <c r="A1920" t="s">
        <v>7703</v>
      </c>
      <c r="B1920" t="s">
        <v>3</v>
      </c>
      <c r="C1920" s="3" t="str">
        <f t="shared" si="233"/>
        <v>4.0 </v>
      </c>
      <c r="D1920" t="s">
        <v>7704</v>
      </c>
      <c r="F1920" t="s">
        <v>6</v>
      </c>
      <c r="G1920" t="str">
        <f t="shared" si="234"/>
        <v>$</v>
      </c>
      <c r="H1920" t="s">
        <v>7</v>
      </c>
      <c r="J1920" t="str">
        <f t="shared" si="232"/>
        <v>ChineseAsianMalaysian</v>
      </c>
      <c r="K1920" t="str" cm="1">
        <f t="array" ref="K1920">ExtractCapitals(J1920)</f>
        <v>Chinese Asian Malaysian</v>
      </c>
      <c r="L1920" t="str">
        <f t="shared" si="235"/>
        <v>Chinese, Asian, Malaysian</v>
      </c>
      <c r="M1920" t="str">
        <f t="shared" si="239"/>
        <v>Chinese, Asian, Malaysian</v>
      </c>
      <c r="N1920" t="s">
        <v>39</v>
      </c>
      <c r="O1920" t="s">
        <v>4717</v>
      </c>
      <c r="P1920" t="str">
        <f t="shared" si="236"/>
        <v>Chinese, Asian, Malaysian, Dinner, Takeout, Outdoor Seating, Seating</v>
      </c>
      <c r="Q1920" t="str" cm="1">
        <f t="array" ref="Q1920">_xlfn.TEXTJOIN(", ", TRUE, IFERROR(_xlfn.FILTERXML("&lt;t&gt;&lt;s&gt;" &amp; SUBSTITUTE(P1920, ", ", "&lt;/s&gt;&lt;s&gt;") &amp; "&lt;/s&gt;&lt;/t&gt;", "//s[not(preceding::*=.)]"), ""))</f>
        <v>Chinese, Asian, Malaysian, Dinner, Takeout, Outdoor Seating, Seating</v>
      </c>
      <c r="R1920" t="s">
        <v>9048</v>
      </c>
      <c r="S1920" t="str">
        <f t="shared" si="237"/>
        <v>P002891</v>
      </c>
      <c r="T1920">
        <f t="shared" ca="1" si="238"/>
        <v>2963</v>
      </c>
      <c r="U1920" s="4">
        <v>4464</v>
      </c>
    </row>
    <row r="1921" spans="1:21" x14ac:dyDescent="0.45">
      <c r="A1921" t="s">
        <v>7705</v>
      </c>
      <c r="B1921" t="s">
        <v>41</v>
      </c>
      <c r="C1921" s="3" t="str">
        <f t="shared" si="233"/>
        <v>4.5 </v>
      </c>
      <c r="D1921" t="s">
        <v>7706</v>
      </c>
      <c r="F1921" t="s">
        <v>13</v>
      </c>
      <c r="G1921" t="str">
        <f t="shared" si="234"/>
        <v>$$ - $$$</v>
      </c>
      <c r="H1921" t="s">
        <v>7707</v>
      </c>
      <c r="I1921" t="s">
        <v>7708</v>
      </c>
      <c r="J1921" t="str">
        <f t="shared" si="232"/>
        <v xml:space="preserve">  CafeFast foodEuropean</v>
      </c>
      <c r="K1921" t="str" cm="1">
        <f t="array" ref="K1921">ExtractCapitals(J1921)</f>
        <v>Cafe Fast food European</v>
      </c>
      <c r="L1921" t="str">
        <f t="shared" si="235"/>
        <v>Cafe, Fast, food, European</v>
      </c>
      <c r="M1921" t="str">
        <f t="shared" si="239"/>
        <v>Cafe, Fast, food, European</v>
      </c>
      <c r="N1921" t="s">
        <v>77</v>
      </c>
      <c r="O1921" t="s">
        <v>6994</v>
      </c>
      <c r="P1921" t="str">
        <f t="shared" si="236"/>
        <v>Cafe, Fast, food, European, Halal, Table Service, Seating</v>
      </c>
      <c r="Q1921" t="str" cm="1">
        <f t="array" ref="Q1921">_xlfn.TEXTJOIN(", ", TRUE, IFERROR(_xlfn.FILTERXML("&lt;t&gt;&lt;s&gt;" &amp; SUBSTITUTE(P1921, ", ", "&lt;/s&gt;&lt;s&gt;") &amp; "&lt;/s&gt;&lt;/t&gt;", "//s[not(preceding::*=.)]"), ""))</f>
        <v>Cafe, Fast, food, European, Halal, Table Service, Seating</v>
      </c>
      <c r="R1921" t="s">
        <v>9048</v>
      </c>
      <c r="S1921" t="str">
        <f t="shared" si="237"/>
        <v>P002892</v>
      </c>
      <c r="T1921">
        <f t="shared" ca="1" si="238"/>
        <v>1159</v>
      </c>
      <c r="U1921" s="4">
        <v>3341</v>
      </c>
    </row>
    <row r="1922" spans="1:21" x14ac:dyDescent="0.45">
      <c r="A1922" t="s">
        <v>7709</v>
      </c>
      <c r="B1922" t="s">
        <v>3</v>
      </c>
      <c r="C1922" s="3" t="str">
        <f t="shared" si="233"/>
        <v>4.0 </v>
      </c>
      <c r="D1922" t="s">
        <v>7710</v>
      </c>
      <c r="F1922" t="s">
        <v>13</v>
      </c>
      <c r="G1922" t="str">
        <f t="shared" si="234"/>
        <v>$$ - $$$</v>
      </c>
      <c r="H1922" t="s">
        <v>3053</v>
      </c>
      <c r="I1922" t="s">
        <v>7711</v>
      </c>
      <c r="J1922" t="str">
        <f t="shared" ref="J1922:J1985" si="240">SUBSTITUTE(SUBSTITUTE(H1922, "$", ""), "-", "")</f>
        <v xml:space="preserve">  InternationalAsianMalaysian</v>
      </c>
      <c r="K1922" t="str" cm="1">
        <f t="array" ref="K1922">ExtractCapitals(J1922)</f>
        <v>International Asian Malaysian</v>
      </c>
      <c r="L1922" t="str">
        <f t="shared" si="235"/>
        <v>International, Asian, Malaysian</v>
      </c>
      <c r="M1922" t="str">
        <f t="shared" si="239"/>
        <v>International, Asian, Malaysian</v>
      </c>
      <c r="N1922" t="s">
        <v>158</v>
      </c>
      <c r="O1922" t="s">
        <v>2245</v>
      </c>
      <c r="P1922" t="str">
        <f t="shared" si="236"/>
        <v>International, Asian, Malaysian, Halal, Vegetarian Friendly, Brunch</v>
      </c>
      <c r="Q1922" t="str" cm="1">
        <f t="array" ref="Q1922">_xlfn.TEXTJOIN(", ", TRUE, IFERROR(_xlfn.FILTERXML("&lt;t&gt;&lt;s&gt;" &amp; SUBSTITUTE(P1922, ", ", "&lt;/s&gt;&lt;s&gt;") &amp; "&lt;/s&gt;&lt;/t&gt;", "//s[not(preceding::*=.)]"), ""))</f>
        <v>International, Asian, Malaysian, Halal, Vegetarian Friendly, Brunch</v>
      </c>
      <c r="R1922" t="s">
        <v>9048</v>
      </c>
      <c r="S1922" t="str">
        <f t="shared" si="237"/>
        <v>P002893</v>
      </c>
      <c r="T1922">
        <f t="shared" ca="1" si="238"/>
        <v>2962</v>
      </c>
      <c r="U1922" s="4">
        <v>399</v>
      </c>
    </row>
    <row r="1923" spans="1:21" x14ac:dyDescent="0.45">
      <c r="A1923" t="s">
        <v>7712</v>
      </c>
      <c r="B1923" t="s">
        <v>3</v>
      </c>
      <c r="C1923" s="3" t="str">
        <f t="shared" ref="C1923:C1986" si="241">SUBSTITUTE(B1923, "Â", "")</f>
        <v>4.0 </v>
      </c>
      <c r="D1923" t="s">
        <v>7713</v>
      </c>
      <c r="F1923" t="s">
        <v>13</v>
      </c>
      <c r="G1923" t="str">
        <f t="shared" ref="G1923:G1986" si="242">IF(OR(ISBLANK(F1923), ISERROR(SEARCH("$", F1923))), "$$", F1923)</f>
        <v>$$ - $$$</v>
      </c>
      <c r="H1923" t="s">
        <v>133</v>
      </c>
      <c r="I1923" t="s">
        <v>7714</v>
      </c>
      <c r="J1923" t="str">
        <f t="shared" si="240"/>
        <v xml:space="preserve">  ChineseSeafoodAsian</v>
      </c>
      <c r="K1923" t="str" cm="1">
        <f t="array" ref="K1923">ExtractCapitals(J1923)</f>
        <v>Chinese Seafood Asian</v>
      </c>
      <c r="L1923" t="str">
        <f t="shared" ref="L1923:L1986" si="243">SUBSTITUTE(K1923, " ", ", ")</f>
        <v>Chinese, Seafood, Asian</v>
      </c>
      <c r="M1923" t="str">
        <f t="shared" si="239"/>
        <v>Chinese, Seafood, Asian</v>
      </c>
      <c r="N1923" t="s">
        <v>23</v>
      </c>
      <c r="O1923" t="s">
        <v>7715</v>
      </c>
      <c r="P1923" t="str">
        <f t="shared" ref="P1923:P1986" si="244">M1923 &amp; IF(ISNUMBER(SEARCH(N1923, M1923)), "", ", " &amp; N1923) &amp; IF(AND(ISNUMBER(SEARCH(N1923, M1923 &amp; N1923)), ISNUMBER(SEARCH(O1923, M1923 &amp; N1923))), "", ", " &amp; O1923)</f>
        <v>Chinese, Seafood, Asian, Lunch, Dinner, After-hours, Reservations, Outdoor Seating, Seating, Parking Available, Highchairs Available, Wheelchair Accessible, Serves Alcohol, Accepts Credit Cards, Table Service</v>
      </c>
      <c r="Q1923" t="str" cm="1">
        <f t="array" ref="Q1923">_xlfn.TEXTJOIN(", ", TRUE, IFERROR(_xlfn.FILTERXML("&lt;t&gt;&lt;s&gt;" &amp; SUBSTITUTE(P1923, ", ", "&lt;/s&gt;&lt;s&gt;") &amp; "&lt;/s&gt;&lt;/t&gt;", "//s[not(preceding::*=.)]"), ""))</f>
        <v>Chinese, Seafood, Asian, Lunch, Dinner, After-hours, Reservations, Outdoor Seating, Seating, Parking Available, Highchairs Available, Wheelchair Accessible, Serves Alcohol, Accepts Credit Cards, Table Service</v>
      </c>
      <c r="R1923" t="s">
        <v>9048</v>
      </c>
      <c r="S1923" t="str">
        <f t="shared" ref="S1923:S1986" si="245">"P" &amp; TEXT(ROW(S1923)-1+972,"000000")</f>
        <v>P002894</v>
      </c>
      <c r="T1923">
        <f t="shared" ref="T1923:T1986" ca="1" si="246">RANDBETWEEN(1, 4500)</f>
        <v>508</v>
      </c>
      <c r="U1923" s="4">
        <v>4119</v>
      </c>
    </row>
    <row r="1924" spans="1:21" x14ac:dyDescent="0.45">
      <c r="A1924" t="s">
        <v>7716</v>
      </c>
      <c r="B1924" t="s">
        <v>3</v>
      </c>
      <c r="C1924" s="3" t="str">
        <f t="shared" si="241"/>
        <v>4.0 </v>
      </c>
      <c r="D1924" t="s">
        <v>7717</v>
      </c>
      <c r="E1924" t="s">
        <v>7718</v>
      </c>
      <c r="F1924" t="s">
        <v>6</v>
      </c>
      <c r="G1924" t="str">
        <f t="shared" si="242"/>
        <v>$</v>
      </c>
      <c r="H1924" t="s">
        <v>246</v>
      </c>
      <c r="I1924" t="s">
        <v>7719</v>
      </c>
      <c r="J1924" t="str">
        <f t="shared" si="240"/>
        <v>AsianMalaysian</v>
      </c>
      <c r="K1924" t="str" cm="1">
        <f t="array" ref="K1924">ExtractCapitals(J1924)</f>
        <v>Asian Malaysian</v>
      </c>
      <c r="L1924" t="str">
        <f t="shared" si="243"/>
        <v>Asian, Malaysian</v>
      </c>
      <c r="M1924" t="str">
        <f t="shared" ref="M1924:M1987" si="247">SUBSTITUTE(SUBSTITUTE(L1924, ", ,", ""), ",,", ",")</f>
        <v>Asian, Malaysian</v>
      </c>
      <c r="N1924" t="s">
        <v>376</v>
      </c>
      <c r="O1924" t="s">
        <v>4717</v>
      </c>
      <c r="P1924" t="str">
        <f t="shared" si="244"/>
        <v>Asian, Malaysian, Dinner, After-hours, Takeout, Outdoor Seating, Seating</v>
      </c>
      <c r="Q1924" t="str" cm="1">
        <f t="array" ref="Q1924">_xlfn.TEXTJOIN(", ", TRUE, IFERROR(_xlfn.FILTERXML("&lt;t&gt;&lt;s&gt;" &amp; SUBSTITUTE(P1924, ", ", "&lt;/s&gt;&lt;s&gt;") &amp; "&lt;/s&gt;&lt;/t&gt;", "//s[not(preceding::*=.)]"), ""))</f>
        <v>Asian, Malaysian, Dinner, After-hours, Takeout, Outdoor Seating, Seating</v>
      </c>
      <c r="R1924" t="s">
        <v>9048</v>
      </c>
      <c r="S1924" t="str">
        <f t="shared" si="245"/>
        <v>P002895</v>
      </c>
      <c r="T1924">
        <f t="shared" ca="1" si="246"/>
        <v>65</v>
      </c>
      <c r="U1924" s="4">
        <v>628</v>
      </c>
    </row>
    <row r="1925" spans="1:21" x14ac:dyDescent="0.45">
      <c r="A1925" t="s">
        <v>7720</v>
      </c>
      <c r="B1925" t="s">
        <v>41</v>
      </c>
      <c r="C1925" s="3" t="str">
        <f t="shared" si="241"/>
        <v>4.5 </v>
      </c>
      <c r="D1925" t="s">
        <v>7721</v>
      </c>
      <c r="E1925" t="s">
        <v>7722</v>
      </c>
      <c r="F1925" t="s">
        <v>13</v>
      </c>
      <c r="G1925" t="str">
        <f t="shared" si="242"/>
        <v>$$ - $$$</v>
      </c>
      <c r="H1925" t="s">
        <v>3565</v>
      </c>
      <c r="I1925" t="s">
        <v>7723</v>
      </c>
      <c r="J1925" t="str">
        <f t="shared" si="240"/>
        <v xml:space="preserve">  CafeAsianVegetarian Friendly</v>
      </c>
      <c r="K1925" t="str" cm="1">
        <f t="array" ref="K1925">ExtractCapitals(J1925)</f>
        <v>Cafe Asian Vegetarian  Friendly</v>
      </c>
      <c r="L1925" t="str">
        <f t="shared" si="243"/>
        <v>Cafe, Asian, Vegetarian, , Friendly</v>
      </c>
      <c r="M1925" t="str">
        <f t="shared" si="247"/>
        <v>Cafe, Asian, Vegetarian Friendly</v>
      </c>
      <c r="N1925" t="s">
        <v>3567</v>
      </c>
      <c r="O1925" t="s">
        <v>3066</v>
      </c>
      <c r="P1925" t="str">
        <f t="shared" si="244"/>
        <v>Cafe, Asian, Vegetarian Friendly, Vegetarian Friendly, Vegan Options, Gluten Free Options</v>
      </c>
      <c r="Q1925" t="str" cm="1">
        <f t="array" ref="Q1925">_xlfn.TEXTJOIN(", ", TRUE, IFERROR(_xlfn.FILTERXML("&lt;t&gt;&lt;s&gt;" &amp; SUBSTITUTE(P1925, ", ", "&lt;/s&gt;&lt;s&gt;") &amp; "&lt;/s&gt;&lt;/t&gt;", "//s[not(preceding::*=.)]"), ""))</f>
        <v>Cafe, Asian, Vegetarian Friendly, Vegan Options, Gluten Free Options</v>
      </c>
      <c r="R1925" t="s">
        <v>9048</v>
      </c>
      <c r="S1925" t="str">
        <f t="shared" si="245"/>
        <v>P002896</v>
      </c>
      <c r="T1925">
        <f t="shared" ca="1" si="246"/>
        <v>1600</v>
      </c>
      <c r="U1925" s="4">
        <v>2654</v>
      </c>
    </row>
    <row r="1926" spans="1:21" x14ac:dyDescent="0.45">
      <c r="A1926" t="s">
        <v>7724</v>
      </c>
      <c r="B1926" t="s">
        <v>41</v>
      </c>
      <c r="C1926" s="3" t="str">
        <f t="shared" si="241"/>
        <v>4.5 </v>
      </c>
      <c r="D1926" t="s">
        <v>7725</v>
      </c>
      <c r="F1926" t="s">
        <v>6</v>
      </c>
      <c r="G1926" t="str">
        <f t="shared" si="242"/>
        <v>$</v>
      </c>
      <c r="H1926" t="s">
        <v>901</v>
      </c>
      <c r="J1926" t="str">
        <f t="shared" si="240"/>
        <v>CafeAsianMalaysian</v>
      </c>
      <c r="K1926" t="str" cm="1">
        <f t="array" ref="K1926">ExtractCapitals(J1926)</f>
        <v>Cafe Asian Malaysian</v>
      </c>
      <c r="L1926" t="str">
        <f t="shared" si="243"/>
        <v>Cafe, Asian, Malaysian</v>
      </c>
      <c r="M1926" t="str">
        <f t="shared" si="247"/>
        <v>Cafe, Asian, Malaysian</v>
      </c>
      <c r="N1926" t="s">
        <v>34</v>
      </c>
      <c r="O1926" t="s">
        <v>7726</v>
      </c>
      <c r="P1926" t="str">
        <f t="shared" si="244"/>
        <v>Cafe, Asian, Malaysian, Vegetarian Friendly, Lunch, Breakfast, Dinner</v>
      </c>
      <c r="Q1926" t="str" cm="1">
        <f t="array" ref="Q1926">_xlfn.TEXTJOIN(", ", TRUE, IFERROR(_xlfn.FILTERXML("&lt;t&gt;&lt;s&gt;" &amp; SUBSTITUTE(P1926, ", ", "&lt;/s&gt;&lt;s&gt;") &amp; "&lt;/s&gt;&lt;/t&gt;", "//s[not(preceding::*=.)]"), ""))</f>
        <v>Cafe, Asian, Malaysian, Vegetarian Friendly, Lunch, Breakfast, Dinner</v>
      </c>
      <c r="R1926" t="s">
        <v>9048</v>
      </c>
      <c r="S1926" t="str">
        <f t="shared" si="245"/>
        <v>P002897</v>
      </c>
      <c r="T1926">
        <f t="shared" ca="1" si="246"/>
        <v>3899</v>
      </c>
      <c r="U1926" s="4">
        <v>3611</v>
      </c>
    </row>
    <row r="1927" spans="1:21" x14ac:dyDescent="0.45">
      <c r="A1927" t="s">
        <v>7727</v>
      </c>
      <c r="B1927" t="s">
        <v>3</v>
      </c>
      <c r="C1927" s="3" t="str">
        <f t="shared" si="241"/>
        <v>4.0 </v>
      </c>
      <c r="D1927" t="s">
        <v>7728</v>
      </c>
      <c r="E1927" t="s">
        <v>7729</v>
      </c>
      <c r="F1927" t="s">
        <v>13</v>
      </c>
      <c r="G1927" t="str">
        <f t="shared" si="242"/>
        <v>$$ - $$$</v>
      </c>
      <c r="H1927" t="s">
        <v>489</v>
      </c>
      <c r="I1927" t="s">
        <v>7730</v>
      </c>
      <c r="J1927" t="str">
        <f t="shared" si="240"/>
        <v xml:space="preserve">  IndianAsianVegetarian Friendly</v>
      </c>
      <c r="K1927" t="str" cm="1">
        <f t="array" ref="K1927">ExtractCapitals(J1927)</f>
        <v>Indian Asian Vegetarian  Friendly</v>
      </c>
      <c r="L1927" t="str">
        <f t="shared" si="243"/>
        <v>Indian, Asian, Vegetarian, , Friendly</v>
      </c>
      <c r="M1927" t="str">
        <f t="shared" si="247"/>
        <v>Indian, Asian, Vegetarian Friendly</v>
      </c>
      <c r="N1927" t="s">
        <v>56</v>
      </c>
      <c r="O1927" t="s">
        <v>232</v>
      </c>
      <c r="P1927" t="str">
        <f t="shared" si="244"/>
        <v>Indian, Asian, Vegetarian Friendly, Vegetarian Friendly, Vegan Options, Lunch, Dinner</v>
      </c>
      <c r="Q1927" t="str" cm="1">
        <f t="array" ref="Q1927">_xlfn.TEXTJOIN(", ", TRUE, IFERROR(_xlfn.FILTERXML("&lt;t&gt;&lt;s&gt;" &amp; SUBSTITUTE(P1927, ", ", "&lt;/s&gt;&lt;s&gt;") &amp; "&lt;/s&gt;&lt;/t&gt;", "//s[not(preceding::*=.)]"), ""))</f>
        <v>Indian, Asian, Vegetarian Friendly, Vegan Options, Lunch, Dinner</v>
      </c>
      <c r="R1927" t="s">
        <v>9048</v>
      </c>
      <c r="S1927" t="str">
        <f t="shared" si="245"/>
        <v>P002898</v>
      </c>
      <c r="T1927">
        <f t="shared" ca="1" si="246"/>
        <v>1261</v>
      </c>
      <c r="U1927" s="4">
        <v>2626</v>
      </c>
    </row>
    <row r="1928" spans="1:21" x14ac:dyDescent="0.45">
      <c r="A1928" t="s">
        <v>7731</v>
      </c>
      <c r="B1928" t="s">
        <v>3</v>
      </c>
      <c r="C1928" s="3" t="str">
        <f t="shared" si="241"/>
        <v>4.0 </v>
      </c>
      <c r="D1928" t="s">
        <v>7732</v>
      </c>
      <c r="E1928" t="s">
        <v>7733</v>
      </c>
      <c r="F1928" t="s">
        <v>6</v>
      </c>
      <c r="G1928" t="str">
        <f t="shared" si="242"/>
        <v>$</v>
      </c>
      <c r="H1928" t="s">
        <v>212</v>
      </c>
      <c r="I1928" t="s">
        <v>7734</v>
      </c>
      <c r="J1928" t="str">
        <f t="shared" si="240"/>
        <v>IndianAsianVegetarian Friendly</v>
      </c>
      <c r="K1928" t="str" cm="1">
        <f t="array" ref="K1928">ExtractCapitals(J1928)</f>
        <v>Indian Asian Vegetarian  Friendly</v>
      </c>
      <c r="L1928" t="str">
        <f t="shared" si="243"/>
        <v>Indian, Asian, Vegetarian, , Friendly</v>
      </c>
      <c r="M1928" t="str">
        <f t="shared" si="247"/>
        <v>Indian, Asian, Vegetarian Friendly</v>
      </c>
      <c r="N1928" t="s">
        <v>2005</v>
      </c>
      <c r="O1928" t="s">
        <v>3149</v>
      </c>
      <c r="P1928" t="str">
        <f t="shared" si="244"/>
        <v>Indian, Asian, Vegetarian Friendly, Vegetarian Friendly, Halal, Vegan Options, Breakfast, Lunch, Dinner, Brunch, After-hours</v>
      </c>
      <c r="Q1928" t="str" cm="1">
        <f t="array" ref="Q1928">_xlfn.TEXTJOIN(", ", TRUE, IFERROR(_xlfn.FILTERXML("&lt;t&gt;&lt;s&gt;" &amp; SUBSTITUTE(P1928, ", ", "&lt;/s&gt;&lt;s&gt;") &amp; "&lt;/s&gt;&lt;/t&gt;", "//s[not(preceding::*=.)]"), ""))</f>
        <v>Indian, Asian, Vegetarian Friendly, Halal, Vegan Options, Breakfast, Lunch, Dinner, Brunch, After-hours</v>
      </c>
      <c r="R1928" t="s">
        <v>9048</v>
      </c>
      <c r="S1928" t="str">
        <f t="shared" si="245"/>
        <v>P002899</v>
      </c>
      <c r="T1928">
        <f t="shared" ca="1" si="246"/>
        <v>1392</v>
      </c>
      <c r="U1928" s="4">
        <v>2648</v>
      </c>
    </row>
    <row r="1929" spans="1:21" x14ac:dyDescent="0.45">
      <c r="A1929" t="s">
        <v>7735</v>
      </c>
      <c r="B1929" t="s">
        <v>3</v>
      </c>
      <c r="C1929" s="3" t="str">
        <f t="shared" si="241"/>
        <v>4.0 </v>
      </c>
      <c r="D1929" t="s">
        <v>7736</v>
      </c>
      <c r="E1929" t="s">
        <v>7737</v>
      </c>
      <c r="F1929" t="s">
        <v>13</v>
      </c>
      <c r="G1929" t="str">
        <f t="shared" si="242"/>
        <v>$$ - $$$</v>
      </c>
      <c r="H1929" t="s">
        <v>32</v>
      </c>
      <c r="I1929" t="s">
        <v>7738</v>
      </c>
      <c r="J1929" t="str">
        <f t="shared" si="240"/>
        <v xml:space="preserve">  AsianNonya/MalaysianMalaysian</v>
      </c>
      <c r="K1929" t="str" cm="1">
        <f t="array" ref="K1929">ExtractCapitals(J1929)</f>
        <v>Asian Nonya/ Malaysian Malaysian</v>
      </c>
      <c r="L1929" t="str">
        <f t="shared" si="243"/>
        <v>Asian, Nonya/, Malaysian, Malaysian</v>
      </c>
      <c r="M1929" t="str">
        <f t="shared" si="247"/>
        <v>Asian, Nonya/, Malaysian, Malaysian</v>
      </c>
      <c r="N1929" t="s">
        <v>34</v>
      </c>
      <c r="O1929" t="s">
        <v>232</v>
      </c>
      <c r="P1929" t="str">
        <f t="shared" si="244"/>
        <v>Asian, Nonya/, Malaysian, Malaysian, Vegetarian Friendly, Lunch, Dinner</v>
      </c>
      <c r="Q1929" t="str" cm="1">
        <f t="array" ref="Q1929">_xlfn.TEXTJOIN(", ", TRUE, IFERROR(_xlfn.FILTERXML("&lt;t&gt;&lt;s&gt;" &amp; SUBSTITUTE(P1929, ", ", "&lt;/s&gt;&lt;s&gt;") &amp; "&lt;/s&gt;&lt;/t&gt;", "//s[not(preceding::*=.)]"), ""))</f>
        <v>Asian, Nonya/, Malaysian, Vegetarian Friendly, Lunch, Dinner</v>
      </c>
      <c r="R1929" t="s">
        <v>9048</v>
      </c>
      <c r="S1929" t="str">
        <f t="shared" si="245"/>
        <v>P002900</v>
      </c>
      <c r="T1929">
        <f t="shared" ca="1" si="246"/>
        <v>1058</v>
      </c>
      <c r="U1929" s="4">
        <v>4195</v>
      </c>
    </row>
    <row r="1930" spans="1:21" x14ac:dyDescent="0.45">
      <c r="A1930" t="s">
        <v>7739</v>
      </c>
      <c r="B1930" t="s">
        <v>41</v>
      </c>
      <c r="C1930" s="3" t="str">
        <f t="shared" si="241"/>
        <v>4.5 </v>
      </c>
      <c r="D1930" t="s">
        <v>7740</v>
      </c>
      <c r="E1930" t="s">
        <v>7741</v>
      </c>
      <c r="F1930" t="s">
        <v>13</v>
      </c>
      <c r="G1930" t="str">
        <f t="shared" si="242"/>
        <v>$$ - $$$</v>
      </c>
      <c r="H1930" t="s">
        <v>297</v>
      </c>
      <c r="I1930" t="s">
        <v>7742</v>
      </c>
      <c r="J1930" t="str">
        <f t="shared" si="240"/>
        <v xml:space="preserve">  Cafe</v>
      </c>
      <c r="K1930" t="str" cm="1">
        <f t="array" ref="K1930">ExtractCapitals(J1930)</f>
        <v>Cafe</v>
      </c>
      <c r="L1930" t="str">
        <f t="shared" si="243"/>
        <v>Cafe</v>
      </c>
      <c r="M1930" t="str">
        <f t="shared" si="247"/>
        <v>Cafe</v>
      </c>
      <c r="N1930" t="s">
        <v>7743</v>
      </c>
      <c r="P1930" t="str">
        <f t="shared" si="244"/>
        <v>Cafe, Reservations, Seating, Wheelchair Accessible, Street Parking, Free off-street parking, Accepts Mastercard, Accepts Visa, Free Wifi, Accepts Credit Cards, Takeout, Table Service</v>
      </c>
      <c r="Q1930" t="str" cm="1">
        <f t="array" ref="Q1930">_xlfn.TEXTJOIN(", ", TRUE, IFERROR(_xlfn.FILTERXML("&lt;t&gt;&lt;s&gt;" &amp; SUBSTITUTE(P1930, ", ", "&lt;/s&gt;&lt;s&gt;") &amp; "&lt;/s&gt;&lt;/t&gt;", "//s[not(preceding::*=.)]"), ""))</f>
        <v>Cafe, Reservations, Seating, Wheelchair Accessible, Street Parking, Free off-street parking, Accepts Mastercard, Accepts Visa, Free Wifi, Accepts Credit Cards, Takeout, Table Service</v>
      </c>
      <c r="R1930" t="s">
        <v>9048</v>
      </c>
      <c r="S1930" t="str">
        <f t="shared" si="245"/>
        <v>P002901</v>
      </c>
      <c r="T1930">
        <f t="shared" ca="1" si="246"/>
        <v>4398</v>
      </c>
      <c r="U1930" s="4">
        <v>2248</v>
      </c>
    </row>
    <row r="1931" spans="1:21" x14ac:dyDescent="0.45">
      <c r="A1931" t="s">
        <v>7744</v>
      </c>
      <c r="B1931" t="s">
        <v>41</v>
      </c>
      <c r="C1931" s="3" t="str">
        <f t="shared" si="241"/>
        <v>4.5 </v>
      </c>
      <c r="D1931" t="s">
        <v>7745</v>
      </c>
      <c r="E1931" t="s">
        <v>7746</v>
      </c>
      <c r="F1931" t="s">
        <v>13</v>
      </c>
      <c r="G1931" t="str">
        <f t="shared" si="242"/>
        <v>$$ - $$$</v>
      </c>
      <c r="H1931" t="s">
        <v>3394</v>
      </c>
      <c r="I1931" t="s">
        <v>7747</v>
      </c>
      <c r="J1931" t="str">
        <f t="shared" si="240"/>
        <v xml:space="preserve">  CafeInternationalAsian</v>
      </c>
      <c r="K1931" t="str" cm="1">
        <f t="array" ref="K1931">ExtractCapitals(J1931)</f>
        <v>Cafe International Asian</v>
      </c>
      <c r="L1931" t="str">
        <f t="shared" si="243"/>
        <v>Cafe, International, Asian</v>
      </c>
      <c r="M1931" t="str">
        <f t="shared" si="247"/>
        <v>Cafe, International, Asian</v>
      </c>
      <c r="N1931" t="s">
        <v>34</v>
      </c>
      <c r="O1931" t="s">
        <v>3713</v>
      </c>
      <c r="P1931" t="str">
        <f t="shared" si="244"/>
        <v>Cafe, International, Asian, Vegetarian Friendly, Lunch, Brunch, Breakfast, Dinner</v>
      </c>
      <c r="Q1931" t="str" cm="1">
        <f t="array" ref="Q1931">_xlfn.TEXTJOIN(", ", TRUE, IFERROR(_xlfn.FILTERXML("&lt;t&gt;&lt;s&gt;" &amp; SUBSTITUTE(P1931, ", ", "&lt;/s&gt;&lt;s&gt;") &amp; "&lt;/s&gt;&lt;/t&gt;", "//s[not(preceding::*=.)]"), ""))</f>
        <v>Cafe, International, Asian, Vegetarian Friendly, Lunch, Brunch, Breakfast, Dinner</v>
      </c>
      <c r="R1931" t="s">
        <v>9048</v>
      </c>
      <c r="S1931" t="str">
        <f t="shared" si="245"/>
        <v>P002902</v>
      </c>
      <c r="T1931">
        <f t="shared" ca="1" si="246"/>
        <v>2659</v>
      </c>
      <c r="U1931" s="4">
        <v>2343</v>
      </c>
    </row>
    <row r="1932" spans="1:21" x14ac:dyDescent="0.45">
      <c r="A1932" t="s">
        <v>7748</v>
      </c>
      <c r="B1932" t="s">
        <v>3</v>
      </c>
      <c r="C1932" s="3" t="str">
        <f t="shared" si="241"/>
        <v>4.0 </v>
      </c>
      <c r="D1932" t="s">
        <v>7749</v>
      </c>
      <c r="E1932" t="s">
        <v>7750</v>
      </c>
      <c r="F1932" t="s">
        <v>144</v>
      </c>
      <c r="G1932" t="str">
        <f t="shared" si="242"/>
        <v>$$$$</v>
      </c>
      <c r="H1932" t="s">
        <v>7751</v>
      </c>
      <c r="I1932" t="s">
        <v>7752</v>
      </c>
      <c r="J1932" t="str">
        <f t="shared" si="240"/>
        <v>EuropeanVegetarian Friendly</v>
      </c>
      <c r="K1932" t="str" cm="1">
        <f t="array" ref="K1932">ExtractCapitals(J1932)</f>
        <v>European Vegetarian  Friendly</v>
      </c>
      <c r="L1932" t="str">
        <f t="shared" si="243"/>
        <v>European, Vegetarian, , Friendly</v>
      </c>
      <c r="M1932" t="str">
        <f t="shared" si="247"/>
        <v>European, Vegetarian Friendly</v>
      </c>
      <c r="N1932" t="s">
        <v>34</v>
      </c>
      <c r="O1932" t="s">
        <v>23</v>
      </c>
      <c r="P1932" t="str">
        <f t="shared" si="244"/>
        <v>European, Vegetarian Friendly, Lunch, Dinner, After-hours</v>
      </c>
      <c r="Q1932" t="str" cm="1">
        <f t="array" ref="Q1932">_xlfn.TEXTJOIN(", ", TRUE, IFERROR(_xlfn.FILTERXML("&lt;t&gt;&lt;s&gt;" &amp; SUBSTITUTE(P1932, ", ", "&lt;/s&gt;&lt;s&gt;") &amp; "&lt;/s&gt;&lt;/t&gt;", "//s[not(preceding::*=.)]"), ""))</f>
        <v>European, Vegetarian Friendly, Lunch, Dinner, After-hours</v>
      </c>
      <c r="R1932" t="s">
        <v>9048</v>
      </c>
      <c r="S1932" t="str">
        <f t="shared" si="245"/>
        <v>P002903</v>
      </c>
      <c r="T1932">
        <f t="shared" ca="1" si="246"/>
        <v>4144</v>
      </c>
      <c r="U1932" s="4">
        <v>3190</v>
      </c>
    </row>
    <row r="1933" spans="1:21" x14ac:dyDescent="0.45">
      <c r="A1933" t="s">
        <v>7753</v>
      </c>
      <c r="B1933" t="s">
        <v>3</v>
      </c>
      <c r="C1933" s="3" t="str">
        <f t="shared" si="241"/>
        <v>4.0 </v>
      </c>
      <c r="D1933" t="s">
        <v>7754</v>
      </c>
      <c r="F1933" t="s">
        <v>6</v>
      </c>
      <c r="G1933" t="str">
        <f t="shared" si="242"/>
        <v>$</v>
      </c>
      <c r="H1933" t="s">
        <v>246</v>
      </c>
      <c r="I1933" t="s">
        <v>7755</v>
      </c>
      <c r="J1933" t="str">
        <f t="shared" si="240"/>
        <v>AsianMalaysian</v>
      </c>
      <c r="K1933" t="str" cm="1">
        <f t="array" ref="K1933">ExtractCapitals(J1933)</f>
        <v>Asian Malaysian</v>
      </c>
      <c r="L1933" t="str">
        <f t="shared" si="243"/>
        <v>Asian, Malaysian</v>
      </c>
      <c r="M1933" t="str">
        <f t="shared" si="247"/>
        <v>Asian, Malaysian</v>
      </c>
      <c r="N1933" t="s">
        <v>227</v>
      </c>
      <c r="O1933" t="s">
        <v>7756</v>
      </c>
      <c r="P1933" t="str">
        <f t="shared" si="244"/>
        <v>Asian, Malaysian, Lunch, Dinner, Brunch, After-hours, Takeout, Serves Alcohol</v>
      </c>
      <c r="Q1933" t="str" cm="1">
        <f t="array" ref="Q1933">_xlfn.TEXTJOIN(", ", TRUE, IFERROR(_xlfn.FILTERXML("&lt;t&gt;&lt;s&gt;" &amp; SUBSTITUTE(P1933, ", ", "&lt;/s&gt;&lt;s&gt;") &amp; "&lt;/s&gt;&lt;/t&gt;", "//s[not(preceding::*=.)]"), ""))</f>
        <v>Asian, Malaysian, Lunch, Dinner, Brunch, After-hours, Takeout, Serves Alcohol</v>
      </c>
      <c r="R1933" t="s">
        <v>9048</v>
      </c>
      <c r="S1933" t="str">
        <f t="shared" si="245"/>
        <v>P002904</v>
      </c>
      <c r="T1933">
        <f t="shared" ca="1" si="246"/>
        <v>4263</v>
      </c>
      <c r="U1933" s="4">
        <v>1278</v>
      </c>
    </row>
    <row r="1934" spans="1:21" x14ac:dyDescent="0.45">
      <c r="A1934" t="s">
        <v>7757</v>
      </c>
      <c r="B1934" t="s">
        <v>3</v>
      </c>
      <c r="C1934" s="3" t="str">
        <f t="shared" si="241"/>
        <v>4.0 </v>
      </c>
      <c r="D1934" t="s">
        <v>7758</v>
      </c>
      <c r="F1934" t="s">
        <v>13</v>
      </c>
      <c r="G1934" t="str">
        <f t="shared" si="242"/>
        <v>$$ - $$$</v>
      </c>
      <c r="H1934" t="s">
        <v>489</v>
      </c>
      <c r="I1934" t="s">
        <v>7759</v>
      </c>
      <c r="J1934" t="str">
        <f t="shared" si="240"/>
        <v xml:space="preserve">  IndianAsianVegetarian Friendly</v>
      </c>
      <c r="K1934" t="str" cm="1">
        <f t="array" ref="K1934">ExtractCapitals(J1934)</f>
        <v>Indian Asian Vegetarian  Friendly</v>
      </c>
      <c r="L1934" t="str">
        <f t="shared" si="243"/>
        <v>Indian, Asian, Vegetarian, , Friendly</v>
      </c>
      <c r="M1934" t="str">
        <f t="shared" si="247"/>
        <v>Indian, Asian, Vegetarian Friendly</v>
      </c>
      <c r="N1934" t="s">
        <v>56</v>
      </c>
      <c r="O1934" t="s">
        <v>4311</v>
      </c>
      <c r="P1934" t="str">
        <f t="shared" si="244"/>
        <v>Indian, Asian, Vegetarian Friendly, Vegetarian Friendly, Vegan Options, Lunch, Dinner, Breakfast, Brunch</v>
      </c>
      <c r="Q1934" t="str" cm="1">
        <f t="array" ref="Q1934">_xlfn.TEXTJOIN(", ", TRUE, IFERROR(_xlfn.FILTERXML("&lt;t&gt;&lt;s&gt;" &amp; SUBSTITUTE(P1934, ", ", "&lt;/s&gt;&lt;s&gt;") &amp; "&lt;/s&gt;&lt;/t&gt;", "//s[not(preceding::*=.)]"), ""))</f>
        <v>Indian, Asian, Vegetarian Friendly, Vegan Options, Lunch, Dinner, Breakfast, Brunch</v>
      </c>
      <c r="R1934" t="s">
        <v>9048</v>
      </c>
      <c r="S1934" t="str">
        <f t="shared" si="245"/>
        <v>P002905</v>
      </c>
      <c r="T1934">
        <f t="shared" ca="1" si="246"/>
        <v>2959</v>
      </c>
      <c r="U1934" s="4">
        <v>4330</v>
      </c>
    </row>
    <row r="1935" spans="1:21" x14ac:dyDescent="0.45">
      <c r="A1935" t="s">
        <v>7760</v>
      </c>
      <c r="B1935" t="s">
        <v>3</v>
      </c>
      <c r="C1935" s="3" t="str">
        <f t="shared" si="241"/>
        <v>4.0 </v>
      </c>
      <c r="D1935" t="s">
        <v>7761</v>
      </c>
      <c r="E1935" t="s">
        <v>7762</v>
      </c>
      <c r="F1935" t="s">
        <v>6</v>
      </c>
      <c r="G1935" t="str">
        <f t="shared" si="242"/>
        <v>$</v>
      </c>
      <c r="H1935" t="s">
        <v>7763</v>
      </c>
      <c r="I1935" t="s">
        <v>7764</v>
      </c>
      <c r="J1935" t="str">
        <f t="shared" si="240"/>
        <v>ChineseCantoneseHong Kong</v>
      </c>
      <c r="K1935" t="str" cm="1">
        <f t="array" ref="K1935">ExtractCapitals(J1935)</f>
        <v>Chinese Cantonese Hong  Kong</v>
      </c>
      <c r="L1935" t="str">
        <f t="shared" si="243"/>
        <v>Chinese, Cantonese, Hong, , Kong</v>
      </c>
      <c r="M1935" t="str">
        <f t="shared" si="247"/>
        <v>Chinese, Cantonese, Hong Kong</v>
      </c>
      <c r="N1935" t="s">
        <v>3049</v>
      </c>
      <c r="O1935" t="s">
        <v>7765</v>
      </c>
      <c r="P1935" t="str">
        <f t="shared" si="244"/>
        <v>Chinese, Cantonese, Hong Kong, Breakfast, Lunch, Brunch, Drinks, Takeout, Seating, Highchairs Available, Wheelchair Accessible</v>
      </c>
      <c r="Q1935" t="str" cm="1">
        <f t="array" ref="Q1935">_xlfn.TEXTJOIN(", ", TRUE, IFERROR(_xlfn.FILTERXML("&lt;t&gt;&lt;s&gt;" &amp; SUBSTITUTE(P1935, ", ", "&lt;/s&gt;&lt;s&gt;") &amp; "&lt;/s&gt;&lt;/t&gt;", "//s[not(preceding::*=.)]"), ""))</f>
        <v>Chinese, Cantonese, Hong Kong, Breakfast, Lunch, Brunch, Drinks, Takeout, Seating, Highchairs Available, Wheelchair Accessible</v>
      </c>
      <c r="R1935" t="s">
        <v>9048</v>
      </c>
      <c r="S1935" t="str">
        <f t="shared" si="245"/>
        <v>P002906</v>
      </c>
      <c r="T1935">
        <f t="shared" ca="1" si="246"/>
        <v>3767</v>
      </c>
      <c r="U1935" s="4">
        <v>1361</v>
      </c>
    </row>
    <row r="1936" spans="1:21" x14ac:dyDescent="0.45">
      <c r="A1936" t="s">
        <v>7766</v>
      </c>
      <c r="B1936" t="s">
        <v>18</v>
      </c>
      <c r="C1936" s="3" t="str">
        <f t="shared" si="241"/>
        <v>3.5 </v>
      </c>
      <c r="D1936" t="s">
        <v>7767</v>
      </c>
      <c r="E1936" t="s">
        <v>7768</v>
      </c>
      <c r="F1936" t="s">
        <v>6</v>
      </c>
      <c r="G1936" t="str">
        <f t="shared" si="242"/>
        <v>$</v>
      </c>
      <c r="H1936" t="s">
        <v>75</v>
      </c>
      <c r="I1936" t="s">
        <v>7769</v>
      </c>
      <c r="J1936" t="str">
        <f t="shared" si="240"/>
        <v>IndianAsianMalaysian</v>
      </c>
      <c r="K1936" t="str" cm="1">
        <f t="array" ref="K1936">ExtractCapitals(J1936)</f>
        <v>Indian Asian Malaysian</v>
      </c>
      <c r="L1936" t="str">
        <f t="shared" si="243"/>
        <v>Indian, Asian, Malaysian</v>
      </c>
      <c r="M1936" t="str">
        <f t="shared" si="247"/>
        <v>Indian, Asian, Malaysian</v>
      </c>
      <c r="N1936" t="s">
        <v>266</v>
      </c>
      <c r="O1936" t="s">
        <v>227</v>
      </c>
      <c r="P1936" t="str">
        <f t="shared" si="244"/>
        <v>Indian, Asian, Malaysian, Vegetarian Friendly, Halal, Lunch, Dinner, Brunch, After-hours</v>
      </c>
      <c r="Q1936" t="str" cm="1">
        <f t="array" ref="Q1936">_xlfn.TEXTJOIN(", ", TRUE, IFERROR(_xlfn.FILTERXML("&lt;t&gt;&lt;s&gt;" &amp; SUBSTITUTE(P1936, ", ", "&lt;/s&gt;&lt;s&gt;") &amp; "&lt;/s&gt;&lt;/t&gt;", "//s[not(preceding::*=.)]"), ""))</f>
        <v>Indian, Asian, Malaysian, Vegetarian Friendly, Halal, Lunch, Dinner, Brunch, After-hours</v>
      </c>
      <c r="R1936" t="s">
        <v>9048</v>
      </c>
      <c r="S1936" t="str">
        <f t="shared" si="245"/>
        <v>P002907</v>
      </c>
      <c r="T1936">
        <f t="shared" ca="1" si="246"/>
        <v>1715</v>
      </c>
      <c r="U1936" s="4">
        <v>3876</v>
      </c>
    </row>
    <row r="1937" spans="1:21" x14ac:dyDescent="0.45">
      <c r="A1937" t="s">
        <v>7770</v>
      </c>
      <c r="B1937" t="s">
        <v>3</v>
      </c>
      <c r="C1937" s="3" t="str">
        <f t="shared" si="241"/>
        <v>4.0 </v>
      </c>
      <c r="D1937" t="s">
        <v>7771</v>
      </c>
      <c r="E1937" t="s">
        <v>7772</v>
      </c>
      <c r="F1937" t="s">
        <v>13</v>
      </c>
      <c r="G1937" t="str">
        <f t="shared" si="242"/>
        <v>$$ - $$$</v>
      </c>
      <c r="H1937" t="s">
        <v>380</v>
      </c>
      <c r="I1937" t="s">
        <v>7773</v>
      </c>
      <c r="J1937" t="str">
        <f t="shared" si="240"/>
        <v xml:space="preserve">  JapaneseSushiAsian</v>
      </c>
      <c r="K1937" t="str" cm="1">
        <f t="array" ref="K1937">ExtractCapitals(J1937)</f>
        <v>Japanese Sushi Asian</v>
      </c>
      <c r="L1937" t="str">
        <f t="shared" si="243"/>
        <v>Japanese, Sushi, Asian</v>
      </c>
      <c r="M1937" t="str">
        <f t="shared" si="247"/>
        <v>Japanese, Sushi, Asian</v>
      </c>
      <c r="N1937" t="s">
        <v>3133</v>
      </c>
      <c r="O1937" t="s">
        <v>7774</v>
      </c>
      <c r="P1937" t="str">
        <f t="shared" si="244"/>
        <v>Japanese, Sushi, Asian, Gluten Free Options, Dinner, Brunch, Lunch, Drinks</v>
      </c>
      <c r="Q1937" t="str" cm="1">
        <f t="array" ref="Q1937">_xlfn.TEXTJOIN(", ", TRUE, IFERROR(_xlfn.FILTERXML("&lt;t&gt;&lt;s&gt;" &amp; SUBSTITUTE(P1937, ", ", "&lt;/s&gt;&lt;s&gt;") &amp; "&lt;/s&gt;&lt;/t&gt;", "//s[not(preceding::*=.)]"), ""))</f>
        <v>Japanese, Sushi, Asian, Gluten Free Options, Dinner, Brunch, Lunch, Drinks</v>
      </c>
      <c r="R1937" t="s">
        <v>9048</v>
      </c>
      <c r="S1937" t="str">
        <f t="shared" si="245"/>
        <v>P002908</v>
      </c>
      <c r="T1937">
        <f t="shared" ca="1" si="246"/>
        <v>367</v>
      </c>
      <c r="U1937" s="4">
        <v>4190</v>
      </c>
    </row>
    <row r="1938" spans="1:21" x14ac:dyDescent="0.45">
      <c r="A1938" t="s">
        <v>7775</v>
      </c>
      <c r="B1938" t="s">
        <v>79</v>
      </c>
      <c r="C1938" s="3" t="str">
        <f t="shared" si="241"/>
        <v>5.0 </v>
      </c>
      <c r="D1938" t="s">
        <v>7776</v>
      </c>
      <c r="E1938" t="s">
        <v>7777</v>
      </c>
      <c r="F1938" t="s">
        <v>13</v>
      </c>
      <c r="G1938" t="str">
        <f t="shared" si="242"/>
        <v>$$ - $$$</v>
      </c>
      <c r="H1938" t="s">
        <v>3399</v>
      </c>
      <c r="I1938" t="s">
        <v>7778</v>
      </c>
      <c r="J1938" t="str">
        <f t="shared" si="240"/>
        <v xml:space="preserve">  Quick BitesCafeVegetarian Friendly</v>
      </c>
      <c r="K1938" t="str" cm="1">
        <f t="array" ref="K1938">ExtractCapitals(J1938)</f>
        <v>Quick  Bites Cafe Vegetarian  Friendly</v>
      </c>
      <c r="L1938" t="str">
        <f t="shared" si="243"/>
        <v>Quick, , Bites, Cafe, Vegetarian, , Friendly</v>
      </c>
      <c r="M1938" t="str">
        <f t="shared" si="247"/>
        <v>Quick Bites, Cafe, Vegetarian Friendly</v>
      </c>
      <c r="N1938" t="s">
        <v>208</v>
      </c>
      <c r="O1938" t="s">
        <v>56</v>
      </c>
      <c r="P1938" t="str">
        <f t="shared" si="244"/>
        <v>Quick Bites, Cafe, Vegetarian Friendly, Vegetarian Friendly, Vegan Options</v>
      </c>
      <c r="Q1938" t="str" cm="1">
        <f t="array" ref="Q1938">_xlfn.TEXTJOIN(", ", TRUE, IFERROR(_xlfn.FILTERXML("&lt;t&gt;&lt;s&gt;" &amp; SUBSTITUTE(P1938, ", ", "&lt;/s&gt;&lt;s&gt;") &amp; "&lt;/s&gt;&lt;/t&gt;", "//s[not(preceding::*=.)]"), ""))</f>
        <v>Quick Bites, Cafe, Vegetarian Friendly, Vegan Options</v>
      </c>
      <c r="R1938" t="s">
        <v>9048</v>
      </c>
      <c r="S1938" t="str">
        <f t="shared" si="245"/>
        <v>P002909</v>
      </c>
      <c r="T1938">
        <f t="shared" ca="1" si="246"/>
        <v>315</v>
      </c>
      <c r="U1938" s="4">
        <v>3325</v>
      </c>
    </row>
    <row r="1939" spans="1:21" x14ac:dyDescent="0.45">
      <c r="A1939" t="s">
        <v>7779</v>
      </c>
      <c r="B1939" t="s">
        <v>41</v>
      </c>
      <c r="C1939" s="3" t="str">
        <f t="shared" si="241"/>
        <v>4.5 </v>
      </c>
      <c r="D1939" t="s">
        <v>7780</v>
      </c>
      <c r="E1939" t="s">
        <v>7781</v>
      </c>
      <c r="F1939" t="s">
        <v>13</v>
      </c>
      <c r="G1939" t="str">
        <f t="shared" si="242"/>
        <v>$$ - $$$</v>
      </c>
      <c r="H1939" t="s">
        <v>44</v>
      </c>
      <c r="I1939" t="s">
        <v>7782</v>
      </c>
      <c r="J1939" t="str">
        <f t="shared" si="240"/>
        <v xml:space="preserve">  ChineseAsianCantonese</v>
      </c>
      <c r="K1939" t="str" cm="1">
        <f t="array" ref="K1939">ExtractCapitals(J1939)</f>
        <v>Chinese Asian Cantonese</v>
      </c>
      <c r="L1939" t="str">
        <f t="shared" si="243"/>
        <v>Chinese, Asian, Cantonese</v>
      </c>
      <c r="M1939" t="str">
        <f t="shared" si="247"/>
        <v>Chinese, Asian, Cantonese</v>
      </c>
      <c r="N1939" t="s">
        <v>402</v>
      </c>
      <c r="O1939" t="s">
        <v>7783</v>
      </c>
      <c r="P1939" t="str">
        <f t="shared" si="244"/>
        <v>Chinese, Asian, Cantonese, Brunch, Breakfast, Lunch, Drinks</v>
      </c>
      <c r="Q1939" t="str" cm="1">
        <f t="array" ref="Q1939">_xlfn.TEXTJOIN(", ", TRUE, IFERROR(_xlfn.FILTERXML("&lt;t&gt;&lt;s&gt;" &amp; SUBSTITUTE(P1939, ", ", "&lt;/s&gt;&lt;s&gt;") &amp; "&lt;/s&gt;&lt;/t&gt;", "//s[not(preceding::*=.)]"), ""))</f>
        <v>Chinese, Asian, Cantonese, Brunch, Breakfast, Lunch, Drinks</v>
      </c>
      <c r="R1939" t="s">
        <v>9048</v>
      </c>
      <c r="S1939" t="str">
        <f t="shared" si="245"/>
        <v>P002910</v>
      </c>
      <c r="T1939">
        <f t="shared" ca="1" si="246"/>
        <v>1111</v>
      </c>
      <c r="U1939" s="4">
        <v>2466</v>
      </c>
    </row>
    <row r="1940" spans="1:21" x14ac:dyDescent="0.45">
      <c r="A1940" t="s">
        <v>7784</v>
      </c>
      <c r="B1940" t="s">
        <v>3</v>
      </c>
      <c r="C1940" s="3" t="str">
        <f t="shared" si="241"/>
        <v>4.0 </v>
      </c>
      <c r="D1940" t="s">
        <v>7785</v>
      </c>
      <c r="E1940" t="s">
        <v>7786</v>
      </c>
      <c r="F1940" t="s">
        <v>13</v>
      </c>
      <c r="G1940" t="str">
        <f t="shared" si="242"/>
        <v>$$ - $$$</v>
      </c>
      <c r="H1940" t="s">
        <v>7787</v>
      </c>
      <c r="I1940">
        <v>6042621323</v>
      </c>
      <c r="J1940" t="str">
        <f t="shared" si="240"/>
        <v xml:space="preserve">  SteakhouseEuropean</v>
      </c>
      <c r="K1940" t="str" cm="1">
        <f t="array" ref="K1940">ExtractCapitals(J1940)</f>
        <v>Steakhouse European</v>
      </c>
      <c r="L1940" t="str">
        <f t="shared" si="243"/>
        <v>Steakhouse, European</v>
      </c>
      <c r="M1940" t="str">
        <f t="shared" si="247"/>
        <v>Steakhouse, European</v>
      </c>
      <c r="N1940" t="s">
        <v>39</v>
      </c>
      <c r="O1940" t="s">
        <v>7788</v>
      </c>
      <c r="P1940" t="str">
        <f t="shared" si="244"/>
        <v>Steakhouse, European, Dinner, Seating, Serves Alcohol, Table Service, Reservations</v>
      </c>
      <c r="Q1940" t="str" cm="1">
        <f t="array" ref="Q1940">_xlfn.TEXTJOIN(", ", TRUE, IFERROR(_xlfn.FILTERXML("&lt;t&gt;&lt;s&gt;" &amp; SUBSTITUTE(P1940, ", ", "&lt;/s&gt;&lt;s&gt;") &amp; "&lt;/s&gt;&lt;/t&gt;", "//s[not(preceding::*=.)]"), ""))</f>
        <v>Steakhouse, European, Dinner, Seating, Serves Alcohol, Table Service, Reservations</v>
      </c>
      <c r="R1940" t="s">
        <v>9048</v>
      </c>
      <c r="S1940" t="str">
        <f t="shared" si="245"/>
        <v>P002911</v>
      </c>
      <c r="T1940">
        <f t="shared" ca="1" si="246"/>
        <v>4173</v>
      </c>
      <c r="U1940" s="4">
        <v>155</v>
      </c>
    </row>
    <row r="1941" spans="1:21" x14ac:dyDescent="0.45">
      <c r="A1941" t="s">
        <v>7789</v>
      </c>
      <c r="B1941" t="s">
        <v>41</v>
      </c>
      <c r="C1941" s="3" t="str">
        <f t="shared" si="241"/>
        <v>4.5 </v>
      </c>
      <c r="D1941" t="s">
        <v>7790</v>
      </c>
      <c r="E1941" t="s">
        <v>7791</v>
      </c>
      <c r="F1941" t="s">
        <v>13</v>
      </c>
      <c r="G1941" t="str">
        <f t="shared" si="242"/>
        <v>$$ - $$$</v>
      </c>
      <c r="H1941" t="s">
        <v>1357</v>
      </c>
      <c r="I1941" t="s">
        <v>7792</v>
      </c>
      <c r="J1941" t="str">
        <f t="shared" si="240"/>
        <v xml:space="preserve">  CafeVegetarian FriendlyVegan Options</v>
      </c>
      <c r="K1941" t="str" cm="1">
        <f t="array" ref="K1941">ExtractCapitals(J1941)</f>
        <v>Cafe Vegetarian  Friendly Vegan  Options</v>
      </c>
      <c r="L1941" t="str">
        <f t="shared" si="243"/>
        <v>Cafe, Vegetarian, , Friendly, Vegan, , Options</v>
      </c>
      <c r="M1941" t="str">
        <f t="shared" si="247"/>
        <v>Cafe, Vegetarian Friendly, Vegan Options</v>
      </c>
      <c r="N1941" t="s">
        <v>56</v>
      </c>
      <c r="O1941" t="s">
        <v>7793</v>
      </c>
      <c r="P1941" t="str">
        <f t="shared" si="244"/>
        <v>Cafe, Vegetarian Friendly, Vegan Options, Outdoor Seating, Seating, Cash Only, Free Wifi, Takeout, Table Service</v>
      </c>
      <c r="Q1941" t="str" cm="1">
        <f t="array" ref="Q1941">_xlfn.TEXTJOIN(", ", TRUE, IFERROR(_xlfn.FILTERXML("&lt;t&gt;&lt;s&gt;" &amp; SUBSTITUTE(P1941, ", ", "&lt;/s&gt;&lt;s&gt;") &amp; "&lt;/s&gt;&lt;/t&gt;", "//s[not(preceding::*=.)]"), ""))</f>
        <v>Cafe, Vegetarian Friendly, Vegan Options, Outdoor Seating, Seating, Cash Only, Free Wifi, Takeout, Table Service</v>
      </c>
      <c r="R1941" t="s">
        <v>9048</v>
      </c>
      <c r="S1941" t="str">
        <f t="shared" si="245"/>
        <v>P002912</v>
      </c>
      <c r="T1941">
        <f t="shared" ca="1" si="246"/>
        <v>2256</v>
      </c>
      <c r="U1941" s="4">
        <v>2659</v>
      </c>
    </row>
    <row r="1942" spans="1:21" x14ac:dyDescent="0.45">
      <c r="A1942" t="s">
        <v>7794</v>
      </c>
      <c r="B1942" t="s">
        <v>18</v>
      </c>
      <c r="C1942" s="3" t="str">
        <f t="shared" si="241"/>
        <v>3.5 </v>
      </c>
      <c r="D1942" t="s">
        <v>7795</v>
      </c>
      <c r="E1942" t="s">
        <v>7796</v>
      </c>
      <c r="F1942" t="s">
        <v>6</v>
      </c>
      <c r="G1942" t="str">
        <f t="shared" si="242"/>
        <v>$</v>
      </c>
      <c r="H1942" t="s">
        <v>7797</v>
      </c>
      <c r="I1942" t="s">
        <v>7798</v>
      </c>
      <c r="J1942" t="str">
        <f t="shared" si="240"/>
        <v>Quick BitesAsianFusion</v>
      </c>
      <c r="K1942" t="str" cm="1">
        <f t="array" ref="K1942">ExtractCapitals(J1942)</f>
        <v>Quick  Bites Asian Fusion</v>
      </c>
      <c r="L1942" t="str">
        <f t="shared" si="243"/>
        <v>Quick, , Bites, Asian, Fusion</v>
      </c>
      <c r="M1942" t="str">
        <f t="shared" si="247"/>
        <v>Quick Bites, Asian, Fusion</v>
      </c>
      <c r="N1942" t="s">
        <v>56</v>
      </c>
      <c r="O1942" t="s">
        <v>1384</v>
      </c>
      <c r="P1942" t="str">
        <f t="shared" si="244"/>
        <v>Quick Bites, Asian, Fusion, Vegetarian Friendly, Vegan Options, Lunch, Brunch</v>
      </c>
      <c r="Q1942" t="str" cm="1">
        <f t="array" ref="Q1942">_xlfn.TEXTJOIN(", ", TRUE, IFERROR(_xlfn.FILTERXML("&lt;t&gt;&lt;s&gt;" &amp; SUBSTITUTE(P1942, ", ", "&lt;/s&gt;&lt;s&gt;") &amp; "&lt;/s&gt;&lt;/t&gt;", "//s[not(preceding::*=.)]"), ""))</f>
        <v>Quick Bites, Asian, Fusion, Vegetarian Friendly, Vegan Options, Lunch, Brunch</v>
      </c>
      <c r="R1942" t="s">
        <v>9048</v>
      </c>
      <c r="S1942" t="str">
        <f t="shared" si="245"/>
        <v>P002913</v>
      </c>
      <c r="T1942">
        <f t="shared" ca="1" si="246"/>
        <v>3473</v>
      </c>
      <c r="U1942" s="4">
        <v>1835</v>
      </c>
    </row>
    <row r="1943" spans="1:21" x14ac:dyDescent="0.45">
      <c r="A1943" t="s">
        <v>7799</v>
      </c>
      <c r="B1943" t="s">
        <v>3</v>
      </c>
      <c r="C1943" s="3" t="str">
        <f t="shared" si="241"/>
        <v>4.0 </v>
      </c>
      <c r="D1943" t="s">
        <v>7800</v>
      </c>
      <c r="E1943" t="s">
        <v>7801</v>
      </c>
      <c r="F1943" t="s">
        <v>13</v>
      </c>
      <c r="G1943" t="str">
        <f t="shared" si="242"/>
        <v>$$ - $$$</v>
      </c>
      <c r="H1943" t="s">
        <v>133</v>
      </c>
      <c r="I1943" t="s">
        <v>7802</v>
      </c>
      <c r="J1943" t="str">
        <f t="shared" si="240"/>
        <v xml:space="preserve">  ChineseSeafoodAsian</v>
      </c>
      <c r="K1943" t="str" cm="1">
        <f t="array" ref="K1943">ExtractCapitals(J1943)</f>
        <v>Chinese Seafood Asian</v>
      </c>
      <c r="L1943" t="str">
        <f t="shared" si="243"/>
        <v>Chinese, Seafood, Asian</v>
      </c>
      <c r="M1943" t="str">
        <f t="shared" si="247"/>
        <v>Chinese, Seafood, Asian</v>
      </c>
      <c r="P1943" t="str">
        <f t="shared" si="244"/>
        <v>Chinese, Seafood, Asian</v>
      </c>
      <c r="Q1943" t="str" cm="1">
        <f t="array" ref="Q1943">_xlfn.TEXTJOIN(", ", TRUE, IFERROR(_xlfn.FILTERXML("&lt;t&gt;&lt;s&gt;" &amp; SUBSTITUTE(P1943, ", ", "&lt;/s&gt;&lt;s&gt;") &amp; "&lt;/s&gt;&lt;/t&gt;", "//s[not(preceding::*=.)]"), ""))</f>
        <v>Chinese, Seafood, Asian</v>
      </c>
      <c r="R1943" t="s">
        <v>9048</v>
      </c>
      <c r="S1943" t="str">
        <f t="shared" si="245"/>
        <v>P002914</v>
      </c>
      <c r="T1943">
        <f t="shared" ca="1" si="246"/>
        <v>2941</v>
      </c>
      <c r="U1943" s="4">
        <v>1738</v>
      </c>
    </row>
    <row r="1944" spans="1:21" x14ac:dyDescent="0.45">
      <c r="A1944" t="s">
        <v>7803</v>
      </c>
      <c r="B1944" t="s">
        <v>3</v>
      </c>
      <c r="C1944" s="3" t="str">
        <f t="shared" si="241"/>
        <v>4.0 </v>
      </c>
      <c r="D1944" t="s">
        <v>7804</v>
      </c>
      <c r="F1944" t="s">
        <v>6</v>
      </c>
      <c r="G1944" t="str">
        <f t="shared" si="242"/>
        <v>$</v>
      </c>
      <c r="H1944" t="s">
        <v>116</v>
      </c>
      <c r="J1944" t="str">
        <f t="shared" si="240"/>
        <v>ChineseCafeAsian</v>
      </c>
      <c r="K1944" t="str" cm="1">
        <f t="array" ref="K1944">ExtractCapitals(J1944)</f>
        <v>Chinese Cafe Asian</v>
      </c>
      <c r="L1944" t="str">
        <f t="shared" si="243"/>
        <v>Chinese, Cafe, Asian</v>
      </c>
      <c r="M1944" t="str">
        <f t="shared" si="247"/>
        <v>Chinese, Cafe, Asian</v>
      </c>
      <c r="N1944" t="s">
        <v>99</v>
      </c>
      <c r="O1944" t="s">
        <v>3539</v>
      </c>
      <c r="P1944" t="str">
        <f t="shared" si="244"/>
        <v>Chinese, Cafe, Asian, Breakfast, Lunch, Brunch, Takeout, Seating, Table Service</v>
      </c>
      <c r="Q1944" t="str" cm="1">
        <f t="array" ref="Q1944">_xlfn.TEXTJOIN(", ", TRUE, IFERROR(_xlfn.FILTERXML("&lt;t&gt;&lt;s&gt;" &amp; SUBSTITUTE(P1944, ", ", "&lt;/s&gt;&lt;s&gt;") &amp; "&lt;/s&gt;&lt;/t&gt;", "//s[not(preceding::*=.)]"), ""))</f>
        <v>Chinese, Cafe, Asian, Breakfast, Lunch, Brunch, Takeout, Seating, Table Service</v>
      </c>
      <c r="R1944" t="s">
        <v>9048</v>
      </c>
      <c r="S1944" t="str">
        <f t="shared" si="245"/>
        <v>P002915</v>
      </c>
      <c r="T1944">
        <f t="shared" ca="1" si="246"/>
        <v>1751</v>
      </c>
      <c r="U1944" s="4">
        <v>1645</v>
      </c>
    </row>
    <row r="1945" spans="1:21" x14ac:dyDescent="0.45">
      <c r="A1945" t="s">
        <v>7805</v>
      </c>
      <c r="B1945" t="s">
        <v>41</v>
      </c>
      <c r="C1945" s="3" t="str">
        <f t="shared" si="241"/>
        <v>4.5 </v>
      </c>
      <c r="D1945" t="s">
        <v>7806</v>
      </c>
      <c r="E1945" t="s">
        <v>7807</v>
      </c>
      <c r="F1945" t="s">
        <v>6</v>
      </c>
      <c r="G1945" t="str">
        <f t="shared" si="242"/>
        <v>$</v>
      </c>
      <c r="H1945" t="s">
        <v>6</v>
      </c>
      <c r="I1945" t="s">
        <v>7808</v>
      </c>
      <c r="J1945" t="str">
        <f t="shared" si="240"/>
        <v/>
      </c>
      <c r="K1945" t="str" cm="1">
        <f t="array" ref="K1945">ExtractCapitals(J1945)</f>
        <v/>
      </c>
      <c r="L1945" t="str">
        <f t="shared" si="243"/>
        <v/>
      </c>
      <c r="M1945" t="str">
        <f t="shared" si="247"/>
        <v/>
      </c>
      <c r="Q1945" t="str" cm="1">
        <f t="array" ref="Q1945">_xlfn.TEXTJOIN(", ", TRUE, IFERROR(_xlfn.FILTERXML("&lt;t&gt;&lt;s&gt;" &amp; SUBSTITUTE(P1945, ", ", "&lt;/s&gt;&lt;s&gt;") &amp; "&lt;/s&gt;&lt;/t&gt;", "//s[not(preceding::*=.)]"), ""))</f>
        <v/>
      </c>
      <c r="R1945" t="s">
        <v>9048</v>
      </c>
      <c r="S1945" t="str">
        <f t="shared" si="245"/>
        <v>P002916</v>
      </c>
      <c r="T1945">
        <f t="shared" ca="1" si="246"/>
        <v>1329</v>
      </c>
      <c r="U1945" s="4">
        <v>133</v>
      </c>
    </row>
    <row r="1946" spans="1:21" x14ac:dyDescent="0.45">
      <c r="A1946" t="s">
        <v>7809</v>
      </c>
      <c r="B1946" t="s">
        <v>18</v>
      </c>
      <c r="C1946" s="3" t="str">
        <f t="shared" si="241"/>
        <v>3.5 </v>
      </c>
      <c r="D1946" t="s">
        <v>7810</v>
      </c>
      <c r="E1946" t="s">
        <v>7811</v>
      </c>
      <c r="F1946" t="s">
        <v>13</v>
      </c>
      <c r="G1946" t="str">
        <f t="shared" si="242"/>
        <v>$$ - $$$</v>
      </c>
      <c r="H1946" t="s">
        <v>7812</v>
      </c>
      <c r="I1946" t="s">
        <v>7813</v>
      </c>
      <c r="J1946" t="str">
        <f t="shared" si="240"/>
        <v xml:space="preserve">  EuropeanBritishVegetarian Friendly</v>
      </c>
      <c r="K1946" t="str" cm="1">
        <f t="array" ref="K1946">ExtractCapitals(J1946)</f>
        <v>European British Vegetarian  Friendly</v>
      </c>
      <c r="L1946" t="str">
        <f t="shared" si="243"/>
        <v>European, British, Vegetarian, , Friendly</v>
      </c>
      <c r="M1946" t="str">
        <f t="shared" si="247"/>
        <v>European, British, Vegetarian Friendly</v>
      </c>
      <c r="N1946" t="s">
        <v>3078</v>
      </c>
      <c r="O1946" t="s">
        <v>183</v>
      </c>
      <c r="P1946" t="str">
        <f t="shared" si="244"/>
        <v>European, British, Vegetarian Friendly, Vegetarian Friendly, Gluten Free Options, Lunch, Dinner, Brunch</v>
      </c>
      <c r="Q1946" t="str" cm="1">
        <f t="array" ref="Q1946">_xlfn.TEXTJOIN(", ", TRUE, IFERROR(_xlfn.FILTERXML("&lt;t&gt;&lt;s&gt;" &amp; SUBSTITUTE(P1946, ", ", "&lt;/s&gt;&lt;s&gt;") &amp; "&lt;/s&gt;&lt;/t&gt;", "//s[not(preceding::*=.)]"), ""))</f>
        <v>European, British, Vegetarian Friendly, Gluten Free Options, Lunch, Dinner, Brunch</v>
      </c>
      <c r="R1946" t="s">
        <v>9048</v>
      </c>
      <c r="S1946" t="str">
        <f t="shared" si="245"/>
        <v>P002917</v>
      </c>
      <c r="T1946">
        <f t="shared" ca="1" si="246"/>
        <v>2714</v>
      </c>
      <c r="U1946" s="4">
        <v>2725</v>
      </c>
    </row>
    <row r="1947" spans="1:21" x14ac:dyDescent="0.45">
      <c r="A1947" t="s">
        <v>7814</v>
      </c>
      <c r="B1947" t="s">
        <v>3</v>
      </c>
      <c r="C1947" s="3" t="str">
        <f t="shared" si="241"/>
        <v>4.0 </v>
      </c>
      <c r="D1947" t="s">
        <v>7815</v>
      </c>
      <c r="E1947" t="s">
        <v>7816</v>
      </c>
      <c r="F1947" t="s">
        <v>6</v>
      </c>
      <c r="G1947" t="str">
        <f t="shared" si="242"/>
        <v>$</v>
      </c>
      <c r="H1947" t="s">
        <v>212</v>
      </c>
      <c r="I1947" t="s">
        <v>7817</v>
      </c>
      <c r="J1947" t="str">
        <f t="shared" si="240"/>
        <v>IndianAsianVegetarian Friendly</v>
      </c>
      <c r="K1947" t="str" cm="1">
        <f t="array" ref="K1947">ExtractCapitals(J1947)</f>
        <v>Indian Asian Vegetarian  Friendly</v>
      </c>
      <c r="L1947" t="str">
        <f t="shared" si="243"/>
        <v>Indian, Asian, Vegetarian, , Friendly</v>
      </c>
      <c r="M1947" t="str">
        <f t="shared" si="247"/>
        <v>Indian, Asian, Vegetarian Friendly</v>
      </c>
      <c r="N1947" t="s">
        <v>3066</v>
      </c>
      <c r="O1947" t="s">
        <v>7588</v>
      </c>
      <c r="P1947" t="str">
        <f t="shared" si="244"/>
        <v>Indian, Asian, Vegetarian Friendly, Vegetarian Friendly, Vegan Options, Gluten Free Options, Lunch, Dinner, Brunch, Breakfast</v>
      </c>
      <c r="Q1947" t="str" cm="1">
        <f t="array" ref="Q1947">_xlfn.TEXTJOIN(", ", TRUE, IFERROR(_xlfn.FILTERXML("&lt;t&gt;&lt;s&gt;" &amp; SUBSTITUTE(P1947, ", ", "&lt;/s&gt;&lt;s&gt;") &amp; "&lt;/s&gt;&lt;/t&gt;", "//s[not(preceding::*=.)]"), ""))</f>
        <v>Indian, Asian, Vegetarian Friendly, Vegan Options, Gluten Free Options, Lunch, Dinner, Brunch, Breakfast</v>
      </c>
      <c r="R1947" t="s">
        <v>9048</v>
      </c>
      <c r="S1947" t="str">
        <f t="shared" si="245"/>
        <v>P002918</v>
      </c>
      <c r="T1947">
        <f t="shared" ca="1" si="246"/>
        <v>807</v>
      </c>
      <c r="U1947" s="4">
        <v>624</v>
      </c>
    </row>
    <row r="1948" spans="1:21" x14ac:dyDescent="0.45">
      <c r="A1948" t="s">
        <v>7818</v>
      </c>
      <c r="B1948" t="s">
        <v>79</v>
      </c>
      <c r="C1948" s="3" t="str">
        <f t="shared" si="241"/>
        <v>5.0 </v>
      </c>
      <c r="D1948" t="s">
        <v>7819</v>
      </c>
      <c r="F1948" t="s">
        <v>13</v>
      </c>
      <c r="G1948" t="str">
        <f t="shared" si="242"/>
        <v>$$ - $$$</v>
      </c>
      <c r="H1948" t="s">
        <v>273</v>
      </c>
      <c r="I1948" t="s">
        <v>7820</v>
      </c>
      <c r="J1948" t="str">
        <f t="shared" si="240"/>
        <v xml:space="preserve">  AsianThaiVegetarian Friendly</v>
      </c>
      <c r="K1948" t="str" cm="1">
        <f t="array" ref="K1948">ExtractCapitals(J1948)</f>
        <v>Asian Thai Vegetarian  Friendly</v>
      </c>
      <c r="L1948" t="str">
        <f t="shared" si="243"/>
        <v>Asian, Thai, Vegetarian, , Friendly</v>
      </c>
      <c r="M1948" t="str">
        <f t="shared" si="247"/>
        <v>Asian, Thai, Vegetarian Friendly</v>
      </c>
      <c r="N1948" t="s">
        <v>56</v>
      </c>
      <c r="O1948" t="s">
        <v>232</v>
      </c>
      <c r="P1948" t="str">
        <f t="shared" si="244"/>
        <v>Asian, Thai, Vegetarian Friendly, Vegetarian Friendly, Vegan Options, Lunch, Dinner</v>
      </c>
      <c r="Q1948" t="str" cm="1">
        <f t="array" ref="Q1948">_xlfn.TEXTJOIN(", ", TRUE, IFERROR(_xlfn.FILTERXML("&lt;t&gt;&lt;s&gt;" &amp; SUBSTITUTE(P1948, ", ", "&lt;/s&gt;&lt;s&gt;") &amp; "&lt;/s&gt;&lt;/t&gt;", "//s[not(preceding::*=.)]"), ""))</f>
        <v>Asian, Thai, Vegetarian Friendly, Vegan Options, Lunch, Dinner</v>
      </c>
      <c r="R1948" t="s">
        <v>9048</v>
      </c>
      <c r="S1948" t="str">
        <f t="shared" si="245"/>
        <v>P002919</v>
      </c>
      <c r="T1948">
        <f t="shared" ca="1" si="246"/>
        <v>901</v>
      </c>
      <c r="U1948" s="4">
        <v>2376</v>
      </c>
    </row>
    <row r="1949" spans="1:21" x14ac:dyDescent="0.45">
      <c r="A1949" t="s">
        <v>7821</v>
      </c>
      <c r="B1949" t="s">
        <v>41</v>
      </c>
      <c r="C1949" s="3" t="str">
        <f t="shared" si="241"/>
        <v>4.5 </v>
      </c>
      <c r="D1949" t="s">
        <v>7822</v>
      </c>
      <c r="E1949" t="s">
        <v>7823</v>
      </c>
      <c r="F1949" t="s">
        <v>13</v>
      </c>
      <c r="G1949" t="str">
        <f t="shared" si="242"/>
        <v>$$ - $$$</v>
      </c>
      <c r="H1949" t="s">
        <v>7824</v>
      </c>
      <c r="I1949" t="s">
        <v>7825</v>
      </c>
      <c r="J1949" t="str">
        <f t="shared" si="240"/>
        <v xml:space="preserve">  AmericanCafeDiner</v>
      </c>
      <c r="K1949" t="str" cm="1">
        <f t="array" ref="K1949">ExtractCapitals(J1949)</f>
        <v>American Cafe Diner</v>
      </c>
      <c r="L1949" t="str">
        <f t="shared" si="243"/>
        <v>American, Cafe, Diner</v>
      </c>
      <c r="M1949" t="str">
        <f t="shared" si="247"/>
        <v>American, Cafe, Diner</v>
      </c>
      <c r="N1949" t="s">
        <v>56</v>
      </c>
      <c r="O1949" t="s">
        <v>1579</v>
      </c>
      <c r="P1949" t="str">
        <f t="shared" si="244"/>
        <v>American, Cafe, Diner, Vegetarian Friendly, Vegan Options, Breakfast, Lunch, Dinner, Brunch, Drinks</v>
      </c>
      <c r="Q1949" t="str" cm="1">
        <f t="array" ref="Q1949">_xlfn.TEXTJOIN(", ", TRUE, IFERROR(_xlfn.FILTERXML("&lt;t&gt;&lt;s&gt;" &amp; SUBSTITUTE(P1949, ", ", "&lt;/s&gt;&lt;s&gt;") &amp; "&lt;/s&gt;&lt;/t&gt;", "//s[not(preceding::*=.)]"), ""))</f>
        <v>American, Cafe, Diner, Vegetarian Friendly, Vegan Options, Breakfast, Lunch, Dinner, Brunch, Drinks</v>
      </c>
      <c r="R1949" t="s">
        <v>9048</v>
      </c>
      <c r="S1949" t="str">
        <f t="shared" si="245"/>
        <v>P002920</v>
      </c>
      <c r="T1949">
        <f t="shared" ca="1" si="246"/>
        <v>1821</v>
      </c>
      <c r="U1949" s="4">
        <v>3723</v>
      </c>
    </row>
    <row r="1950" spans="1:21" x14ac:dyDescent="0.45">
      <c r="A1950" t="s">
        <v>7826</v>
      </c>
      <c r="B1950" t="s">
        <v>79</v>
      </c>
      <c r="C1950" s="3" t="str">
        <f t="shared" si="241"/>
        <v>5.0 </v>
      </c>
      <c r="D1950" t="s">
        <v>7827</v>
      </c>
      <c r="E1950" t="s">
        <v>7828</v>
      </c>
      <c r="F1950" t="s">
        <v>6</v>
      </c>
      <c r="G1950" t="str">
        <f t="shared" si="242"/>
        <v>$</v>
      </c>
      <c r="H1950" t="s">
        <v>4923</v>
      </c>
      <c r="I1950" t="s">
        <v>7829</v>
      </c>
      <c r="J1950" t="str">
        <f t="shared" si="240"/>
        <v>AsianMalaysianVegetarian Friendly</v>
      </c>
      <c r="K1950" t="str" cm="1">
        <f t="array" ref="K1950">ExtractCapitals(J1950)</f>
        <v>Asian Malaysian Vegetarian  Friendly</v>
      </c>
      <c r="L1950" t="str">
        <f t="shared" si="243"/>
        <v>Asian, Malaysian, Vegetarian, , Friendly</v>
      </c>
      <c r="M1950" t="str">
        <f t="shared" si="247"/>
        <v>Asian, Malaysian, Vegetarian Friendly</v>
      </c>
      <c r="N1950" t="s">
        <v>1162</v>
      </c>
      <c r="O1950" t="s">
        <v>34</v>
      </c>
      <c r="P1950" t="str">
        <f t="shared" si="244"/>
        <v>Asian, Malaysian, Vegetarian Friendly</v>
      </c>
      <c r="Q1950" t="str" cm="1">
        <f t="array" ref="Q1950">_xlfn.TEXTJOIN(", ", TRUE, IFERROR(_xlfn.FILTERXML("&lt;t&gt;&lt;s&gt;" &amp; SUBSTITUTE(P1950, ", ", "&lt;/s&gt;&lt;s&gt;") &amp; "&lt;/s&gt;&lt;/t&gt;", "//s[not(preceding::*=.)]"), ""))</f>
        <v>Asian, Malaysian, Vegetarian Friendly</v>
      </c>
      <c r="R1950" t="s">
        <v>9048</v>
      </c>
      <c r="S1950" t="str">
        <f t="shared" si="245"/>
        <v>P002921</v>
      </c>
      <c r="T1950">
        <f t="shared" ca="1" si="246"/>
        <v>2545</v>
      </c>
      <c r="U1950" s="4">
        <v>4250</v>
      </c>
    </row>
    <row r="1951" spans="1:21" x14ac:dyDescent="0.45">
      <c r="A1951" t="s">
        <v>7830</v>
      </c>
      <c r="B1951" t="s">
        <v>3</v>
      </c>
      <c r="C1951" s="3" t="str">
        <f t="shared" si="241"/>
        <v>4.0 </v>
      </c>
      <c r="D1951" t="s">
        <v>7831</v>
      </c>
      <c r="E1951" t="s">
        <v>7832</v>
      </c>
      <c r="F1951" t="s">
        <v>13</v>
      </c>
      <c r="G1951" t="str">
        <f t="shared" si="242"/>
        <v>$$ - $$$</v>
      </c>
      <c r="H1951" t="s">
        <v>7833</v>
      </c>
      <c r="I1951" t="s">
        <v>7834</v>
      </c>
      <c r="J1951" t="str">
        <f t="shared" si="240"/>
        <v xml:space="preserve">  CafeEuropeanFusion</v>
      </c>
      <c r="K1951" t="str" cm="1">
        <f t="array" ref="K1951">ExtractCapitals(J1951)</f>
        <v>Cafe European Fusion</v>
      </c>
      <c r="L1951" t="str">
        <f t="shared" si="243"/>
        <v>Cafe, European, Fusion</v>
      </c>
      <c r="M1951" t="str">
        <f t="shared" si="247"/>
        <v>Cafe, European, Fusion</v>
      </c>
      <c r="N1951" t="s">
        <v>3066</v>
      </c>
      <c r="O1951" t="s">
        <v>7835</v>
      </c>
      <c r="P1951" t="str">
        <f t="shared" si="244"/>
        <v>Cafe, European, Fusion, Vegetarian Friendly, Vegan Options, Gluten Free Options, Breakfast, Dinner, Lunch, Brunch, Drinks</v>
      </c>
      <c r="Q1951" t="str" cm="1">
        <f t="array" ref="Q1951">_xlfn.TEXTJOIN(", ", TRUE, IFERROR(_xlfn.FILTERXML("&lt;t&gt;&lt;s&gt;" &amp; SUBSTITUTE(P1951, ", ", "&lt;/s&gt;&lt;s&gt;") &amp; "&lt;/s&gt;&lt;/t&gt;", "//s[not(preceding::*=.)]"), ""))</f>
        <v>Cafe, European, Fusion, Vegetarian Friendly, Vegan Options, Gluten Free Options, Breakfast, Dinner, Lunch, Brunch, Drinks</v>
      </c>
      <c r="R1951" t="s">
        <v>9048</v>
      </c>
      <c r="S1951" t="str">
        <f t="shared" si="245"/>
        <v>P002922</v>
      </c>
      <c r="T1951">
        <f t="shared" ca="1" si="246"/>
        <v>62</v>
      </c>
      <c r="U1951" s="4">
        <v>3431</v>
      </c>
    </row>
    <row r="1952" spans="1:21" x14ac:dyDescent="0.45">
      <c r="A1952" t="s">
        <v>7836</v>
      </c>
      <c r="B1952" t="s">
        <v>79</v>
      </c>
      <c r="C1952" s="3" t="str">
        <f t="shared" si="241"/>
        <v>5.0 </v>
      </c>
      <c r="D1952" t="s">
        <v>7837</v>
      </c>
      <c r="E1952" t="s">
        <v>7838</v>
      </c>
      <c r="F1952" t="s">
        <v>13</v>
      </c>
      <c r="G1952" t="str">
        <f t="shared" si="242"/>
        <v>$$ - $$$</v>
      </c>
      <c r="H1952" t="s">
        <v>5227</v>
      </c>
      <c r="I1952" t="s">
        <v>7389</v>
      </c>
      <c r="J1952" t="str">
        <f t="shared" si="240"/>
        <v xml:space="preserve">  ItalianVegetarian FriendlyVegan Options</v>
      </c>
      <c r="K1952" t="str" cm="1">
        <f t="array" ref="K1952">ExtractCapitals(J1952)</f>
        <v>Italian Vegetarian  Friendly Vegan  Options</v>
      </c>
      <c r="L1952" t="str">
        <f t="shared" si="243"/>
        <v>Italian, Vegetarian, , Friendly, Vegan, , Options</v>
      </c>
      <c r="M1952" t="str">
        <f t="shared" si="247"/>
        <v>Italian, Vegetarian Friendly, Vegan Options</v>
      </c>
      <c r="N1952" t="s">
        <v>123</v>
      </c>
      <c r="O1952" t="s">
        <v>56</v>
      </c>
      <c r="P1952" t="str">
        <f t="shared" si="244"/>
        <v>Italian, Vegetarian Friendly, Vegan Options</v>
      </c>
      <c r="Q1952" t="str" cm="1">
        <f t="array" ref="Q1952">_xlfn.TEXTJOIN(", ", TRUE, IFERROR(_xlfn.FILTERXML("&lt;t&gt;&lt;s&gt;" &amp; SUBSTITUTE(P1952, ", ", "&lt;/s&gt;&lt;s&gt;") &amp; "&lt;/s&gt;&lt;/t&gt;", "//s[not(preceding::*=.)]"), ""))</f>
        <v>Italian, Vegetarian Friendly, Vegan Options</v>
      </c>
      <c r="R1952" t="s">
        <v>9048</v>
      </c>
      <c r="S1952" t="str">
        <f t="shared" si="245"/>
        <v>P002923</v>
      </c>
      <c r="T1952">
        <f t="shared" ca="1" si="246"/>
        <v>3618</v>
      </c>
      <c r="U1952" s="4">
        <v>3121</v>
      </c>
    </row>
    <row r="1953" spans="1:21" x14ac:dyDescent="0.45">
      <c r="A1953" t="s">
        <v>7839</v>
      </c>
      <c r="B1953" t="s">
        <v>3</v>
      </c>
      <c r="C1953" s="3" t="str">
        <f t="shared" si="241"/>
        <v>4.0 </v>
      </c>
      <c r="D1953" t="s">
        <v>7840</v>
      </c>
      <c r="E1953" t="s">
        <v>7841</v>
      </c>
      <c r="F1953" t="s">
        <v>13</v>
      </c>
      <c r="G1953" t="str">
        <f t="shared" si="242"/>
        <v>$$ - $$$</v>
      </c>
      <c r="H1953" t="s">
        <v>4968</v>
      </c>
      <c r="I1953" t="s">
        <v>7842</v>
      </c>
      <c r="J1953" t="str">
        <f t="shared" si="240"/>
        <v xml:space="preserve">  Wine Bar</v>
      </c>
      <c r="K1953" t="str" cm="1">
        <f t="array" ref="K1953">ExtractCapitals(J1953)</f>
        <v>Wine  Bar</v>
      </c>
      <c r="L1953" t="str">
        <f t="shared" si="243"/>
        <v>Wine, , Bar</v>
      </c>
      <c r="M1953" t="str">
        <f t="shared" si="247"/>
        <v>Wine Bar</v>
      </c>
      <c r="N1953" t="s">
        <v>7843</v>
      </c>
      <c r="P1953" t="str">
        <f t="shared" si="244"/>
        <v>Wine Bar, Seating, Serves Alcohol, Full Bar, Free Wifi, Table Service</v>
      </c>
      <c r="Q1953" t="str" cm="1">
        <f t="array" ref="Q1953">_xlfn.TEXTJOIN(", ", TRUE, IFERROR(_xlfn.FILTERXML("&lt;t&gt;&lt;s&gt;" &amp; SUBSTITUTE(P1953, ", ", "&lt;/s&gt;&lt;s&gt;") &amp; "&lt;/s&gt;&lt;/t&gt;", "//s[not(preceding::*=.)]"), ""))</f>
        <v>Wine Bar, Seating, Serves Alcohol, Full Bar, Free Wifi, Table Service</v>
      </c>
      <c r="R1953" t="s">
        <v>9048</v>
      </c>
      <c r="S1953" t="str">
        <f t="shared" si="245"/>
        <v>P002924</v>
      </c>
      <c r="T1953">
        <f t="shared" ca="1" si="246"/>
        <v>1367</v>
      </c>
      <c r="U1953" s="4">
        <v>398</v>
      </c>
    </row>
    <row r="1954" spans="1:21" x14ac:dyDescent="0.45">
      <c r="A1954" t="s">
        <v>7844</v>
      </c>
      <c r="B1954" t="s">
        <v>41</v>
      </c>
      <c r="C1954" s="3" t="str">
        <f t="shared" si="241"/>
        <v>4.5 </v>
      </c>
      <c r="D1954" t="s">
        <v>7845</v>
      </c>
      <c r="E1954" t="s">
        <v>7846</v>
      </c>
      <c r="F1954" t="s">
        <v>144</v>
      </c>
      <c r="G1954" t="str">
        <f t="shared" si="242"/>
        <v>$$$$</v>
      </c>
      <c r="H1954" t="s">
        <v>4688</v>
      </c>
      <c r="I1954" t="s">
        <v>7847</v>
      </c>
      <c r="J1954" t="str">
        <f t="shared" si="240"/>
        <v>ChineseAsianVegetarian Friendly</v>
      </c>
      <c r="K1954" t="str" cm="1">
        <f t="array" ref="K1954">ExtractCapitals(J1954)</f>
        <v>Chinese Asian Vegetarian  Friendly</v>
      </c>
      <c r="L1954" t="str">
        <f t="shared" si="243"/>
        <v>Chinese, Asian, Vegetarian, , Friendly</v>
      </c>
      <c r="M1954" t="str">
        <f t="shared" si="247"/>
        <v>Chinese, Asian, Vegetarian Friendly</v>
      </c>
      <c r="N1954" t="s">
        <v>56</v>
      </c>
      <c r="O1954" t="s">
        <v>39</v>
      </c>
      <c r="P1954" t="str">
        <f t="shared" si="244"/>
        <v>Chinese, Asian, Vegetarian Friendly, Vegetarian Friendly, Vegan Options, Dinner</v>
      </c>
      <c r="Q1954" t="str" cm="1">
        <f t="array" ref="Q1954">_xlfn.TEXTJOIN(", ", TRUE, IFERROR(_xlfn.FILTERXML("&lt;t&gt;&lt;s&gt;" &amp; SUBSTITUTE(P1954, ", ", "&lt;/s&gt;&lt;s&gt;") &amp; "&lt;/s&gt;&lt;/t&gt;", "//s[not(preceding::*=.)]"), ""))</f>
        <v>Chinese, Asian, Vegetarian Friendly, Vegan Options, Dinner</v>
      </c>
      <c r="R1954" t="s">
        <v>9048</v>
      </c>
      <c r="S1954" t="str">
        <f t="shared" si="245"/>
        <v>P002925</v>
      </c>
      <c r="T1954">
        <f t="shared" ca="1" si="246"/>
        <v>4269</v>
      </c>
      <c r="U1954" s="4">
        <v>528</v>
      </c>
    </row>
    <row r="1955" spans="1:21" x14ac:dyDescent="0.45">
      <c r="A1955" t="s">
        <v>7848</v>
      </c>
      <c r="B1955" t="s">
        <v>3</v>
      </c>
      <c r="C1955" s="3" t="str">
        <f t="shared" si="241"/>
        <v>4.0 </v>
      </c>
      <c r="D1955" t="s">
        <v>7849</v>
      </c>
      <c r="E1955" t="s">
        <v>7850</v>
      </c>
      <c r="F1955" t="s">
        <v>13</v>
      </c>
      <c r="G1955" t="str">
        <f t="shared" si="242"/>
        <v>$$ - $$$</v>
      </c>
      <c r="H1955" t="s">
        <v>1043</v>
      </c>
      <c r="I1955" t="s">
        <v>7851</v>
      </c>
      <c r="J1955" t="str">
        <f t="shared" si="240"/>
        <v xml:space="preserve">  Thai</v>
      </c>
      <c r="K1955" t="str" cm="1">
        <f t="array" ref="K1955">ExtractCapitals(J1955)</f>
        <v>Thai</v>
      </c>
      <c r="L1955" t="str">
        <f t="shared" si="243"/>
        <v>Thai</v>
      </c>
      <c r="M1955" t="str">
        <f t="shared" si="247"/>
        <v>Thai</v>
      </c>
      <c r="N1955" t="s">
        <v>573</v>
      </c>
      <c r="O1955" t="s">
        <v>232</v>
      </c>
      <c r="P1955" t="str">
        <f t="shared" si="244"/>
        <v>Thai, Lunch, Dinner</v>
      </c>
      <c r="Q1955" t="str" cm="1">
        <f t="array" ref="Q1955">_xlfn.TEXTJOIN(", ", TRUE, IFERROR(_xlfn.FILTERXML("&lt;t&gt;&lt;s&gt;" &amp; SUBSTITUTE(P1955, ", ", "&lt;/s&gt;&lt;s&gt;") &amp; "&lt;/s&gt;&lt;/t&gt;", "//s[not(preceding::*=.)]"), ""))</f>
        <v>Thai, Lunch, Dinner</v>
      </c>
      <c r="R1955" t="s">
        <v>9048</v>
      </c>
      <c r="S1955" t="str">
        <f t="shared" si="245"/>
        <v>P002926</v>
      </c>
      <c r="T1955">
        <f t="shared" ca="1" si="246"/>
        <v>506</v>
      </c>
      <c r="U1955" s="4">
        <v>487</v>
      </c>
    </row>
    <row r="1956" spans="1:21" x14ac:dyDescent="0.45">
      <c r="A1956" t="s">
        <v>7852</v>
      </c>
      <c r="B1956" t="s">
        <v>3</v>
      </c>
      <c r="C1956" s="3" t="str">
        <f t="shared" si="241"/>
        <v>4.0 </v>
      </c>
      <c r="D1956" t="s">
        <v>7853</v>
      </c>
      <c r="E1956" t="s">
        <v>7854</v>
      </c>
      <c r="F1956" t="s">
        <v>13</v>
      </c>
      <c r="G1956" t="str">
        <f t="shared" si="242"/>
        <v>$$ - $$$</v>
      </c>
      <c r="H1956" t="s">
        <v>7855</v>
      </c>
      <c r="I1956" t="s">
        <v>7856</v>
      </c>
      <c r="J1956" t="str">
        <f t="shared" si="240"/>
        <v xml:space="preserve">  Quick BitesCafeInternational</v>
      </c>
      <c r="K1956" t="str" cm="1">
        <f t="array" ref="K1956">ExtractCapitals(J1956)</f>
        <v>Quick  Bites Cafe International</v>
      </c>
      <c r="L1956" t="str">
        <f t="shared" si="243"/>
        <v>Quick, , Bites, Cafe, International</v>
      </c>
      <c r="M1956" t="str">
        <f t="shared" si="247"/>
        <v>Quick Bites, Cafe, International</v>
      </c>
      <c r="N1956" t="s">
        <v>34</v>
      </c>
      <c r="O1956" t="s">
        <v>99</v>
      </c>
      <c r="P1956" t="str">
        <f t="shared" si="244"/>
        <v>Quick Bites, Cafe, International, Vegetarian Friendly, Breakfast, Lunch, Brunch</v>
      </c>
      <c r="Q1956" t="str" cm="1">
        <f t="array" ref="Q1956">_xlfn.TEXTJOIN(", ", TRUE, IFERROR(_xlfn.FILTERXML("&lt;t&gt;&lt;s&gt;" &amp; SUBSTITUTE(P1956, ", ", "&lt;/s&gt;&lt;s&gt;") &amp; "&lt;/s&gt;&lt;/t&gt;", "//s[not(preceding::*=.)]"), ""))</f>
        <v>Quick Bites, Cafe, International, Vegetarian Friendly, Breakfast, Lunch, Brunch</v>
      </c>
      <c r="R1956" t="s">
        <v>9048</v>
      </c>
      <c r="S1956" t="str">
        <f t="shared" si="245"/>
        <v>P002927</v>
      </c>
      <c r="T1956">
        <f t="shared" ca="1" si="246"/>
        <v>2484</v>
      </c>
      <c r="U1956" s="4">
        <v>3029</v>
      </c>
    </row>
    <row r="1957" spans="1:21" x14ac:dyDescent="0.45">
      <c r="A1957" t="s">
        <v>7857</v>
      </c>
      <c r="B1957" t="s">
        <v>79</v>
      </c>
      <c r="C1957" s="3" t="str">
        <f t="shared" si="241"/>
        <v>5.0 </v>
      </c>
      <c r="D1957" t="s">
        <v>7858</v>
      </c>
      <c r="F1957" t="s">
        <v>6</v>
      </c>
      <c r="G1957" t="str">
        <f t="shared" si="242"/>
        <v>$</v>
      </c>
      <c r="H1957" t="s">
        <v>1719</v>
      </c>
      <c r="J1957" t="str">
        <f t="shared" si="240"/>
        <v>ChineseSeafoodAsian</v>
      </c>
      <c r="K1957" t="str" cm="1">
        <f t="array" ref="K1957">ExtractCapitals(J1957)</f>
        <v>Chinese Seafood Asian</v>
      </c>
      <c r="L1957" t="str">
        <f t="shared" si="243"/>
        <v>Chinese, Seafood, Asian</v>
      </c>
      <c r="M1957" t="str">
        <f t="shared" si="247"/>
        <v>Chinese, Seafood, Asian</v>
      </c>
      <c r="N1957" t="s">
        <v>34</v>
      </c>
      <c r="O1957" t="s">
        <v>62</v>
      </c>
      <c r="P1957" t="str">
        <f t="shared" si="244"/>
        <v>Chinese, Seafood, Asian, Vegetarian Friendly, Lunch</v>
      </c>
      <c r="Q1957" t="str" cm="1">
        <f t="array" ref="Q1957">_xlfn.TEXTJOIN(", ", TRUE, IFERROR(_xlfn.FILTERXML("&lt;t&gt;&lt;s&gt;" &amp; SUBSTITUTE(P1957, ", ", "&lt;/s&gt;&lt;s&gt;") &amp; "&lt;/s&gt;&lt;/t&gt;", "//s[not(preceding::*=.)]"), ""))</f>
        <v>Chinese, Seafood, Asian, Vegetarian Friendly, Lunch</v>
      </c>
      <c r="R1957" t="s">
        <v>9048</v>
      </c>
      <c r="S1957" t="str">
        <f t="shared" si="245"/>
        <v>P002928</v>
      </c>
      <c r="T1957">
        <f t="shared" ca="1" si="246"/>
        <v>4207</v>
      </c>
      <c r="U1957" s="4">
        <v>603</v>
      </c>
    </row>
    <row r="1958" spans="1:21" x14ac:dyDescent="0.45">
      <c r="A1958" t="s">
        <v>7859</v>
      </c>
      <c r="B1958" t="s">
        <v>41</v>
      </c>
      <c r="C1958" s="3" t="str">
        <f t="shared" si="241"/>
        <v>4.5 </v>
      </c>
      <c r="D1958" t="s">
        <v>7436</v>
      </c>
      <c r="F1958" t="s">
        <v>6</v>
      </c>
      <c r="G1958" t="str">
        <f t="shared" si="242"/>
        <v>$</v>
      </c>
      <c r="H1958" t="s">
        <v>7860</v>
      </c>
      <c r="J1958" t="str">
        <f t="shared" si="240"/>
        <v>CafeMalaysianVegetarian Friendly</v>
      </c>
      <c r="K1958" t="str" cm="1">
        <f t="array" ref="K1958">ExtractCapitals(J1958)</f>
        <v>Cafe Malaysian Vegetarian  Friendly</v>
      </c>
      <c r="L1958" t="str">
        <f t="shared" si="243"/>
        <v>Cafe, Malaysian, Vegetarian, , Friendly</v>
      </c>
      <c r="M1958" t="str">
        <f t="shared" si="247"/>
        <v>Cafe, Malaysian, Vegetarian Friendly</v>
      </c>
      <c r="N1958" t="s">
        <v>34</v>
      </c>
      <c r="O1958" t="s">
        <v>1384</v>
      </c>
      <c r="P1958" t="str">
        <f t="shared" si="244"/>
        <v>Cafe, Malaysian, Vegetarian Friendly, Lunch, Brunch</v>
      </c>
      <c r="Q1958" t="str" cm="1">
        <f t="array" ref="Q1958">_xlfn.TEXTJOIN(", ", TRUE, IFERROR(_xlfn.FILTERXML("&lt;t&gt;&lt;s&gt;" &amp; SUBSTITUTE(P1958, ", ", "&lt;/s&gt;&lt;s&gt;") &amp; "&lt;/s&gt;&lt;/t&gt;", "//s[not(preceding::*=.)]"), ""))</f>
        <v>Cafe, Malaysian, Vegetarian Friendly, Lunch, Brunch</v>
      </c>
      <c r="R1958" t="s">
        <v>9048</v>
      </c>
      <c r="S1958" t="str">
        <f t="shared" si="245"/>
        <v>P002929</v>
      </c>
      <c r="T1958">
        <f t="shared" ca="1" si="246"/>
        <v>2641</v>
      </c>
      <c r="U1958" s="4">
        <v>2609</v>
      </c>
    </row>
    <row r="1959" spans="1:21" x14ac:dyDescent="0.45">
      <c r="A1959" t="s">
        <v>7861</v>
      </c>
      <c r="B1959" t="s">
        <v>41</v>
      </c>
      <c r="C1959" s="3" t="str">
        <f t="shared" si="241"/>
        <v>4.5 </v>
      </c>
      <c r="D1959" t="s">
        <v>7862</v>
      </c>
      <c r="E1959" t="s">
        <v>7863</v>
      </c>
      <c r="F1959" t="s">
        <v>144</v>
      </c>
      <c r="G1959" t="str">
        <f t="shared" si="242"/>
        <v>$$$$</v>
      </c>
      <c r="H1959" t="s">
        <v>7864</v>
      </c>
      <c r="I1959" t="s">
        <v>7865</v>
      </c>
      <c r="J1959" t="str">
        <f t="shared" si="240"/>
        <v>AsianFusionMalaysian</v>
      </c>
      <c r="K1959" t="str" cm="1">
        <f t="array" ref="K1959">ExtractCapitals(J1959)</f>
        <v>Asian Fusion Malaysian</v>
      </c>
      <c r="L1959" t="str">
        <f t="shared" si="243"/>
        <v>Asian, Fusion, Malaysian</v>
      </c>
      <c r="M1959" t="str">
        <f t="shared" si="247"/>
        <v>Asian, Fusion, Malaysian</v>
      </c>
      <c r="N1959" t="s">
        <v>7866</v>
      </c>
      <c r="O1959" t="s">
        <v>597</v>
      </c>
      <c r="P1959" t="str">
        <f t="shared" si="244"/>
        <v>Asian, Fusion, Malaysian, Asian, Fusion, Malaysian, Dining bars, Dinner, Drinks</v>
      </c>
      <c r="Q1959" t="str" cm="1">
        <f t="array" ref="Q1959">_xlfn.TEXTJOIN(", ", TRUE, IFERROR(_xlfn.FILTERXML("&lt;t&gt;&lt;s&gt;" &amp; SUBSTITUTE(P1959, ", ", "&lt;/s&gt;&lt;s&gt;") &amp; "&lt;/s&gt;&lt;/t&gt;", "//s[not(preceding::*=.)]"), ""))</f>
        <v>Asian, Fusion, Malaysian, Dining bars, Dinner, Drinks</v>
      </c>
      <c r="R1959" t="s">
        <v>9048</v>
      </c>
      <c r="S1959" t="str">
        <f t="shared" si="245"/>
        <v>P002930</v>
      </c>
      <c r="T1959">
        <f t="shared" ca="1" si="246"/>
        <v>2831</v>
      </c>
      <c r="U1959" s="4">
        <v>3595</v>
      </c>
    </row>
    <row r="1960" spans="1:21" x14ac:dyDescent="0.45">
      <c r="A1960" t="s">
        <v>7867</v>
      </c>
      <c r="B1960" t="s">
        <v>3</v>
      </c>
      <c r="C1960" s="3" t="str">
        <f t="shared" si="241"/>
        <v>4.0 </v>
      </c>
      <c r="D1960" t="s">
        <v>7868</v>
      </c>
      <c r="E1960" t="s">
        <v>7869</v>
      </c>
      <c r="F1960" t="s">
        <v>6</v>
      </c>
      <c r="G1960" t="str">
        <f t="shared" si="242"/>
        <v>$</v>
      </c>
      <c r="H1960" t="s">
        <v>631</v>
      </c>
      <c r="I1960" t="s">
        <v>7870</v>
      </c>
      <c r="J1960" t="str">
        <f t="shared" si="240"/>
        <v>AsianMalaysianHalal</v>
      </c>
      <c r="K1960" t="str" cm="1">
        <f t="array" ref="K1960">ExtractCapitals(J1960)</f>
        <v>Asian Malaysian Halal</v>
      </c>
      <c r="L1960" t="str">
        <f t="shared" si="243"/>
        <v>Asian, Malaysian, Halal</v>
      </c>
      <c r="M1960" t="str">
        <f t="shared" si="247"/>
        <v>Asian, Malaysian, Halal</v>
      </c>
      <c r="N1960" t="s">
        <v>77</v>
      </c>
      <c r="O1960" t="s">
        <v>1384</v>
      </c>
      <c r="P1960" t="str">
        <f t="shared" si="244"/>
        <v>Asian, Malaysian, Halal, Lunch, Brunch</v>
      </c>
      <c r="Q1960" t="str" cm="1">
        <f t="array" ref="Q1960">_xlfn.TEXTJOIN(", ", TRUE, IFERROR(_xlfn.FILTERXML("&lt;t&gt;&lt;s&gt;" &amp; SUBSTITUTE(P1960, ", ", "&lt;/s&gt;&lt;s&gt;") &amp; "&lt;/s&gt;&lt;/t&gt;", "//s[not(preceding::*=.)]"), ""))</f>
        <v>Asian, Malaysian, Halal, Lunch, Brunch</v>
      </c>
      <c r="R1960" t="s">
        <v>9048</v>
      </c>
      <c r="S1960" t="str">
        <f t="shared" si="245"/>
        <v>P002931</v>
      </c>
      <c r="T1960">
        <f t="shared" ca="1" si="246"/>
        <v>3898</v>
      </c>
      <c r="U1960" s="4">
        <v>2995</v>
      </c>
    </row>
    <row r="1961" spans="1:21" x14ac:dyDescent="0.45">
      <c r="A1961" t="s">
        <v>7871</v>
      </c>
      <c r="B1961" t="s">
        <v>3</v>
      </c>
      <c r="C1961" s="3" t="str">
        <f t="shared" si="241"/>
        <v>4.0 </v>
      </c>
      <c r="D1961" t="s">
        <v>7872</v>
      </c>
      <c r="E1961" t="s">
        <v>7873</v>
      </c>
      <c r="F1961" t="s">
        <v>13</v>
      </c>
      <c r="G1961" t="str">
        <f t="shared" si="242"/>
        <v>$$ - $$$</v>
      </c>
      <c r="H1961" t="s">
        <v>6010</v>
      </c>
      <c r="I1961" t="s">
        <v>7711</v>
      </c>
      <c r="J1961" t="str">
        <f t="shared" si="240"/>
        <v xml:space="preserve">  InternationalAsian</v>
      </c>
      <c r="K1961" t="str" cm="1">
        <f t="array" ref="K1961">ExtractCapitals(J1961)</f>
        <v>International Asian</v>
      </c>
      <c r="L1961" t="str">
        <f t="shared" si="243"/>
        <v>International, Asian</v>
      </c>
      <c r="M1961" t="str">
        <f t="shared" si="247"/>
        <v>International, Asian</v>
      </c>
      <c r="N1961" t="s">
        <v>248</v>
      </c>
      <c r="O1961" t="s">
        <v>7874</v>
      </c>
      <c r="P1961" t="str">
        <f t="shared" si="244"/>
        <v>International, Asian, Breakfast, Brunch, Reservations, Outdoor Seating, Seating, Serves Alcohol, Wheelchair Accessible, Table Service</v>
      </c>
      <c r="Q1961" t="str" cm="1">
        <f t="array" ref="Q1961">_xlfn.TEXTJOIN(", ", TRUE, IFERROR(_xlfn.FILTERXML("&lt;t&gt;&lt;s&gt;" &amp; SUBSTITUTE(P1961, ", ", "&lt;/s&gt;&lt;s&gt;") &amp; "&lt;/s&gt;&lt;/t&gt;", "//s[not(preceding::*=.)]"), ""))</f>
        <v>International, Asian, Breakfast, Brunch, Reservations, Outdoor Seating, Seating, Serves Alcohol, Wheelchair Accessible, Table Service</v>
      </c>
      <c r="R1961" t="s">
        <v>9048</v>
      </c>
      <c r="S1961" t="str">
        <f t="shared" si="245"/>
        <v>P002932</v>
      </c>
      <c r="T1961">
        <f t="shared" ca="1" si="246"/>
        <v>3049</v>
      </c>
      <c r="U1961" s="4">
        <v>2121</v>
      </c>
    </row>
    <row r="1962" spans="1:21" x14ac:dyDescent="0.45">
      <c r="A1962" t="s">
        <v>7875</v>
      </c>
      <c r="B1962" t="s">
        <v>41</v>
      </c>
      <c r="C1962" s="3" t="str">
        <f t="shared" si="241"/>
        <v>4.5 </v>
      </c>
      <c r="D1962" t="s">
        <v>7876</v>
      </c>
      <c r="E1962" t="s">
        <v>7877</v>
      </c>
      <c r="F1962" t="s">
        <v>6</v>
      </c>
      <c r="G1962" t="str">
        <f t="shared" si="242"/>
        <v>$</v>
      </c>
      <c r="H1962" t="s">
        <v>7878</v>
      </c>
      <c r="I1962" t="s">
        <v>7879</v>
      </c>
      <c r="J1962" t="str">
        <f t="shared" si="240"/>
        <v>BakeriesFrenchCafe</v>
      </c>
      <c r="K1962" t="str" cm="1">
        <f t="array" ref="K1962">ExtractCapitals(J1962)</f>
        <v>Bakeries French Cafe</v>
      </c>
      <c r="L1962" t="str">
        <f t="shared" si="243"/>
        <v>Bakeries, French, Cafe</v>
      </c>
      <c r="M1962" t="str">
        <f t="shared" si="247"/>
        <v>Bakeries, French, Cafe</v>
      </c>
      <c r="N1962" t="s">
        <v>7880</v>
      </c>
      <c r="O1962" t="s">
        <v>600</v>
      </c>
      <c r="P1962" t="str">
        <f t="shared" si="244"/>
        <v>Bakeries, French, Cafe, Cafe, French, Breakfast, Lunch, Dinner, Brunch</v>
      </c>
      <c r="Q1962" t="str" cm="1">
        <f t="array" ref="Q1962">_xlfn.TEXTJOIN(", ", TRUE, IFERROR(_xlfn.FILTERXML("&lt;t&gt;&lt;s&gt;" &amp; SUBSTITUTE(P1962, ", ", "&lt;/s&gt;&lt;s&gt;") &amp; "&lt;/s&gt;&lt;/t&gt;", "//s[not(preceding::*=.)]"), ""))</f>
        <v>Bakeries, French, Cafe, Breakfast, Lunch, Dinner, Brunch</v>
      </c>
      <c r="R1962" t="s">
        <v>9048</v>
      </c>
      <c r="S1962" t="str">
        <f t="shared" si="245"/>
        <v>P002933</v>
      </c>
      <c r="T1962">
        <f t="shared" ca="1" si="246"/>
        <v>158</v>
      </c>
      <c r="U1962" s="4">
        <v>279</v>
      </c>
    </row>
    <row r="1963" spans="1:21" x14ac:dyDescent="0.45">
      <c r="A1963" t="s">
        <v>7881</v>
      </c>
      <c r="B1963" t="s">
        <v>41</v>
      </c>
      <c r="C1963" s="3" t="str">
        <f t="shared" si="241"/>
        <v>4.5 </v>
      </c>
      <c r="D1963" t="s">
        <v>7882</v>
      </c>
      <c r="E1963" t="s">
        <v>7883</v>
      </c>
      <c r="F1963" t="s">
        <v>13</v>
      </c>
      <c r="G1963" t="str">
        <f t="shared" si="242"/>
        <v>$$ - $$$</v>
      </c>
      <c r="H1963" t="s">
        <v>1018</v>
      </c>
      <c r="I1963" t="s">
        <v>7884</v>
      </c>
      <c r="J1963" t="str">
        <f t="shared" si="240"/>
        <v xml:space="preserve">  Fast food</v>
      </c>
      <c r="K1963" t="str" cm="1">
        <f t="array" ref="K1963">ExtractCapitals(J1963)</f>
        <v>Fast food</v>
      </c>
      <c r="L1963" t="str">
        <f t="shared" si="243"/>
        <v>Fast, food</v>
      </c>
      <c r="M1963" t="str">
        <f t="shared" si="247"/>
        <v>Fast, food</v>
      </c>
      <c r="N1963" t="s">
        <v>1257</v>
      </c>
      <c r="O1963" t="s">
        <v>232</v>
      </c>
      <c r="P1963" t="str">
        <f t="shared" si="244"/>
        <v>Fast, food, Fast food, Lunch, Dinner</v>
      </c>
      <c r="Q1963" t="str" cm="1">
        <f t="array" ref="Q1963">_xlfn.TEXTJOIN(", ", TRUE, IFERROR(_xlfn.FILTERXML("&lt;t&gt;&lt;s&gt;" &amp; SUBSTITUTE(P1963, ", ", "&lt;/s&gt;&lt;s&gt;") &amp; "&lt;/s&gt;&lt;/t&gt;", "//s[not(preceding::*=.)]"), ""))</f>
        <v>Fast, food, Fast food, Lunch, Dinner</v>
      </c>
      <c r="R1963" t="s">
        <v>9048</v>
      </c>
      <c r="S1963" t="str">
        <f t="shared" si="245"/>
        <v>P002934</v>
      </c>
      <c r="T1963">
        <f t="shared" ca="1" si="246"/>
        <v>1680</v>
      </c>
      <c r="U1963" s="4">
        <v>1344</v>
      </c>
    </row>
    <row r="1964" spans="1:21" x14ac:dyDescent="0.45">
      <c r="A1964" t="s">
        <v>7885</v>
      </c>
      <c r="B1964" t="s">
        <v>41</v>
      </c>
      <c r="C1964" s="3" t="str">
        <f t="shared" si="241"/>
        <v>4.5 </v>
      </c>
      <c r="D1964" t="s">
        <v>7771</v>
      </c>
      <c r="E1964" t="s">
        <v>7886</v>
      </c>
      <c r="F1964" t="s">
        <v>144</v>
      </c>
      <c r="G1964" t="str">
        <f t="shared" si="242"/>
        <v>$$$$</v>
      </c>
      <c r="H1964" t="s">
        <v>7887</v>
      </c>
      <c r="I1964" t="s">
        <v>7773</v>
      </c>
      <c r="J1964" t="str">
        <f t="shared" si="240"/>
        <v>FrenchEuropeanGluten Free Options</v>
      </c>
      <c r="K1964" t="str" cm="1">
        <f t="array" ref="K1964">ExtractCapitals(J1964)</f>
        <v>French European Gluten  Free  Options</v>
      </c>
      <c r="L1964" t="str">
        <f t="shared" si="243"/>
        <v>French, European, Gluten, , Free, , Options</v>
      </c>
      <c r="M1964" t="str">
        <f t="shared" si="247"/>
        <v>French, European, Gluten Free Options</v>
      </c>
      <c r="N1964" t="s">
        <v>3133</v>
      </c>
      <c r="O1964" t="s">
        <v>39</v>
      </c>
      <c r="P1964" t="str">
        <f t="shared" si="244"/>
        <v>French, European, Gluten Free Options, Dinner</v>
      </c>
      <c r="Q1964" t="str" cm="1">
        <f t="array" ref="Q1964">_xlfn.TEXTJOIN(", ", TRUE, IFERROR(_xlfn.FILTERXML("&lt;t&gt;&lt;s&gt;" &amp; SUBSTITUTE(P1964, ", ", "&lt;/s&gt;&lt;s&gt;") &amp; "&lt;/s&gt;&lt;/t&gt;", "//s[not(preceding::*=.)]"), ""))</f>
        <v>French, European, Gluten Free Options, Dinner</v>
      </c>
      <c r="R1964" t="s">
        <v>9048</v>
      </c>
      <c r="S1964" t="str">
        <f t="shared" si="245"/>
        <v>P002935</v>
      </c>
      <c r="T1964">
        <f t="shared" ca="1" si="246"/>
        <v>3174</v>
      </c>
      <c r="U1964" s="4">
        <v>3137</v>
      </c>
    </row>
    <row r="1965" spans="1:21" x14ac:dyDescent="0.45">
      <c r="A1965" t="s">
        <v>7888</v>
      </c>
      <c r="B1965" t="s">
        <v>3</v>
      </c>
      <c r="C1965" s="3" t="str">
        <f t="shared" si="241"/>
        <v>4.0 </v>
      </c>
      <c r="D1965" t="s">
        <v>7889</v>
      </c>
      <c r="E1965" t="s">
        <v>7890</v>
      </c>
      <c r="F1965" t="s">
        <v>13</v>
      </c>
      <c r="G1965" t="str">
        <f t="shared" si="242"/>
        <v>$$ - $$$</v>
      </c>
      <c r="H1965" t="s">
        <v>7891</v>
      </c>
      <c r="I1965" t="s">
        <v>7892</v>
      </c>
      <c r="J1965" t="str">
        <f t="shared" si="240"/>
        <v xml:space="preserve">  BarVegetarian Friendly</v>
      </c>
      <c r="K1965" t="str" cm="1">
        <f t="array" ref="K1965">ExtractCapitals(J1965)</f>
        <v>Bar Vegetarian  Friendly</v>
      </c>
      <c r="L1965" t="str">
        <f t="shared" si="243"/>
        <v>Bar, Vegetarian, , Friendly</v>
      </c>
      <c r="M1965" t="str">
        <f t="shared" si="247"/>
        <v>Bar, Vegetarian Friendly</v>
      </c>
      <c r="N1965" t="s">
        <v>860</v>
      </c>
      <c r="O1965" t="s">
        <v>34</v>
      </c>
      <c r="P1965" t="str">
        <f t="shared" si="244"/>
        <v>Bar, Vegetarian Friendly</v>
      </c>
      <c r="Q1965" t="str" cm="1">
        <f t="array" ref="Q1965">_xlfn.TEXTJOIN(", ", TRUE, IFERROR(_xlfn.FILTERXML("&lt;t&gt;&lt;s&gt;" &amp; SUBSTITUTE(P1965, ", ", "&lt;/s&gt;&lt;s&gt;") &amp; "&lt;/s&gt;&lt;/t&gt;", "//s[not(preceding::*=.)]"), ""))</f>
        <v>Bar, Vegetarian Friendly</v>
      </c>
      <c r="R1965" t="s">
        <v>9048</v>
      </c>
      <c r="S1965" t="str">
        <f t="shared" si="245"/>
        <v>P002936</v>
      </c>
      <c r="T1965">
        <f t="shared" ca="1" si="246"/>
        <v>2044</v>
      </c>
      <c r="U1965" s="4">
        <v>1282</v>
      </c>
    </row>
    <row r="1966" spans="1:21" x14ac:dyDescent="0.45">
      <c r="A1966" t="s">
        <v>7893</v>
      </c>
      <c r="B1966" t="s">
        <v>41</v>
      </c>
      <c r="C1966" s="3" t="str">
        <f t="shared" si="241"/>
        <v>4.5 </v>
      </c>
      <c r="D1966" t="s">
        <v>7894</v>
      </c>
      <c r="E1966" t="s">
        <v>7895</v>
      </c>
      <c r="F1966" t="s">
        <v>13</v>
      </c>
      <c r="G1966" t="str">
        <f t="shared" si="242"/>
        <v>$$ - $$$</v>
      </c>
      <c r="H1966" t="s">
        <v>7896</v>
      </c>
      <c r="I1966" t="s">
        <v>7897</v>
      </c>
      <c r="J1966" t="str">
        <f t="shared" si="240"/>
        <v xml:space="preserve">  GrillContemporaryFusion</v>
      </c>
      <c r="K1966" t="str" cm="1">
        <f t="array" ref="K1966">ExtractCapitals(J1966)</f>
        <v>Grill Contemporary Fusion</v>
      </c>
      <c r="L1966" t="str">
        <f t="shared" si="243"/>
        <v>Grill, Contemporary, Fusion</v>
      </c>
      <c r="M1966" t="str">
        <f t="shared" si="247"/>
        <v>Grill, Contemporary, Fusion</v>
      </c>
      <c r="N1966" t="s">
        <v>7898</v>
      </c>
      <c r="O1966" t="s">
        <v>3633</v>
      </c>
      <c r="P1966" t="str">
        <f t="shared" si="244"/>
        <v>Grill, Contemporary, Fusion, Dinner, Lunch, Drinks</v>
      </c>
      <c r="Q1966" t="str" cm="1">
        <f t="array" ref="Q1966">_xlfn.TEXTJOIN(", ", TRUE, IFERROR(_xlfn.FILTERXML("&lt;t&gt;&lt;s&gt;" &amp; SUBSTITUTE(P1966, ", ", "&lt;/s&gt;&lt;s&gt;") &amp; "&lt;/s&gt;&lt;/t&gt;", "//s[not(preceding::*=.)]"), ""))</f>
        <v>Grill, Contemporary, Fusion, Dinner, Lunch, Drinks</v>
      </c>
      <c r="R1966" t="s">
        <v>9048</v>
      </c>
      <c r="S1966" t="str">
        <f t="shared" si="245"/>
        <v>P002937</v>
      </c>
      <c r="T1966">
        <f t="shared" ca="1" si="246"/>
        <v>3869</v>
      </c>
      <c r="U1966" s="4">
        <v>3227</v>
      </c>
    </row>
    <row r="1967" spans="1:21" x14ac:dyDescent="0.45">
      <c r="A1967" t="s">
        <v>7899</v>
      </c>
      <c r="B1967" t="s">
        <v>41</v>
      </c>
      <c r="C1967" s="3" t="str">
        <f t="shared" si="241"/>
        <v>4.5 </v>
      </c>
      <c r="D1967" t="s">
        <v>7900</v>
      </c>
      <c r="F1967" t="s">
        <v>6</v>
      </c>
      <c r="G1967" t="str">
        <f t="shared" si="242"/>
        <v>$</v>
      </c>
      <c r="H1967" t="s">
        <v>4923</v>
      </c>
      <c r="I1967" t="s">
        <v>7901</v>
      </c>
      <c r="J1967" t="str">
        <f t="shared" si="240"/>
        <v>AsianMalaysianVegetarian Friendly</v>
      </c>
      <c r="K1967" t="str" cm="1">
        <f t="array" ref="K1967">ExtractCapitals(J1967)</f>
        <v>Asian Malaysian Vegetarian  Friendly</v>
      </c>
      <c r="L1967" t="str">
        <f t="shared" si="243"/>
        <v>Asian, Malaysian, Vegetarian, , Friendly</v>
      </c>
      <c r="M1967" t="str">
        <f t="shared" si="247"/>
        <v>Asian, Malaysian, Vegetarian Friendly</v>
      </c>
      <c r="N1967" t="s">
        <v>56</v>
      </c>
      <c r="O1967" t="s">
        <v>232</v>
      </c>
      <c r="P1967" t="str">
        <f t="shared" si="244"/>
        <v>Asian, Malaysian, Vegetarian Friendly, Vegetarian Friendly, Vegan Options, Lunch, Dinner</v>
      </c>
      <c r="Q1967" t="str" cm="1">
        <f t="array" ref="Q1967">_xlfn.TEXTJOIN(", ", TRUE, IFERROR(_xlfn.FILTERXML("&lt;t&gt;&lt;s&gt;" &amp; SUBSTITUTE(P1967, ", ", "&lt;/s&gt;&lt;s&gt;") &amp; "&lt;/s&gt;&lt;/t&gt;", "//s[not(preceding::*=.)]"), ""))</f>
        <v>Asian, Malaysian, Vegetarian Friendly, Vegan Options, Lunch, Dinner</v>
      </c>
      <c r="R1967" t="s">
        <v>9048</v>
      </c>
      <c r="S1967" t="str">
        <f t="shared" si="245"/>
        <v>P002938</v>
      </c>
      <c r="T1967">
        <f t="shared" ca="1" si="246"/>
        <v>908</v>
      </c>
      <c r="U1967" s="4">
        <v>3203</v>
      </c>
    </row>
    <row r="1968" spans="1:21" x14ac:dyDescent="0.45">
      <c r="A1968" t="s">
        <v>7902</v>
      </c>
      <c r="B1968" t="s">
        <v>3</v>
      </c>
      <c r="C1968" s="3" t="str">
        <f t="shared" si="241"/>
        <v>4.0 </v>
      </c>
      <c r="D1968" t="s">
        <v>7903</v>
      </c>
      <c r="E1968" t="s">
        <v>7904</v>
      </c>
      <c r="F1968" t="s">
        <v>6</v>
      </c>
      <c r="G1968" t="str">
        <f t="shared" si="242"/>
        <v>$</v>
      </c>
      <c r="H1968" t="s">
        <v>246</v>
      </c>
      <c r="I1968" t="s">
        <v>7905</v>
      </c>
      <c r="J1968" t="str">
        <f t="shared" si="240"/>
        <v>AsianMalaysian</v>
      </c>
      <c r="K1968" t="str" cm="1">
        <f t="array" ref="K1968">ExtractCapitals(J1968)</f>
        <v>Asian Malaysian</v>
      </c>
      <c r="L1968" t="str">
        <f t="shared" si="243"/>
        <v>Asian, Malaysian</v>
      </c>
      <c r="M1968" t="str">
        <f t="shared" si="247"/>
        <v>Asian, Malaysian</v>
      </c>
      <c r="N1968" t="s">
        <v>99</v>
      </c>
      <c r="O1968" t="s">
        <v>3814</v>
      </c>
      <c r="P1968" t="str">
        <f t="shared" si="244"/>
        <v>Asian, Malaysian, Breakfast, Lunch, Brunch, Takeout, Seating</v>
      </c>
      <c r="Q1968" t="str" cm="1">
        <f t="array" ref="Q1968">_xlfn.TEXTJOIN(", ", TRUE, IFERROR(_xlfn.FILTERXML("&lt;t&gt;&lt;s&gt;" &amp; SUBSTITUTE(P1968, ", ", "&lt;/s&gt;&lt;s&gt;") &amp; "&lt;/s&gt;&lt;/t&gt;", "//s[not(preceding::*=.)]"), ""))</f>
        <v>Asian, Malaysian, Breakfast, Lunch, Brunch, Takeout, Seating</v>
      </c>
      <c r="R1968" t="s">
        <v>9048</v>
      </c>
      <c r="S1968" t="str">
        <f t="shared" si="245"/>
        <v>P002939</v>
      </c>
      <c r="T1968">
        <f t="shared" ca="1" si="246"/>
        <v>3729</v>
      </c>
      <c r="U1968" s="4">
        <v>3940</v>
      </c>
    </row>
    <row r="1969" spans="1:21" x14ac:dyDescent="0.45">
      <c r="A1969" t="s">
        <v>7400</v>
      </c>
      <c r="B1969" t="s">
        <v>41</v>
      </c>
      <c r="C1969" s="3" t="str">
        <f t="shared" si="241"/>
        <v>4.5 </v>
      </c>
      <c r="D1969" t="s">
        <v>7906</v>
      </c>
      <c r="E1969" t="s">
        <v>7907</v>
      </c>
      <c r="F1969" t="s">
        <v>6</v>
      </c>
      <c r="G1969" t="str">
        <f t="shared" si="242"/>
        <v>$</v>
      </c>
      <c r="H1969" t="s">
        <v>7908</v>
      </c>
      <c r="I1969" t="s">
        <v>7909</v>
      </c>
      <c r="J1969" t="str">
        <f t="shared" si="240"/>
        <v>BakeriesAsianMalaysian</v>
      </c>
      <c r="K1969" t="str" cm="1">
        <f t="array" ref="K1969">ExtractCapitals(J1969)</f>
        <v>Bakeries Asian Malaysian</v>
      </c>
      <c r="L1969" t="str">
        <f t="shared" si="243"/>
        <v>Bakeries, Asian, Malaysian</v>
      </c>
      <c r="M1969" t="str">
        <f t="shared" si="247"/>
        <v>Bakeries, Asian, Malaysian</v>
      </c>
      <c r="N1969" t="s">
        <v>107</v>
      </c>
      <c r="P1969" t="str">
        <f t="shared" si="244"/>
        <v>Bakeries, Asian, Malaysian, Takeout</v>
      </c>
      <c r="Q1969" t="str" cm="1">
        <f t="array" ref="Q1969">_xlfn.TEXTJOIN(", ", TRUE, IFERROR(_xlfn.FILTERXML("&lt;t&gt;&lt;s&gt;" &amp; SUBSTITUTE(P1969, ", ", "&lt;/s&gt;&lt;s&gt;") &amp; "&lt;/s&gt;&lt;/t&gt;", "//s[not(preceding::*=.)]"), ""))</f>
        <v>Bakeries, Asian, Malaysian, Takeout</v>
      </c>
      <c r="R1969" t="s">
        <v>9048</v>
      </c>
      <c r="S1969" t="str">
        <f t="shared" si="245"/>
        <v>P002940</v>
      </c>
      <c r="T1969">
        <f t="shared" ca="1" si="246"/>
        <v>4292</v>
      </c>
      <c r="U1969" s="4">
        <v>2216</v>
      </c>
    </row>
    <row r="1970" spans="1:21" x14ac:dyDescent="0.45">
      <c r="A1970" t="s">
        <v>7910</v>
      </c>
      <c r="B1970" t="s">
        <v>3</v>
      </c>
      <c r="C1970" s="3" t="str">
        <f t="shared" si="241"/>
        <v>4.0 </v>
      </c>
      <c r="D1970" t="s">
        <v>7911</v>
      </c>
      <c r="E1970" t="s">
        <v>7912</v>
      </c>
      <c r="F1970" t="s">
        <v>13</v>
      </c>
      <c r="G1970" t="str">
        <f t="shared" si="242"/>
        <v>$$ - $$$</v>
      </c>
      <c r="H1970" t="s">
        <v>7913</v>
      </c>
      <c r="I1970" t="s">
        <v>7914</v>
      </c>
      <c r="J1970" t="str">
        <f t="shared" si="240"/>
        <v xml:space="preserve">  ItalianSouthwesternBar</v>
      </c>
      <c r="K1970" t="str" cm="1">
        <f t="array" ref="K1970">ExtractCapitals(J1970)</f>
        <v>Italian Southwestern Bar</v>
      </c>
      <c r="L1970" t="str">
        <f t="shared" si="243"/>
        <v>Italian, Southwestern, Bar</v>
      </c>
      <c r="M1970" t="str">
        <f t="shared" si="247"/>
        <v>Italian, Southwestern, Bar</v>
      </c>
      <c r="N1970" t="s">
        <v>7915</v>
      </c>
      <c r="O1970" t="s">
        <v>1818</v>
      </c>
      <c r="P1970" t="str">
        <f t="shared" si="244"/>
        <v>Italian, Southwestern, Bar, Italian, Southwestern, Fusion, Malaysian, Bar, Pub, Dinner, Lunch, After-hours, Drinks</v>
      </c>
      <c r="Q1970" t="str" cm="1">
        <f t="array" ref="Q1970">_xlfn.TEXTJOIN(", ", TRUE, IFERROR(_xlfn.FILTERXML("&lt;t&gt;&lt;s&gt;" &amp; SUBSTITUTE(P1970, ", ", "&lt;/s&gt;&lt;s&gt;") &amp; "&lt;/s&gt;&lt;/t&gt;", "//s[not(preceding::*=.)]"), ""))</f>
        <v>Italian, Southwestern, Bar, Fusion, Malaysian, Pub, Dinner, Lunch, After-hours, Drinks</v>
      </c>
      <c r="R1970" t="s">
        <v>9048</v>
      </c>
      <c r="S1970" t="str">
        <f t="shared" si="245"/>
        <v>P002941</v>
      </c>
      <c r="T1970">
        <f t="shared" ca="1" si="246"/>
        <v>3543</v>
      </c>
      <c r="U1970" s="4">
        <v>2121</v>
      </c>
    </row>
    <row r="1971" spans="1:21" x14ac:dyDescent="0.45">
      <c r="A1971" t="s">
        <v>7916</v>
      </c>
      <c r="B1971" t="s">
        <v>41</v>
      </c>
      <c r="C1971" s="3" t="str">
        <f t="shared" si="241"/>
        <v>4.5 </v>
      </c>
      <c r="D1971" t="s">
        <v>7917</v>
      </c>
      <c r="E1971" t="s">
        <v>7918</v>
      </c>
      <c r="F1971" t="s">
        <v>13</v>
      </c>
      <c r="G1971" t="str">
        <f t="shared" si="242"/>
        <v>$$ - $$$</v>
      </c>
      <c r="H1971" t="s">
        <v>2942</v>
      </c>
      <c r="I1971" t="s">
        <v>7919</v>
      </c>
      <c r="J1971" t="str">
        <f t="shared" si="240"/>
        <v xml:space="preserve">  CafeMalaysian</v>
      </c>
      <c r="K1971" t="str" cm="1">
        <f t="array" ref="K1971">ExtractCapitals(J1971)</f>
        <v>Cafe Malaysian</v>
      </c>
      <c r="L1971" t="str">
        <f t="shared" si="243"/>
        <v>Cafe, Malaysian</v>
      </c>
      <c r="M1971" t="str">
        <f t="shared" si="247"/>
        <v>Cafe, Malaysian</v>
      </c>
      <c r="N1971" t="s">
        <v>7920</v>
      </c>
      <c r="O1971" t="s">
        <v>7921</v>
      </c>
      <c r="P1971" t="str">
        <f t="shared" si="244"/>
        <v>Cafe, Malaysian, Lunch, Brunch, Drinks</v>
      </c>
      <c r="Q1971" t="str" cm="1">
        <f t="array" ref="Q1971">_xlfn.TEXTJOIN(", ", TRUE, IFERROR(_xlfn.FILTERXML("&lt;t&gt;&lt;s&gt;" &amp; SUBSTITUTE(P1971, ", ", "&lt;/s&gt;&lt;s&gt;") &amp; "&lt;/s&gt;&lt;/t&gt;", "//s[not(preceding::*=.)]"), ""))</f>
        <v>Cafe, Malaysian, Lunch, Brunch, Drinks</v>
      </c>
      <c r="R1971" t="s">
        <v>9048</v>
      </c>
      <c r="S1971" t="str">
        <f t="shared" si="245"/>
        <v>P002942</v>
      </c>
      <c r="T1971">
        <f t="shared" ca="1" si="246"/>
        <v>1823</v>
      </c>
      <c r="U1971" s="4">
        <v>960</v>
      </c>
    </row>
    <row r="1972" spans="1:21" x14ac:dyDescent="0.45">
      <c r="A1972" t="s">
        <v>7922</v>
      </c>
      <c r="B1972" t="s">
        <v>41</v>
      </c>
      <c r="C1972" s="3" t="str">
        <f t="shared" si="241"/>
        <v>4.5 </v>
      </c>
      <c r="D1972" t="s">
        <v>7923</v>
      </c>
      <c r="E1972" t="s">
        <v>7924</v>
      </c>
      <c r="F1972" t="s">
        <v>144</v>
      </c>
      <c r="G1972" t="str">
        <f t="shared" si="242"/>
        <v>$$$$</v>
      </c>
      <c r="H1972" t="s">
        <v>7925</v>
      </c>
      <c r="I1972" t="s">
        <v>7926</v>
      </c>
      <c r="J1972" t="str">
        <f t="shared" si="240"/>
        <v>FrenchEuropeanFusion</v>
      </c>
      <c r="K1972" t="str" cm="1">
        <f t="array" ref="K1972">ExtractCapitals(J1972)</f>
        <v>French European Fusion</v>
      </c>
      <c r="L1972" t="str">
        <f t="shared" si="243"/>
        <v>French, European, Fusion</v>
      </c>
      <c r="M1972" t="str">
        <f t="shared" si="247"/>
        <v>French, European, Fusion</v>
      </c>
      <c r="N1972" t="s">
        <v>7927</v>
      </c>
      <c r="O1972" t="s">
        <v>34</v>
      </c>
      <c r="P1972" t="str">
        <f t="shared" si="244"/>
        <v>French, European, Fusion, European, French, Fusion, Vegetarian Friendly</v>
      </c>
      <c r="Q1972" t="str" cm="1">
        <f t="array" ref="Q1972">_xlfn.TEXTJOIN(", ", TRUE, IFERROR(_xlfn.FILTERXML("&lt;t&gt;&lt;s&gt;" &amp; SUBSTITUTE(P1972, ", ", "&lt;/s&gt;&lt;s&gt;") &amp; "&lt;/s&gt;&lt;/t&gt;", "//s[not(preceding::*=.)]"), ""))</f>
        <v>French, European, Fusion, Vegetarian Friendly</v>
      </c>
      <c r="R1972" t="s">
        <v>9048</v>
      </c>
      <c r="S1972" t="str">
        <f t="shared" si="245"/>
        <v>P002943</v>
      </c>
      <c r="T1972">
        <f t="shared" ca="1" si="246"/>
        <v>933</v>
      </c>
      <c r="U1972" s="4">
        <v>4434</v>
      </c>
    </row>
    <row r="1973" spans="1:21" x14ac:dyDescent="0.45">
      <c r="A1973" t="s">
        <v>7928</v>
      </c>
      <c r="B1973" t="s">
        <v>3</v>
      </c>
      <c r="C1973" s="3" t="str">
        <f t="shared" si="241"/>
        <v>4.0 </v>
      </c>
      <c r="D1973" t="s">
        <v>7929</v>
      </c>
      <c r="E1973" t="s">
        <v>7930</v>
      </c>
      <c r="F1973" t="s">
        <v>6</v>
      </c>
      <c r="G1973" t="str">
        <f t="shared" si="242"/>
        <v>$</v>
      </c>
      <c r="H1973" t="s">
        <v>246</v>
      </c>
      <c r="I1973" t="s">
        <v>7931</v>
      </c>
      <c r="J1973" t="str">
        <f t="shared" si="240"/>
        <v>AsianMalaysian</v>
      </c>
      <c r="K1973" t="str" cm="1">
        <f t="array" ref="K1973">ExtractCapitals(J1973)</f>
        <v>Asian Malaysian</v>
      </c>
      <c r="L1973" t="str">
        <f t="shared" si="243"/>
        <v>Asian, Malaysian</v>
      </c>
      <c r="M1973" t="str">
        <f t="shared" si="247"/>
        <v>Asian, Malaysian</v>
      </c>
      <c r="N1973" t="s">
        <v>558</v>
      </c>
      <c r="O1973" t="s">
        <v>107</v>
      </c>
      <c r="P1973" t="str">
        <f t="shared" si="244"/>
        <v>Asian, Malaysian, Breakfast, Takeout</v>
      </c>
      <c r="Q1973" t="str" cm="1">
        <f t="array" ref="Q1973">_xlfn.TEXTJOIN(", ", TRUE, IFERROR(_xlfn.FILTERXML("&lt;t&gt;&lt;s&gt;" &amp; SUBSTITUTE(P1973, ", ", "&lt;/s&gt;&lt;s&gt;") &amp; "&lt;/s&gt;&lt;/t&gt;", "//s[not(preceding::*=.)]"), ""))</f>
        <v>Asian, Malaysian, Breakfast, Takeout</v>
      </c>
      <c r="R1973" t="s">
        <v>9048</v>
      </c>
      <c r="S1973" t="str">
        <f t="shared" si="245"/>
        <v>P002944</v>
      </c>
      <c r="T1973">
        <f t="shared" ca="1" si="246"/>
        <v>1672</v>
      </c>
      <c r="U1973" s="4">
        <v>1914</v>
      </c>
    </row>
    <row r="1974" spans="1:21" x14ac:dyDescent="0.45">
      <c r="A1974" t="s">
        <v>7932</v>
      </c>
      <c r="B1974" t="s">
        <v>41</v>
      </c>
      <c r="C1974" s="3" t="str">
        <f t="shared" si="241"/>
        <v>4.5 </v>
      </c>
      <c r="D1974" t="s">
        <v>7933</v>
      </c>
      <c r="F1974" t="s">
        <v>6</v>
      </c>
      <c r="G1974" t="str">
        <f t="shared" si="242"/>
        <v>$</v>
      </c>
      <c r="H1974" t="s">
        <v>7934</v>
      </c>
      <c r="J1974" t="str">
        <f t="shared" si="240"/>
        <v>AsianIndonesianMalaysian</v>
      </c>
      <c r="K1974" t="str" cm="1">
        <f t="array" ref="K1974">ExtractCapitals(J1974)</f>
        <v>Asian Indonesian Malaysian</v>
      </c>
      <c r="L1974" t="str">
        <f t="shared" si="243"/>
        <v>Asian, Indonesian, Malaysian</v>
      </c>
      <c r="M1974" t="str">
        <f t="shared" si="247"/>
        <v>Asian, Indonesian, Malaysian</v>
      </c>
      <c r="N1974" t="s">
        <v>158</v>
      </c>
      <c r="O1974" t="s">
        <v>62</v>
      </c>
      <c r="P1974" t="str">
        <f t="shared" si="244"/>
        <v>Asian, Indonesian, Malaysian, Halal, Vegetarian Friendly, Lunch</v>
      </c>
      <c r="Q1974" t="str" cm="1">
        <f t="array" ref="Q1974">_xlfn.TEXTJOIN(", ", TRUE, IFERROR(_xlfn.FILTERXML("&lt;t&gt;&lt;s&gt;" &amp; SUBSTITUTE(P1974, ", ", "&lt;/s&gt;&lt;s&gt;") &amp; "&lt;/s&gt;&lt;/t&gt;", "//s[not(preceding::*=.)]"), ""))</f>
        <v>Asian, Indonesian, Malaysian, Halal, Vegetarian Friendly, Lunch</v>
      </c>
      <c r="R1974" t="s">
        <v>9048</v>
      </c>
      <c r="S1974" t="str">
        <f t="shared" si="245"/>
        <v>P002945</v>
      </c>
      <c r="T1974">
        <f t="shared" ca="1" si="246"/>
        <v>1310</v>
      </c>
      <c r="U1974" s="4">
        <v>295</v>
      </c>
    </row>
    <row r="1975" spans="1:21" x14ac:dyDescent="0.45">
      <c r="A1975" t="s">
        <v>7935</v>
      </c>
      <c r="B1975" t="s">
        <v>3</v>
      </c>
      <c r="C1975" s="3" t="str">
        <f t="shared" si="241"/>
        <v>4.0 </v>
      </c>
      <c r="D1975" t="s">
        <v>7936</v>
      </c>
      <c r="E1975" t="s">
        <v>7937</v>
      </c>
      <c r="F1975" t="s">
        <v>13</v>
      </c>
      <c r="G1975" t="str">
        <f t="shared" si="242"/>
        <v>$$ - $$$</v>
      </c>
      <c r="H1975" t="s">
        <v>297</v>
      </c>
      <c r="I1975" t="s">
        <v>7938</v>
      </c>
      <c r="J1975" t="str">
        <f t="shared" si="240"/>
        <v xml:space="preserve">  Cafe</v>
      </c>
      <c r="K1975" t="str" cm="1">
        <f t="array" ref="K1975">ExtractCapitals(J1975)</f>
        <v>Cafe</v>
      </c>
      <c r="L1975" t="str">
        <f t="shared" si="243"/>
        <v>Cafe</v>
      </c>
      <c r="M1975" t="str">
        <f t="shared" si="247"/>
        <v>Cafe</v>
      </c>
      <c r="N1975" t="s">
        <v>208</v>
      </c>
      <c r="O1975" t="s">
        <v>1579</v>
      </c>
      <c r="P1975" t="str">
        <f t="shared" si="244"/>
        <v>Cafe, Breakfast, Lunch, Dinner, Brunch, Drinks</v>
      </c>
      <c r="Q1975" t="str" cm="1">
        <f t="array" ref="Q1975">_xlfn.TEXTJOIN(", ", TRUE, IFERROR(_xlfn.FILTERXML("&lt;t&gt;&lt;s&gt;" &amp; SUBSTITUTE(P1975, ", ", "&lt;/s&gt;&lt;s&gt;") &amp; "&lt;/s&gt;&lt;/t&gt;", "//s[not(preceding::*=.)]"), ""))</f>
        <v>Cafe, Breakfast, Lunch, Dinner, Brunch, Drinks</v>
      </c>
      <c r="R1975" t="s">
        <v>9048</v>
      </c>
      <c r="S1975" t="str">
        <f t="shared" si="245"/>
        <v>P002946</v>
      </c>
      <c r="T1975">
        <f t="shared" ca="1" si="246"/>
        <v>384</v>
      </c>
      <c r="U1975" s="4">
        <v>2746</v>
      </c>
    </row>
    <row r="1976" spans="1:21" x14ac:dyDescent="0.45">
      <c r="A1976" t="s">
        <v>7939</v>
      </c>
      <c r="B1976" t="s">
        <v>41</v>
      </c>
      <c r="C1976" s="3" t="str">
        <f t="shared" si="241"/>
        <v>4.5 </v>
      </c>
      <c r="D1976" t="s">
        <v>7940</v>
      </c>
      <c r="E1976" t="s">
        <v>7941</v>
      </c>
      <c r="F1976" t="s">
        <v>13</v>
      </c>
      <c r="G1976" t="str">
        <f t="shared" si="242"/>
        <v>$$ - $$$</v>
      </c>
      <c r="H1976" t="s">
        <v>181</v>
      </c>
      <c r="I1976" t="s">
        <v>7942</v>
      </c>
      <c r="J1976" t="str">
        <f t="shared" si="240"/>
        <v xml:space="preserve">  CafeAsianMalaysian</v>
      </c>
      <c r="K1976" t="str" cm="1">
        <f t="array" ref="K1976">ExtractCapitals(J1976)</f>
        <v>Cafe Asian Malaysian</v>
      </c>
      <c r="L1976" t="str">
        <f t="shared" si="243"/>
        <v>Cafe, Asian, Malaysian</v>
      </c>
      <c r="M1976" t="str">
        <f t="shared" si="247"/>
        <v>Cafe, Asian, Malaysian</v>
      </c>
      <c r="N1976" t="s">
        <v>3066</v>
      </c>
      <c r="O1976" t="s">
        <v>99</v>
      </c>
      <c r="P1976" t="str">
        <f t="shared" si="244"/>
        <v>Cafe, Asian, Malaysian, Vegetarian Friendly, Vegan Options, Gluten Free Options, Breakfast, Lunch, Brunch</v>
      </c>
      <c r="Q1976" t="str" cm="1">
        <f t="array" ref="Q1976">_xlfn.TEXTJOIN(", ", TRUE, IFERROR(_xlfn.FILTERXML("&lt;t&gt;&lt;s&gt;" &amp; SUBSTITUTE(P1976, ", ", "&lt;/s&gt;&lt;s&gt;") &amp; "&lt;/s&gt;&lt;/t&gt;", "//s[not(preceding::*=.)]"), ""))</f>
        <v>Cafe, Asian, Malaysian, Vegetarian Friendly, Vegan Options, Gluten Free Options, Breakfast, Lunch, Brunch</v>
      </c>
      <c r="R1976" t="s">
        <v>9048</v>
      </c>
      <c r="S1976" t="str">
        <f t="shared" si="245"/>
        <v>P002947</v>
      </c>
      <c r="T1976">
        <f t="shared" ca="1" si="246"/>
        <v>2764</v>
      </c>
      <c r="U1976" s="4">
        <v>354</v>
      </c>
    </row>
    <row r="1977" spans="1:21" x14ac:dyDescent="0.45">
      <c r="A1977" t="s">
        <v>7943</v>
      </c>
      <c r="B1977" t="s">
        <v>41</v>
      </c>
      <c r="C1977" s="3" t="str">
        <f t="shared" si="241"/>
        <v>4.5 </v>
      </c>
      <c r="D1977" t="s">
        <v>7944</v>
      </c>
      <c r="E1977" t="s">
        <v>7945</v>
      </c>
      <c r="F1977" t="s">
        <v>13</v>
      </c>
      <c r="G1977" t="str">
        <f t="shared" si="242"/>
        <v>$$ - $$$</v>
      </c>
      <c r="H1977" t="s">
        <v>3728</v>
      </c>
      <c r="I1977" t="s">
        <v>7946</v>
      </c>
      <c r="J1977" t="str">
        <f t="shared" si="240"/>
        <v xml:space="preserve">  CafeVegetarian Friendly</v>
      </c>
      <c r="K1977" t="str" cm="1">
        <f t="array" ref="K1977">ExtractCapitals(J1977)</f>
        <v>Cafe Vegetarian  Friendly</v>
      </c>
      <c r="L1977" t="str">
        <f t="shared" si="243"/>
        <v>Cafe, Vegetarian, , Friendly</v>
      </c>
      <c r="M1977" t="str">
        <f t="shared" si="247"/>
        <v>Cafe, Vegetarian Friendly</v>
      </c>
      <c r="N1977" t="s">
        <v>208</v>
      </c>
      <c r="O1977" t="s">
        <v>34</v>
      </c>
      <c r="P1977" t="str">
        <f t="shared" si="244"/>
        <v>Cafe, Vegetarian Friendly</v>
      </c>
      <c r="Q1977" t="str" cm="1">
        <f t="array" ref="Q1977">_xlfn.TEXTJOIN(", ", TRUE, IFERROR(_xlfn.FILTERXML("&lt;t&gt;&lt;s&gt;" &amp; SUBSTITUTE(P1977, ", ", "&lt;/s&gt;&lt;s&gt;") &amp; "&lt;/s&gt;&lt;/t&gt;", "//s[not(preceding::*=.)]"), ""))</f>
        <v>Cafe, Vegetarian Friendly</v>
      </c>
      <c r="R1977" t="s">
        <v>9048</v>
      </c>
      <c r="S1977" t="str">
        <f t="shared" si="245"/>
        <v>P002948</v>
      </c>
      <c r="T1977">
        <f t="shared" ca="1" si="246"/>
        <v>2478</v>
      </c>
      <c r="U1977" s="4">
        <v>3558</v>
      </c>
    </row>
    <row r="1978" spans="1:21" x14ac:dyDescent="0.45">
      <c r="A1978" t="s">
        <v>7947</v>
      </c>
      <c r="B1978" t="s">
        <v>41</v>
      </c>
      <c r="C1978" s="3" t="str">
        <f t="shared" si="241"/>
        <v>4.5 </v>
      </c>
      <c r="D1978" t="s">
        <v>7948</v>
      </c>
      <c r="F1978" t="s">
        <v>13</v>
      </c>
      <c r="G1978" t="str">
        <f t="shared" si="242"/>
        <v>$$ - $$$</v>
      </c>
      <c r="H1978" t="s">
        <v>1194</v>
      </c>
      <c r="I1978" t="s">
        <v>7949</v>
      </c>
      <c r="J1978" t="str">
        <f t="shared" si="240"/>
        <v xml:space="preserve">  AsianMalaysian</v>
      </c>
      <c r="K1978" t="str" cm="1">
        <f t="array" ref="K1978">ExtractCapitals(J1978)</f>
        <v>Asian Malaysian</v>
      </c>
      <c r="L1978" t="str">
        <f t="shared" si="243"/>
        <v>Asian, Malaysian</v>
      </c>
      <c r="M1978" t="str">
        <f t="shared" si="247"/>
        <v>Asian, Malaysian</v>
      </c>
      <c r="N1978" t="s">
        <v>232</v>
      </c>
      <c r="O1978" t="s">
        <v>2214</v>
      </c>
      <c r="P1978" t="str">
        <f t="shared" si="244"/>
        <v>Asian, Malaysian, Lunch, Dinner, Reservations, Seating, Table Service</v>
      </c>
      <c r="Q1978" t="str" cm="1">
        <f t="array" ref="Q1978">_xlfn.TEXTJOIN(", ", TRUE, IFERROR(_xlfn.FILTERXML("&lt;t&gt;&lt;s&gt;" &amp; SUBSTITUTE(P1978, ", ", "&lt;/s&gt;&lt;s&gt;") &amp; "&lt;/s&gt;&lt;/t&gt;", "//s[not(preceding::*=.)]"), ""))</f>
        <v>Asian, Malaysian, Lunch, Dinner, Reservations, Seating, Table Service</v>
      </c>
      <c r="R1978" t="s">
        <v>9048</v>
      </c>
      <c r="S1978" t="str">
        <f t="shared" si="245"/>
        <v>P002949</v>
      </c>
      <c r="T1978">
        <f t="shared" ca="1" si="246"/>
        <v>3239</v>
      </c>
      <c r="U1978" s="4">
        <v>3531</v>
      </c>
    </row>
    <row r="1979" spans="1:21" x14ac:dyDescent="0.45">
      <c r="A1979" t="s">
        <v>7950</v>
      </c>
      <c r="B1979" t="s">
        <v>3</v>
      </c>
      <c r="C1979" s="3" t="str">
        <f t="shared" si="241"/>
        <v>4.0 </v>
      </c>
      <c r="D1979" t="s">
        <v>7951</v>
      </c>
      <c r="E1979" t="s">
        <v>7952</v>
      </c>
      <c r="F1979" t="s">
        <v>6</v>
      </c>
      <c r="G1979" t="str">
        <f t="shared" si="242"/>
        <v>$</v>
      </c>
      <c r="H1979" t="s">
        <v>7</v>
      </c>
      <c r="I1979" t="s">
        <v>7953</v>
      </c>
      <c r="J1979" t="str">
        <f t="shared" si="240"/>
        <v>ChineseAsianMalaysian</v>
      </c>
      <c r="K1979" t="str" cm="1">
        <f t="array" ref="K1979">ExtractCapitals(J1979)</f>
        <v>Chinese Asian Malaysian</v>
      </c>
      <c r="L1979" t="str">
        <f t="shared" si="243"/>
        <v>Chinese, Asian, Malaysian</v>
      </c>
      <c r="M1979" t="str">
        <f t="shared" si="247"/>
        <v>Chinese, Asian, Malaysian</v>
      </c>
      <c r="N1979" t="s">
        <v>1384</v>
      </c>
      <c r="O1979" t="s">
        <v>3814</v>
      </c>
      <c r="P1979" t="str">
        <f t="shared" si="244"/>
        <v>Chinese, Asian, Malaysian, Lunch, Brunch, Takeout, Seating</v>
      </c>
      <c r="Q1979" t="str" cm="1">
        <f t="array" ref="Q1979">_xlfn.TEXTJOIN(", ", TRUE, IFERROR(_xlfn.FILTERXML("&lt;t&gt;&lt;s&gt;" &amp; SUBSTITUTE(P1979, ", ", "&lt;/s&gt;&lt;s&gt;") &amp; "&lt;/s&gt;&lt;/t&gt;", "//s[not(preceding::*=.)]"), ""))</f>
        <v>Chinese, Asian, Malaysian, Lunch, Brunch, Takeout, Seating</v>
      </c>
      <c r="R1979" t="s">
        <v>9048</v>
      </c>
      <c r="S1979" t="str">
        <f t="shared" si="245"/>
        <v>P002950</v>
      </c>
      <c r="T1979">
        <f t="shared" ca="1" si="246"/>
        <v>1591</v>
      </c>
      <c r="U1979" s="4">
        <v>1869</v>
      </c>
    </row>
    <row r="1980" spans="1:21" x14ac:dyDescent="0.45">
      <c r="A1980" t="s">
        <v>7954</v>
      </c>
      <c r="B1980" t="s">
        <v>41</v>
      </c>
      <c r="C1980" s="3" t="str">
        <f t="shared" si="241"/>
        <v>4.5 </v>
      </c>
      <c r="D1980" t="s">
        <v>7955</v>
      </c>
      <c r="E1980" t="s">
        <v>7956</v>
      </c>
      <c r="F1980" t="s">
        <v>13</v>
      </c>
      <c r="G1980" t="str">
        <f t="shared" si="242"/>
        <v>$$ - $$$</v>
      </c>
      <c r="H1980" t="s">
        <v>7480</v>
      </c>
      <c r="I1980" t="s">
        <v>7957</v>
      </c>
      <c r="J1980" t="str">
        <f t="shared" si="240"/>
        <v xml:space="preserve">  FrenchEuropeanFusion</v>
      </c>
      <c r="K1980" t="str" cm="1">
        <f t="array" ref="K1980">ExtractCapitals(J1980)</f>
        <v>French European Fusion</v>
      </c>
      <c r="L1980" t="str">
        <f t="shared" si="243"/>
        <v>French, European, Fusion</v>
      </c>
      <c r="M1980" t="str">
        <f t="shared" si="247"/>
        <v>French, European, Fusion</v>
      </c>
      <c r="N1980" t="s">
        <v>7958</v>
      </c>
      <c r="O1980" t="s">
        <v>56</v>
      </c>
      <c r="P1980" t="str">
        <f t="shared" si="244"/>
        <v>French, European, Fusion, Fusion, French, European, Vegetarian Friendly, Vegan Options</v>
      </c>
      <c r="Q1980" t="str" cm="1">
        <f t="array" ref="Q1980">_xlfn.TEXTJOIN(", ", TRUE, IFERROR(_xlfn.FILTERXML("&lt;t&gt;&lt;s&gt;" &amp; SUBSTITUTE(P1980, ", ", "&lt;/s&gt;&lt;s&gt;") &amp; "&lt;/s&gt;&lt;/t&gt;", "//s[not(preceding::*=.)]"), ""))</f>
        <v>French, European, Fusion, Vegetarian Friendly, Vegan Options</v>
      </c>
      <c r="R1980" t="s">
        <v>9048</v>
      </c>
      <c r="S1980" t="str">
        <f t="shared" si="245"/>
        <v>P002951</v>
      </c>
      <c r="T1980">
        <f t="shared" ca="1" si="246"/>
        <v>472</v>
      </c>
      <c r="U1980" s="4">
        <v>1336</v>
      </c>
    </row>
    <row r="1981" spans="1:21" x14ac:dyDescent="0.45">
      <c r="A1981" t="s">
        <v>7959</v>
      </c>
      <c r="B1981" t="s">
        <v>79</v>
      </c>
      <c r="C1981" s="3" t="str">
        <f t="shared" si="241"/>
        <v>5.0 </v>
      </c>
      <c r="D1981" t="s">
        <v>7960</v>
      </c>
      <c r="F1981" t="s">
        <v>13</v>
      </c>
      <c r="G1981" t="str">
        <f t="shared" si="242"/>
        <v>$$ - $$$</v>
      </c>
      <c r="H1981" t="s">
        <v>3728</v>
      </c>
      <c r="I1981" t="s">
        <v>7961</v>
      </c>
      <c r="J1981" t="str">
        <f t="shared" si="240"/>
        <v xml:space="preserve">  CafeVegetarian Friendly</v>
      </c>
      <c r="K1981" t="str" cm="1">
        <f t="array" ref="K1981">ExtractCapitals(J1981)</f>
        <v>Cafe Vegetarian  Friendly</v>
      </c>
      <c r="L1981" t="str">
        <f t="shared" si="243"/>
        <v>Cafe, Vegetarian, , Friendly</v>
      </c>
      <c r="M1981" t="str">
        <f t="shared" si="247"/>
        <v>Cafe, Vegetarian Friendly</v>
      </c>
      <c r="N1981" t="s">
        <v>34</v>
      </c>
      <c r="O1981" t="s">
        <v>232</v>
      </c>
      <c r="P1981" t="str">
        <f t="shared" si="244"/>
        <v>Cafe, Vegetarian Friendly, Lunch, Dinner</v>
      </c>
      <c r="Q1981" t="str" cm="1">
        <f t="array" ref="Q1981">_xlfn.TEXTJOIN(", ", TRUE, IFERROR(_xlfn.FILTERXML("&lt;t&gt;&lt;s&gt;" &amp; SUBSTITUTE(P1981, ", ", "&lt;/s&gt;&lt;s&gt;") &amp; "&lt;/s&gt;&lt;/t&gt;", "//s[not(preceding::*=.)]"), ""))</f>
        <v>Cafe, Vegetarian Friendly, Lunch, Dinner</v>
      </c>
      <c r="R1981" t="s">
        <v>9048</v>
      </c>
      <c r="S1981" t="str">
        <f t="shared" si="245"/>
        <v>P002952</v>
      </c>
      <c r="T1981">
        <f t="shared" ca="1" si="246"/>
        <v>1351</v>
      </c>
      <c r="U1981" s="4">
        <v>1454</v>
      </c>
    </row>
    <row r="1982" spans="1:21" x14ac:dyDescent="0.45">
      <c r="A1982" t="s">
        <v>7962</v>
      </c>
      <c r="B1982" t="s">
        <v>41</v>
      </c>
      <c r="C1982" s="3" t="str">
        <f t="shared" si="241"/>
        <v>4.5 </v>
      </c>
      <c r="D1982" t="s">
        <v>7963</v>
      </c>
      <c r="E1982" t="s">
        <v>7964</v>
      </c>
      <c r="F1982" t="s">
        <v>13</v>
      </c>
      <c r="G1982" t="str">
        <f t="shared" si="242"/>
        <v>$$ - $$$</v>
      </c>
      <c r="H1982" t="s">
        <v>206</v>
      </c>
      <c r="I1982" t="s">
        <v>7965</v>
      </c>
      <c r="J1982" t="str">
        <f t="shared" si="240"/>
        <v xml:space="preserve">  DessertCafe</v>
      </c>
      <c r="K1982" t="str" cm="1">
        <f t="array" ref="K1982">ExtractCapitals(J1982)</f>
        <v>Dessert Cafe</v>
      </c>
      <c r="L1982" t="str">
        <f t="shared" si="243"/>
        <v>Dessert, Cafe</v>
      </c>
      <c r="M1982" t="str">
        <f t="shared" si="247"/>
        <v>Dessert, Cafe</v>
      </c>
      <c r="N1982" t="s">
        <v>243</v>
      </c>
      <c r="O1982" t="s">
        <v>7966</v>
      </c>
      <c r="P1982" t="str">
        <f t="shared" si="244"/>
        <v>Dessert, Cafe, Lunch, Brunch, Breakfast, Seating, Free Wifi</v>
      </c>
      <c r="Q1982" t="str" cm="1">
        <f t="array" ref="Q1982">_xlfn.TEXTJOIN(", ", TRUE, IFERROR(_xlfn.FILTERXML("&lt;t&gt;&lt;s&gt;" &amp; SUBSTITUTE(P1982, ", ", "&lt;/s&gt;&lt;s&gt;") &amp; "&lt;/s&gt;&lt;/t&gt;", "//s[not(preceding::*=.)]"), ""))</f>
        <v>Dessert, Cafe, Lunch, Brunch, Breakfast, Seating, Free Wifi</v>
      </c>
      <c r="R1982" t="s">
        <v>9048</v>
      </c>
      <c r="S1982" t="str">
        <f t="shared" si="245"/>
        <v>P002953</v>
      </c>
      <c r="T1982">
        <f t="shared" ca="1" si="246"/>
        <v>510</v>
      </c>
      <c r="U1982" s="4">
        <v>1914</v>
      </c>
    </row>
    <row r="1983" spans="1:21" x14ac:dyDescent="0.45">
      <c r="A1983" t="s">
        <v>7967</v>
      </c>
      <c r="B1983" t="s">
        <v>3</v>
      </c>
      <c r="C1983" s="3" t="str">
        <f t="shared" si="241"/>
        <v>4.0 </v>
      </c>
      <c r="D1983" t="s">
        <v>7968</v>
      </c>
      <c r="E1983" t="s">
        <v>7969</v>
      </c>
      <c r="F1983" t="s">
        <v>13</v>
      </c>
      <c r="G1983" t="str">
        <f t="shared" si="242"/>
        <v>$$ - $$$</v>
      </c>
      <c r="H1983" t="s">
        <v>133</v>
      </c>
      <c r="I1983" t="s">
        <v>7970</v>
      </c>
      <c r="J1983" t="str">
        <f t="shared" si="240"/>
        <v xml:space="preserve">  ChineseSeafoodAsian</v>
      </c>
      <c r="K1983" t="str" cm="1">
        <f t="array" ref="K1983">ExtractCapitals(J1983)</f>
        <v>Chinese Seafood Asian</v>
      </c>
      <c r="L1983" t="str">
        <f t="shared" si="243"/>
        <v>Chinese, Seafood, Asian</v>
      </c>
      <c r="M1983" t="str">
        <f t="shared" si="247"/>
        <v>Chinese, Seafood, Asian</v>
      </c>
      <c r="P1983" t="str">
        <f t="shared" si="244"/>
        <v>Chinese, Seafood, Asian</v>
      </c>
      <c r="Q1983" t="str" cm="1">
        <f t="array" ref="Q1983">_xlfn.TEXTJOIN(", ", TRUE, IFERROR(_xlfn.FILTERXML("&lt;t&gt;&lt;s&gt;" &amp; SUBSTITUTE(P1983, ", ", "&lt;/s&gt;&lt;s&gt;") &amp; "&lt;/s&gt;&lt;/t&gt;", "//s[not(preceding::*=.)]"), ""))</f>
        <v>Chinese, Seafood, Asian</v>
      </c>
      <c r="R1983" t="s">
        <v>9048</v>
      </c>
      <c r="S1983" t="str">
        <f t="shared" si="245"/>
        <v>P002954</v>
      </c>
      <c r="T1983">
        <f t="shared" ca="1" si="246"/>
        <v>1633</v>
      </c>
      <c r="U1983" s="4">
        <v>1868</v>
      </c>
    </row>
    <row r="1984" spans="1:21" x14ac:dyDescent="0.45">
      <c r="A1984" t="s">
        <v>7971</v>
      </c>
      <c r="B1984" t="s">
        <v>41</v>
      </c>
      <c r="C1984" s="3" t="str">
        <f t="shared" si="241"/>
        <v>4.5 </v>
      </c>
      <c r="D1984" t="s">
        <v>7972</v>
      </c>
      <c r="E1984" t="s">
        <v>7973</v>
      </c>
      <c r="F1984" t="s">
        <v>6</v>
      </c>
      <c r="G1984" t="str">
        <f t="shared" si="242"/>
        <v>$</v>
      </c>
      <c r="H1984" t="s">
        <v>4923</v>
      </c>
      <c r="I1984" t="s">
        <v>7974</v>
      </c>
      <c r="J1984" t="str">
        <f t="shared" si="240"/>
        <v>AsianMalaysianVegetarian Friendly</v>
      </c>
      <c r="K1984" t="str" cm="1">
        <f t="array" ref="K1984">ExtractCapitals(J1984)</f>
        <v>Asian Malaysian Vegetarian  Friendly</v>
      </c>
      <c r="L1984" t="str">
        <f t="shared" si="243"/>
        <v>Asian, Malaysian, Vegetarian, , Friendly</v>
      </c>
      <c r="M1984" t="str">
        <f t="shared" si="247"/>
        <v>Asian, Malaysian, Vegetarian Friendly</v>
      </c>
      <c r="N1984" t="s">
        <v>3066</v>
      </c>
      <c r="O1984" t="s">
        <v>232</v>
      </c>
      <c r="P1984" t="str">
        <f t="shared" si="244"/>
        <v>Asian, Malaysian, Vegetarian Friendly, Vegetarian Friendly, Vegan Options, Gluten Free Options, Lunch, Dinner</v>
      </c>
      <c r="Q1984" t="str" cm="1">
        <f t="array" ref="Q1984">_xlfn.TEXTJOIN(", ", TRUE, IFERROR(_xlfn.FILTERXML("&lt;t&gt;&lt;s&gt;" &amp; SUBSTITUTE(P1984, ", ", "&lt;/s&gt;&lt;s&gt;") &amp; "&lt;/s&gt;&lt;/t&gt;", "//s[not(preceding::*=.)]"), ""))</f>
        <v>Asian, Malaysian, Vegetarian Friendly, Vegan Options, Gluten Free Options, Lunch, Dinner</v>
      </c>
      <c r="R1984" t="s">
        <v>9048</v>
      </c>
      <c r="S1984" t="str">
        <f t="shared" si="245"/>
        <v>P002955</v>
      </c>
      <c r="T1984">
        <f t="shared" ca="1" si="246"/>
        <v>106</v>
      </c>
      <c r="U1984" s="4">
        <v>3788</v>
      </c>
    </row>
    <row r="1985" spans="1:21" x14ac:dyDescent="0.45">
      <c r="A1985" t="s">
        <v>7975</v>
      </c>
      <c r="B1985" t="s">
        <v>41</v>
      </c>
      <c r="C1985" s="3" t="str">
        <f t="shared" si="241"/>
        <v>4.5 </v>
      </c>
      <c r="D1985" t="s">
        <v>7976</v>
      </c>
      <c r="E1985" t="s">
        <v>7977</v>
      </c>
      <c r="F1985" t="s">
        <v>6</v>
      </c>
      <c r="G1985" t="str">
        <f t="shared" si="242"/>
        <v>$</v>
      </c>
      <c r="H1985" t="s">
        <v>7878</v>
      </c>
      <c r="J1985" t="str">
        <f t="shared" si="240"/>
        <v>BakeriesFrenchCafe</v>
      </c>
      <c r="K1985" t="str" cm="1">
        <f t="array" ref="K1985">ExtractCapitals(J1985)</f>
        <v>Bakeries French Cafe</v>
      </c>
      <c r="L1985" t="str">
        <f t="shared" si="243"/>
        <v>Bakeries, French, Cafe</v>
      </c>
      <c r="M1985" t="str">
        <f t="shared" si="247"/>
        <v>Bakeries, French, Cafe</v>
      </c>
      <c r="N1985" t="s">
        <v>34</v>
      </c>
      <c r="O1985" t="s">
        <v>558</v>
      </c>
      <c r="P1985" t="str">
        <f t="shared" si="244"/>
        <v>Bakeries, French, Cafe, Vegetarian Friendly, Breakfast</v>
      </c>
      <c r="Q1985" t="str" cm="1">
        <f t="array" ref="Q1985">_xlfn.TEXTJOIN(", ", TRUE, IFERROR(_xlfn.FILTERXML("&lt;t&gt;&lt;s&gt;" &amp; SUBSTITUTE(P1985, ", ", "&lt;/s&gt;&lt;s&gt;") &amp; "&lt;/s&gt;&lt;/t&gt;", "//s[not(preceding::*=.)]"), ""))</f>
        <v>Bakeries, French, Cafe, Vegetarian Friendly, Breakfast</v>
      </c>
      <c r="R1985" t="s">
        <v>9048</v>
      </c>
      <c r="S1985" t="str">
        <f t="shared" si="245"/>
        <v>P002956</v>
      </c>
      <c r="T1985">
        <f t="shared" ca="1" si="246"/>
        <v>2390</v>
      </c>
      <c r="U1985" s="4">
        <v>2079</v>
      </c>
    </row>
    <row r="1986" spans="1:21" x14ac:dyDescent="0.45">
      <c r="A1986" t="s">
        <v>7978</v>
      </c>
      <c r="B1986" t="s">
        <v>79</v>
      </c>
      <c r="C1986" s="3" t="str">
        <f t="shared" si="241"/>
        <v>5.0 </v>
      </c>
      <c r="D1986" t="s">
        <v>7979</v>
      </c>
      <c r="E1986" t="s">
        <v>7980</v>
      </c>
      <c r="F1986" t="s">
        <v>6</v>
      </c>
      <c r="G1986" t="str">
        <f t="shared" si="242"/>
        <v>$</v>
      </c>
      <c r="H1986" t="s">
        <v>7981</v>
      </c>
      <c r="I1986" t="s">
        <v>7982</v>
      </c>
      <c r="J1986" t="str">
        <f t="shared" ref="J1986:J2049" si="248">SUBSTITUTE(SUBSTITUTE(H1986, "$", ""), "-", "")</f>
        <v>BarAsianKorean</v>
      </c>
      <c r="K1986" t="str" cm="1">
        <f t="array" ref="K1986">ExtractCapitals(J1986)</f>
        <v>Bar Asian Korean</v>
      </c>
      <c r="L1986" t="str">
        <f t="shared" si="243"/>
        <v>Bar, Asian, Korean</v>
      </c>
      <c r="M1986" t="str">
        <f t="shared" si="247"/>
        <v>Bar, Asian, Korean</v>
      </c>
      <c r="N1986" t="s">
        <v>7983</v>
      </c>
      <c r="O1986" t="s">
        <v>195</v>
      </c>
      <c r="P1986" t="str">
        <f t="shared" si="244"/>
        <v>Bar, Asian, Korean, Bar, Asian, Korean, Pub, Lunch, Dinner, Drinks</v>
      </c>
      <c r="Q1986" t="str" cm="1">
        <f t="array" ref="Q1986">_xlfn.TEXTJOIN(", ", TRUE, IFERROR(_xlfn.FILTERXML("&lt;t&gt;&lt;s&gt;" &amp; SUBSTITUTE(P1986, ", ", "&lt;/s&gt;&lt;s&gt;") &amp; "&lt;/s&gt;&lt;/t&gt;", "//s[not(preceding::*=.)]"), ""))</f>
        <v>Bar, Asian, Korean, Pub, Lunch, Dinner, Drinks</v>
      </c>
      <c r="R1986" t="s">
        <v>9048</v>
      </c>
      <c r="S1986" t="str">
        <f t="shared" si="245"/>
        <v>P002957</v>
      </c>
      <c r="T1986">
        <f t="shared" ca="1" si="246"/>
        <v>2723</v>
      </c>
      <c r="U1986" s="4">
        <v>2961</v>
      </c>
    </row>
    <row r="1987" spans="1:21" x14ac:dyDescent="0.45">
      <c r="A1987" t="s">
        <v>7984</v>
      </c>
      <c r="B1987" t="s">
        <v>18</v>
      </c>
      <c r="C1987" s="3" t="str">
        <f t="shared" ref="C1987:C2050" si="249">SUBSTITUTE(B1987, "Â", "")</f>
        <v>3.5 </v>
      </c>
      <c r="D1987" t="s">
        <v>7985</v>
      </c>
      <c r="F1987" t="s">
        <v>6</v>
      </c>
      <c r="G1987" t="str">
        <f t="shared" ref="G1987:G2050" si="250">IF(OR(ISBLANK(F1987), ISERROR(SEARCH("$", F1987))), "$$", F1987)</f>
        <v>$</v>
      </c>
      <c r="H1987" t="s">
        <v>1418</v>
      </c>
      <c r="J1987" t="str">
        <f t="shared" si="248"/>
        <v>SeafoodAsianMalaysian</v>
      </c>
      <c r="K1987" t="str" cm="1">
        <f t="array" ref="K1987">ExtractCapitals(J1987)</f>
        <v>Seafood Asian Malaysian</v>
      </c>
      <c r="L1987" t="str">
        <f t="shared" ref="L1987:L2050" si="251">SUBSTITUTE(K1987, " ", ", ")</f>
        <v>Seafood, Asian, Malaysian</v>
      </c>
      <c r="M1987" t="str">
        <f t="shared" si="247"/>
        <v>Seafood, Asian, Malaysian</v>
      </c>
      <c r="N1987" t="s">
        <v>34</v>
      </c>
      <c r="O1987" t="s">
        <v>376</v>
      </c>
      <c r="P1987" t="str">
        <f t="shared" ref="P1987:P2050" si="252">M1987 &amp; IF(ISNUMBER(SEARCH(N1987, M1987)), "", ", " &amp; N1987) &amp; IF(AND(ISNUMBER(SEARCH(N1987, M1987 &amp; N1987)), ISNUMBER(SEARCH(O1987, M1987 &amp; N1987))), "", ", " &amp; O1987)</f>
        <v>Seafood, Asian, Malaysian, Vegetarian Friendly, Dinner, After-hours</v>
      </c>
      <c r="Q1987" t="str" cm="1">
        <f t="array" ref="Q1987">_xlfn.TEXTJOIN(", ", TRUE, IFERROR(_xlfn.FILTERXML("&lt;t&gt;&lt;s&gt;" &amp; SUBSTITUTE(P1987, ", ", "&lt;/s&gt;&lt;s&gt;") &amp; "&lt;/s&gt;&lt;/t&gt;", "//s[not(preceding::*=.)]"), ""))</f>
        <v>Seafood, Asian, Malaysian, Vegetarian Friendly, Dinner, After-hours</v>
      </c>
      <c r="R1987" t="s">
        <v>9048</v>
      </c>
      <c r="S1987" t="str">
        <f t="shared" ref="S1987:S2050" si="253">"P" &amp; TEXT(ROW(S1987)-1+972,"000000")</f>
        <v>P002958</v>
      </c>
      <c r="T1987">
        <f t="shared" ref="T1987:T2050" ca="1" si="254">RANDBETWEEN(1, 4500)</f>
        <v>1136</v>
      </c>
      <c r="U1987" s="4">
        <v>121</v>
      </c>
    </row>
    <row r="1988" spans="1:21" x14ac:dyDescent="0.45">
      <c r="A1988" t="s">
        <v>7986</v>
      </c>
      <c r="B1988" t="s">
        <v>41</v>
      </c>
      <c r="C1988" s="3" t="str">
        <f t="shared" si="249"/>
        <v>4.5 </v>
      </c>
      <c r="D1988" t="s">
        <v>7388</v>
      </c>
      <c r="E1988" t="s">
        <v>7987</v>
      </c>
      <c r="F1988" t="s">
        <v>13</v>
      </c>
      <c r="G1988" t="str">
        <f t="shared" si="250"/>
        <v>$$ - $$$</v>
      </c>
      <c r="H1988" t="s">
        <v>7988</v>
      </c>
      <c r="I1988">
        <v>6048862288</v>
      </c>
      <c r="J1988" t="str">
        <f t="shared" si="248"/>
        <v xml:space="preserve">  InternationalBarbecueAsian</v>
      </c>
      <c r="K1988" t="str" cm="1">
        <f t="array" ref="K1988">ExtractCapitals(J1988)</f>
        <v>International Barbecue Asian</v>
      </c>
      <c r="L1988" t="str">
        <f t="shared" si="251"/>
        <v>International, Barbecue, Asian</v>
      </c>
      <c r="M1988" t="str">
        <f t="shared" ref="M1988:M2051" si="255">SUBSTITUTE(SUBSTITUTE(L1988, ", ,", ""), ",,", ",")</f>
        <v>International, Barbecue, Asian</v>
      </c>
      <c r="N1988" t="s">
        <v>7989</v>
      </c>
      <c r="O1988" t="s">
        <v>1712</v>
      </c>
      <c r="P1988" t="str">
        <f t="shared" si="252"/>
        <v>International, Barbecue, Asian, Barbecue, International, Asian, Malaysian, Vegan Options, Vegetarian Friendly</v>
      </c>
      <c r="Q1988" t="str" cm="1">
        <f t="array" ref="Q1988">_xlfn.TEXTJOIN(", ", TRUE, IFERROR(_xlfn.FILTERXML("&lt;t&gt;&lt;s&gt;" &amp; SUBSTITUTE(P1988, ", ", "&lt;/s&gt;&lt;s&gt;") &amp; "&lt;/s&gt;&lt;/t&gt;", "//s[not(preceding::*=.)]"), ""))</f>
        <v>International, Barbecue, Asian, Malaysian, Vegan Options, Vegetarian Friendly</v>
      </c>
      <c r="R1988" t="s">
        <v>9048</v>
      </c>
      <c r="S1988" t="str">
        <f t="shared" si="253"/>
        <v>P002959</v>
      </c>
      <c r="T1988">
        <f t="shared" ca="1" si="254"/>
        <v>2067</v>
      </c>
      <c r="U1988" s="4">
        <v>2960</v>
      </c>
    </row>
    <row r="1989" spans="1:21" x14ac:dyDescent="0.45">
      <c r="A1989" t="s">
        <v>7990</v>
      </c>
      <c r="B1989" t="s">
        <v>3</v>
      </c>
      <c r="C1989" s="3" t="str">
        <f t="shared" si="249"/>
        <v>4.0 </v>
      </c>
      <c r="D1989" t="s">
        <v>7991</v>
      </c>
      <c r="F1989" t="s">
        <v>6</v>
      </c>
      <c r="G1989" t="str">
        <f t="shared" si="250"/>
        <v>$</v>
      </c>
      <c r="H1989" t="s">
        <v>7992</v>
      </c>
      <c r="J1989" t="str">
        <f t="shared" si="248"/>
        <v>BarAsianMalaysian</v>
      </c>
      <c r="K1989" t="str" cm="1">
        <f t="array" ref="K1989">ExtractCapitals(J1989)</f>
        <v>Bar Asian Malaysian</v>
      </c>
      <c r="L1989" t="str">
        <f t="shared" si="251"/>
        <v>Bar, Asian, Malaysian</v>
      </c>
      <c r="M1989" t="str">
        <f t="shared" si="255"/>
        <v>Bar, Asian, Malaysian</v>
      </c>
      <c r="N1989" t="s">
        <v>2737</v>
      </c>
      <c r="O1989" t="s">
        <v>7993</v>
      </c>
      <c r="P1989" t="str">
        <f t="shared" si="252"/>
        <v>Bar, Asian, Malaysian, Breakfast, Lunch, Dinner, After-hours, Takeout, Seating, Television, Serves Alcohol, Outdoor Seating, Table Service</v>
      </c>
      <c r="Q1989" t="str" cm="1">
        <f t="array" ref="Q1989">_xlfn.TEXTJOIN(", ", TRUE, IFERROR(_xlfn.FILTERXML("&lt;t&gt;&lt;s&gt;" &amp; SUBSTITUTE(P1989, ", ", "&lt;/s&gt;&lt;s&gt;") &amp; "&lt;/s&gt;&lt;/t&gt;", "//s[not(preceding::*=.)]"), ""))</f>
        <v>Bar, Asian, Malaysian, Breakfast, Lunch, Dinner, After-hours, Takeout, Seating, Television, Serves Alcohol, Outdoor Seating, Table Service</v>
      </c>
      <c r="R1989" t="s">
        <v>9048</v>
      </c>
      <c r="S1989" t="str">
        <f t="shared" si="253"/>
        <v>P002960</v>
      </c>
      <c r="T1989">
        <f t="shared" ca="1" si="254"/>
        <v>71</v>
      </c>
      <c r="U1989" s="4">
        <v>4164</v>
      </c>
    </row>
    <row r="1990" spans="1:21" x14ac:dyDescent="0.45">
      <c r="A1990" t="s">
        <v>7994</v>
      </c>
      <c r="B1990" t="s">
        <v>3</v>
      </c>
      <c r="C1990" s="3" t="str">
        <f t="shared" si="249"/>
        <v>4.0 </v>
      </c>
      <c r="D1990" t="s">
        <v>7995</v>
      </c>
      <c r="E1990" t="s">
        <v>7996</v>
      </c>
      <c r="F1990" t="s">
        <v>13</v>
      </c>
      <c r="G1990" t="str">
        <f t="shared" si="250"/>
        <v>$$ - $$$</v>
      </c>
      <c r="H1990" t="s">
        <v>380</v>
      </c>
      <c r="I1990" t="s">
        <v>7997</v>
      </c>
      <c r="J1990" t="str">
        <f t="shared" si="248"/>
        <v xml:space="preserve">  JapaneseSushiAsian</v>
      </c>
      <c r="K1990" t="str" cm="1">
        <f t="array" ref="K1990">ExtractCapitals(J1990)</f>
        <v>Japanese Sushi Asian</v>
      </c>
      <c r="L1990" t="str">
        <f t="shared" si="251"/>
        <v>Japanese, Sushi, Asian</v>
      </c>
      <c r="M1990" t="str">
        <f t="shared" si="255"/>
        <v>Japanese, Sushi, Asian</v>
      </c>
      <c r="N1990" t="s">
        <v>1379</v>
      </c>
      <c r="O1990" t="s">
        <v>232</v>
      </c>
      <c r="P1990" t="str">
        <f t="shared" si="252"/>
        <v>Japanese, Sushi, Asian, Vegan Options, Lunch, Dinner</v>
      </c>
      <c r="Q1990" t="str" cm="1">
        <f t="array" ref="Q1990">_xlfn.TEXTJOIN(", ", TRUE, IFERROR(_xlfn.FILTERXML("&lt;t&gt;&lt;s&gt;" &amp; SUBSTITUTE(P1990, ", ", "&lt;/s&gt;&lt;s&gt;") &amp; "&lt;/s&gt;&lt;/t&gt;", "//s[not(preceding::*=.)]"), ""))</f>
        <v>Japanese, Sushi, Asian, Vegan Options, Lunch, Dinner</v>
      </c>
      <c r="R1990" t="s">
        <v>9048</v>
      </c>
      <c r="S1990" t="str">
        <f t="shared" si="253"/>
        <v>P002961</v>
      </c>
      <c r="T1990">
        <f t="shared" ca="1" si="254"/>
        <v>2244</v>
      </c>
      <c r="U1990" s="4">
        <v>2602</v>
      </c>
    </row>
    <row r="1991" spans="1:21" x14ac:dyDescent="0.45">
      <c r="A1991" t="s">
        <v>7998</v>
      </c>
      <c r="B1991" t="s">
        <v>3</v>
      </c>
      <c r="C1991" s="3" t="str">
        <f t="shared" si="249"/>
        <v>4.0 </v>
      </c>
      <c r="D1991" t="s">
        <v>7999</v>
      </c>
      <c r="F1991" t="s">
        <v>6</v>
      </c>
      <c r="G1991" t="str">
        <f t="shared" si="250"/>
        <v>$</v>
      </c>
      <c r="H1991" t="s">
        <v>7</v>
      </c>
      <c r="J1991" t="str">
        <f t="shared" si="248"/>
        <v>ChineseAsianMalaysian</v>
      </c>
      <c r="K1991" t="str" cm="1">
        <f t="array" ref="K1991">ExtractCapitals(J1991)</f>
        <v>Chinese Asian Malaysian</v>
      </c>
      <c r="L1991" t="str">
        <f t="shared" si="251"/>
        <v>Chinese, Asian, Malaysian</v>
      </c>
      <c r="M1991" t="str">
        <f t="shared" si="255"/>
        <v>Chinese, Asian, Malaysian</v>
      </c>
      <c r="N1991" t="s">
        <v>610</v>
      </c>
      <c r="O1991" t="s">
        <v>8000</v>
      </c>
      <c r="P1991" t="str">
        <f t="shared" si="252"/>
        <v>Chinese, Asian, Malaysian, Breakfast, Lunch, Dinner, Takeout, Seating, Serves Alcohol</v>
      </c>
      <c r="Q1991" t="str" cm="1">
        <f t="array" ref="Q1991">_xlfn.TEXTJOIN(", ", TRUE, IFERROR(_xlfn.FILTERXML("&lt;t&gt;&lt;s&gt;" &amp; SUBSTITUTE(P1991, ", ", "&lt;/s&gt;&lt;s&gt;") &amp; "&lt;/s&gt;&lt;/t&gt;", "//s[not(preceding::*=.)]"), ""))</f>
        <v>Chinese, Asian, Malaysian, Breakfast, Lunch, Dinner, Takeout, Seating, Serves Alcohol</v>
      </c>
      <c r="R1991" t="s">
        <v>9048</v>
      </c>
      <c r="S1991" t="str">
        <f t="shared" si="253"/>
        <v>P002962</v>
      </c>
      <c r="T1991">
        <f t="shared" ca="1" si="254"/>
        <v>3597</v>
      </c>
      <c r="U1991" s="4">
        <v>3321</v>
      </c>
    </row>
    <row r="1992" spans="1:21" x14ac:dyDescent="0.45">
      <c r="A1992" t="s">
        <v>8001</v>
      </c>
      <c r="B1992" t="s">
        <v>3</v>
      </c>
      <c r="C1992" s="3" t="str">
        <f t="shared" si="249"/>
        <v>4.0 </v>
      </c>
      <c r="D1992" t="s">
        <v>8002</v>
      </c>
      <c r="F1992" t="s">
        <v>6</v>
      </c>
      <c r="G1992" t="str">
        <f t="shared" si="250"/>
        <v>$</v>
      </c>
      <c r="H1992" t="s">
        <v>7</v>
      </c>
      <c r="I1992" t="s">
        <v>8003</v>
      </c>
      <c r="J1992" t="str">
        <f t="shared" si="248"/>
        <v>ChineseAsianMalaysian</v>
      </c>
      <c r="K1992" t="str" cm="1">
        <f t="array" ref="K1992">ExtractCapitals(J1992)</f>
        <v>Chinese Asian Malaysian</v>
      </c>
      <c r="L1992" t="str">
        <f t="shared" si="251"/>
        <v>Chinese, Asian, Malaysian</v>
      </c>
      <c r="M1992" t="str">
        <f t="shared" si="255"/>
        <v>Chinese, Asian, Malaysian</v>
      </c>
      <c r="N1992" t="s">
        <v>99</v>
      </c>
      <c r="O1992" t="s">
        <v>4222</v>
      </c>
      <c r="P1992" t="str">
        <f t="shared" si="252"/>
        <v>Chinese, Asian, Malaysian, Breakfast, Lunch, Brunch, Seating, Table Service, Takeout</v>
      </c>
      <c r="Q1992" t="str" cm="1">
        <f t="array" ref="Q1992">_xlfn.TEXTJOIN(", ", TRUE, IFERROR(_xlfn.FILTERXML("&lt;t&gt;&lt;s&gt;" &amp; SUBSTITUTE(P1992, ", ", "&lt;/s&gt;&lt;s&gt;") &amp; "&lt;/s&gt;&lt;/t&gt;", "//s[not(preceding::*=.)]"), ""))</f>
        <v>Chinese, Asian, Malaysian, Breakfast, Lunch, Brunch, Seating, Table Service, Takeout</v>
      </c>
      <c r="R1992" t="s">
        <v>9048</v>
      </c>
      <c r="S1992" t="str">
        <f t="shared" si="253"/>
        <v>P002963</v>
      </c>
      <c r="T1992">
        <f t="shared" ca="1" si="254"/>
        <v>4471</v>
      </c>
      <c r="U1992" s="4">
        <v>1097</v>
      </c>
    </row>
    <row r="1993" spans="1:21" x14ac:dyDescent="0.45">
      <c r="A1993" t="s">
        <v>8004</v>
      </c>
      <c r="B1993" t="s">
        <v>3</v>
      </c>
      <c r="C1993" s="3" t="str">
        <f t="shared" si="249"/>
        <v>4.0 </v>
      </c>
      <c r="D1993" t="s">
        <v>8005</v>
      </c>
      <c r="E1993" t="s">
        <v>8006</v>
      </c>
      <c r="F1993" t="s">
        <v>13</v>
      </c>
      <c r="G1993" t="str">
        <f t="shared" si="250"/>
        <v>$$ - $$$</v>
      </c>
      <c r="H1993" t="s">
        <v>1485</v>
      </c>
      <c r="I1993" t="s">
        <v>8007</v>
      </c>
      <c r="J1993" t="str">
        <f t="shared" si="248"/>
        <v xml:space="preserve">  InternationalEuropean</v>
      </c>
      <c r="K1993" t="str" cm="1">
        <f t="array" ref="K1993">ExtractCapitals(J1993)</f>
        <v>International European</v>
      </c>
      <c r="L1993" t="str">
        <f t="shared" si="251"/>
        <v>International, European</v>
      </c>
      <c r="M1993" t="str">
        <f t="shared" si="255"/>
        <v>International, European</v>
      </c>
      <c r="N1993" t="s">
        <v>232</v>
      </c>
      <c r="O1993" t="s">
        <v>8008</v>
      </c>
      <c r="P1993" t="str">
        <f t="shared" si="252"/>
        <v>International, European, Lunch, Dinner, Reservations, Outdoor Seating, Private Dining, Seating, Parking Available, Serves Alcohol, Table Service, Highchairs Available, Full Bar</v>
      </c>
      <c r="Q1993" t="str" cm="1">
        <f t="array" ref="Q1993">_xlfn.TEXTJOIN(", ", TRUE, IFERROR(_xlfn.FILTERXML("&lt;t&gt;&lt;s&gt;" &amp; SUBSTITUTE(P1993, ", ", "&lt;/s&gt;&lt;s&gt;") &amp; "&lt;/s&gt;&lt;/t&gt;", "//s[not(preceding::*=.)]"), ""))</f>
        <v>International, European, Lunch, Dinner, Reservations, Outdoor Seating, Private Dining, Seating, Parking Available, Serves Alcohol, Table Service, Highchairs Available, Full Bar</v>
      </c>
      <c r="R1993" t="s">
        <v>9048</v>
      </c>
      <c r="S1993" t="str">
        <f t="shared" si="253"/>
        <v>P002964</v>
      </c>
      <c r="T1993">
        <f t="shared" ca="1" si="254"/>
        <v>1691</v>
      </c>
      <c r="U1993" s="4">
        <v>3206</v>
      </c>
    </row>
    <row r="1994" spans="1:21" x14ac:dyDescent="0.45">
      <c r="A1994" t="s">
        <v>8009</v>
      </c>
      <c r="B1994" t="s">
        <v>41</v>
      </c>
      <c r="C1994" s="3" t="str">
        <f t="shared" si="249"/>
        <v>4.5 </v>
      </c>
      <c r="D1994" t="s">
        <v>8010</v>
      </c>
      <c r="E1994" t="s">
        <v>8011</v>
      </c>
      <c r="F1994" t="s">
        <v>6</v>
      </c>
      <c r="G1994" t="str">
        <f t="shared" si="250"/>
        <v>$</v>
      </c>
      <c r="H1994" t="s">
        <v>8012</v>
      </c>
      <c r="I1994" t="s">
        <v>8013</v>
      </c>
      <c r="J1994" t="str">
        <f t="shared" si="248"/>
        <v>DessertCafeVegetarian Friendly</v>
      </c>
      <c r="K1994" t="str" cm="1">
        <f t="array" ref="K1994">ExtractCapitals(J1994)</f>
        <v>Dessert Cafe Vegetarian  Friendly</v>
      </c>
      <c r="L1994" t="str">
        <f t="shared" si="251"/>
        <v>Dessert, Cafe, Vegetarian, , Friendly</v>
      </c>
      <c r="M1994" t="str">
        <f t="shared" si="255"/>
        <v>Dessert, Cafe, Vegetarian Friendly</v>
      </c>
      <c r="N1994" t="s">
        <v>208</v>
      </c>
      <c r="O1994" t="s">
        <v>34</v>
      </c>
      <c r="P1994" t="str">
        <f t="shared" si="252"/>
        <v>Dessert, Cafe, Vegetarian Friendly</v>
      </c>
      <c r="Q1994" t="str" cm="1">
        <f t="array" ref="Q1994">_xlfn.TEXTJOIN(", ", TRUE, IFERROR(_xlfn.FILTERXML("&lt;t&gt;&lt;s&gt;" &amp; SUBSTITUTE(P1994, ", ", "&lt;/s&gt;&lt;s&gt;") &amp; "&lt;/s&gt;&lt;/t&gt;", "//s[not(preceding::*=.)]"), ""))</f>
        <v>Dessert, Cafe, Vegetarian Friendly</v>
      </c>
      <c r="R1994" t="s">
        <v>9048</v>
      </c>
      <c r="S1994" t="str">
        <f t="shared" si="253"/>
        <v>P002965</v>
      </c>
      <c r="T1994">
        <f t="shared" ca="1" si="254"/>
        <v>4127</v>
      </c>
      <c r="U1994" s="4">
        <v>1608</v>
      </c>
    </row>
    <row r="1995" spans="1:21" x14ac:dyDescent="0.45">
      <c r="A1995" t="s">
        <v>8014</v>
      </c>
      <c r="B1995" t="s">
        <v>3</v>
      </c>
      <c r="C1995" s="3" t="str">
        <f t="shared" si="249"/>
        <v>4.0 </v>
      </c>
      <c r="D1995" t="s">
        <v>8015</v>
      </c>
      <c r="E1995" t="s">
        <v>8016</v>
      </c>
      <c r="F1995" t="s">
        <v>13</v>
      </c>
      <c r="G1995" t="str">
        <f t="shared" si="250"/>
        <v>$$ - $$$</v>
      </c>
      <c r="H1995" t="s">
        <v>3501</v>
      </c>
      <c r="I1995" t="s">
        <v>8017</v>
      </c>
      <c r="J1995" t="str">
        <f t="shared" si="248"/>
        <v xml:space="preserve">  BarPubVegetarian Friendly</v>
      </c>
      <c r="K1995" t="str" cm="1">
        <f t="array" ref="K1995">ExtractCapitals(J1995)</f>
        <v>Bar Pub Vegetarian  Friendly</v>
      </c>
      <c r="L1995" t="str">
        <f t="shared" si="251"/>
        <v>Bar, Pub, Vegetarian, , Friendly</v>
      </c>
      <c r="M1995" t="str">
        <f t="shared" si="255"/>
        <v>Bar, Pub, Vegetarian Friendly</v>
      </c>
      <c r="N1995" t="s">
        <v>3078</v>
      </c>
      <c r="O1995" t="s">
        <v>8018</v>
      </c>
      <c r="P1995" t="str">
        <f t="shared" si="252"/>
        <v>Bar, Pub, Vegetarian Friendly, Vegetarian Friendly, Gluten Free Options, Lunch, Drinks</v>
      </c>
      <c r="Q1995" t="str" cm="1">
        <f t="array" ref="Q1995">_xlfn.TEXTJOIN(", ", TRUE, IFERROR(_xlfn.FILTERXML("&lt;t&gt;&lt;s&gt;" &amp; SUBSTITUTE(P1995, ", ", "&lt;/s&gt;&lt;s&gt;") &amp; "&lt;/s&gt;&lt;/t&gt;", "//s[not(preceding::*=.)]"), ""))</f>
        <v>Bar, Pub, Vegetarian Friendly, Gluten Free Options, Lunch, Drinks</v>
      </c>
      <c r="R1995" t="s">
        <v>9048</v>
      </c>
      <c r="S1995" t="str">
        <f t="shared" si="253"/>
        <v>P002966</v>
      </c>
      <c r="T1995">
        <f t="shared" ca="1" si="254"/>
        <v>1108</v>
      </c>
      <c r="U1995" s="4">
        <v>4121</v>
      </c>
    </row>
    <row r="1996" spans="1:21" x14ac:dyDescent="0.45">
      <c r="A1996" t="s">
        <v>8019</v>
      </c>
      <c r="B1996" t="s">
        <v>3</v>
      </c>
      <c r="C1996" s="3" t="str">
        <f t="shared" si="249"/>
        <v>4.0 </v>
      </c>
      <c r="D1996" t="s">
        <v>8020</v>
      </c>
      <c r="E1996" t="s">
        <v>8021</v>
      </c>
      <c r="F1996" t="s">
        <v>13</v>
      </c>
      <c r="G1996" t="str">
        <f t="shared" si="250"/>
        <v>$$ - $$$</v>
      </c>
      <c r="H1996" t="s">
        <v>2370</v>
      </c>
      <c r="I1996" t="s">
        <v>8022</v>
      </c>
      <c r="J1996" t="str">
        <f t="shared" si="248"/>
        <v xml:space="preserve">  Malaysian</v>
      </c>
      <c r="K1996" t="str" cm="1">
        <f t="array" ref="K1996">ExtractCapitals(J1996)</f>
        <v>Malaysian</v>
      </c>
      <c r="L1996" t="str">
        <f t="shared" si="251"/>
        <v>Malaysian</v>
      </c>
      <c r="M1996" t="str">
        <f t="shared" si="255"/>
        <v>Malaysian</v>
      </c>
      <c r="N1996" t="s">
        <v>3430</v>
      </c>
      <c r="O1996" t="s">
        <v>791</v>
      </c>
      <c r="P1996" t="str">
        <f t="shared" si="252"/>
        <v>Malaysian, Lunch, Dinner, Brunch, Drinks</v>
      </c>
      <c r="Q1996" t="str" cm="1">
        <f t="array" ref="Q1996">_xlfn.TEXTJOIN(", ", TRUE, IFERROR(_xlfn.FILTERXML("&lt;t&gt;&lt;s&gt;" &amp; SUBSTITUTE(P1996, ", ", "&lt;/s&gt;&lt;s&gt;") &amp; "&lt;/s&gt;&lt;/t&gt;", "//s[not(preceding::*=.)]"), ""))</f>
        <v>Malaysian, Lunch, Dinner, Brunch, Drinks</v>
      </c>
      <c r="R1996" t="s">
        <v>9048</v>
      </c>
      <c r="S1996" t="str">
        <f t="shared" si="253"/>
        <v>P002967</v>
      </c>
      <c r="T1996">
        <f t="shared" ca="1" si="254"/>
        <v>82</v>
      </c>
      <c r="U1996" s="4">
        <v>956</v>
      </c>
    </row>
    <row r="1997" spans="1:21" x14ac:dyDescent="0.45">
      <c r="A1997" t="s">
        <v>8023</v>
      </c>
      <c r="B1997" t="s">
        <v>41</v>
      </c>
      <c r="C1997" s="3" t="str">
        <f t="shared" si="249"/>
        <v>4.5 </v>
      </c>
      <c r="D1997" t="s">
        <v>8024</v>
      </c>
      <c r="F1997" t="s">
        <v>6</v>
      </c>
      <c r="G1997" t="str">
        <f t="shared" si="250"/>
        <v>$</v>
      </c>
      <c r="H1997" t="s">
        <v>7</v>
      </c>
      <c r="J1997" t="str">
        <f t="shared" si="248"/>
        <v>ChineseAsianMalaysian</v>
      </c>
      <c r="K1997" t="str" cm="1">
        <f t="array" ref="K1997">ExtractCapitals(J1997)</f>
        <v>Chinese Asian Malaysian</v>
      </c>
      <c r="L1997" t="str">
        <f t="shared" si="251"/>
        <v>Chinese, Asian, Malaysian</v>
      </c>
      <c r="M1997" t="str">
        <f t="shared" si="255"/>
        <v>Chinese, Asian, Malaysian</v>
      </c>
      <c r="N1997" t="s">
        <v>99</v>
      </c>
      <c r="O1997" t="s">
        <v>107</v>
      </c>
      <c r="P1997" t="str">
        <f t="shared" si="252"/>
        <v>Chinese, Asian, Malaysian, Breakfast, Lunch, Brunch, Takeout</v>
      </c>
      <c r="Q1997" t="str" cm="1">
        <f t="array" ref="Q1997">_xlfn.TEXTJOIN(", ", TRUE, IFERROR(_xlfn.FILTERXML("&lt;t&gt;&lt;s&gt;" &amp; SUBSTITUTE(P1997, ", ", "&lt;/s&gt;&lt;s&gt;") &amp; "&lt;/s&gt;&lt;/t&gt;", "//s[not(preceding::*=.)]"), ""))</f>
        <v>Chinese, Asian, Malaysian, Breakfast, Lunch, Brunch, Takeout</v>
      </c>
      <c r="R1997" t="s">
        <v>9048</v>
      </c>
      <c r="S1997" t="str">
        <f t="shared" si="253"/>
        <v>P002968</v>
      </c>
      <c r="T1997">
        <f t="shared" ca="1" si="254"/>
        <v>1353</v>
      </c>
      <c r="U1997" s="4">
        <v>2107</v>
      </c>
    </row>
    <row r="1998" spans="1:21" x14ac:dyDescent="0.45">
      <c r="A1998" t="s">
        <v>8025</v>
      </c>
      <c r="B1998" t="s">
        <v>41</v>
      </c>
      <c r="C1998" s="3" t="str">
        <f t="shared" si="249"/>
        <v>4.5 </v>
      </c>
      <c r="D1998" t="s">
        <v>8026</v>
      </c>
      <c r="E1998" t="s">
        <v>8027</v>
      </c>
      <c r="F1998" t="s">
        <v>13</v>
      </c>
      <c r="G1998" t="str">
        <f t="shared" si="250"/>
        <v>$$ - $$$</v>
      </c>
      <c r="H1998" t="s">
        <v>8028</v>
      </c>
      <c r="I1998" t="s">
        <v>8029</v>
      </c>
      <c r="J1998" t="str">
        <f t="shared" si="248"/>
        <v xml:space="preserve">  CafeGrill</v>
      </c>
      <c r="K1998" t="str" cm="1">
        <f t="array" ref="K1998">ExtractCapitals(J1998)</f>
        <v>Cafe Grill</v>
      </c>
      <c r="L1998" t="str">
        <f t="shared" si="251"/>
        <v>Cafe, Grill</v>
      </c>
      <c r="M1998" t="str">
        <f t="shared" si="255"/>
        <v>Cafe, Grill</v>
      </c>
      <c r="N1998" t="s">
        <v>8030</v>
      </c>
      <c r="O1998" t="s">
        <v>8031</v>
      </c>
      <c r="P1998" t="str">
        <f t="shared" si="252"/>
        <v>Cafe, Grill, Grill, Cafe, Drinks, Breakfast, Lunch, Dinner, Brunch</v>
      </c>
      <c r="Q1998" t="str" cm="1">
        <f t="array" ref="Q1998">_xlfn.TEXTJOIN(", ", TRUE, IFERROR(_xlfn.FILTERXML("&lt;t&gt;&lt;s&gt;" &amp; SUBSTITUTE(P1998, ", ", "&lt;/s&gt;&lt;s&gt;") &amp; "&lt;/s&gt;&lt;/t&gt;", "//s[not(preceding::*=.)]"), ""))</f>
        <v>Cafe, Grill, Drinks, Breakfast, Lunch, Dinner, Brunch</v>
      </c>
      <c r="R1998" t="s">
        <v>9048</v>
      </c>
      <c r="S1998" t="str">
        <f t="shared" si="253"/>
        <v>P002969</v>
      </c>
      <c r="T1998">
        <f t="shared" ca="1" si="254"/>
        <v>2640</v>
      </c>
      <c r="U1998" s="4">
        <v>3568</v>
      </c>
    </row>
    <row r="1999" spans="1:21" x14ac:dyDescent="0.45">
      <c r="A1999" t="s">
        <v>8032</v>
      </c>
      <c r="B1999" t="s">
        <v>3</v>
      </c>
      <c r="C1999" s="3" t="str">
        <f t="shared" si="249"/>
        <v>4.0 </v>
      </c>
      <c r="D1999" t="s">
        <v>8033</v>
      </c>
      <c r="E1999" t="s">
        <v>8034</v>
      </c>
      <c r="F1999" t="s">
        <v>6</v>
      </c>
      <c r="G1999" t="str">
        <f t="shared" si="250"/>
        <v>$</v>
      </c>
      <c r="H1999" t="s">
        <v>161</v>
      </c>
      <c r="I1999" t="s">
        <v>8035</v>
      </c>
      <c r="J1999" t="str">
        <f t="shared" si="248"/>
        <v>ChineseAsianCantonese</v>
      </c>
      <c r="K1999" t="str" cm="1">
        <f t="array" ref="K1999">ExtractCapitals(J1999)</f>
        <v>Chinese Asian Cantonese</v>
      </c>
      <c r="L1999" t="str">
        <f t="shared" si="251"/>
        <v>Chinese, Asian, Cantonese</v>
      </c>
      <c r="M1999" t="str">
        <f t="shared" si="255"/>
        <v>Chinese, Asian, Cantonese</v>
      </c>
      <c r="N1999" t="s">
        <v>99</v>
      </c>
      <c r="O1999" t="s">
        <v>8036</v>
      </c>
      <c r="P1999" t="str">
        <f t="shared" si="252"/>
        <v>Chinese, Asian, Cantonese, Breakfast, Lunch, Brunch, Takeout, Seating, Table Service, Street Parking</v>
      </c>
      <c r="Q1999" t="str" cm="1">
        <f t="array" ref="Q1999">_xlfn.TEXTJOIN(", ", TRUE, IFERROR(_xlfn.FILTERXML("&lt;t&gt;&lt;s&gt;" &amp; SUBSTITUTE(P1999, ", ", "&lt;/s&gt;&lt;s&gt;") &amp; "&lt;/s&gt;&lt;/t&gt;", "//s[not(preceding::*=.)]"), ""))</f>
        <v>Chinese, Asian, Cantonese, Breakfast, Lunch, Brunch, Takeout, Seating, Table Service, Street Parking</v>
      </c>
      <c r="R1999" t="s">
        <v>9048</v>
      </c>
      <c r="S1999" t="str">
        <f t="shared" si="253"/>
        <v>P002970</v>
      </c>
      <c r="T1999">
        <f t="shared" ca="1" si="254"/>
        <v>1205</v>
      </c>
      <c r="U1999" s="4">
        <v>3387</v>
      </c>
    </row>
    <row r="2000" spans="1:21" x14ac:dyDescent="0.45">
      <c r="A2000" t="s">
        <v>8037</v>
      </c>
      <c r="B2000" t="s">
        <v>41</v>
      </c>
      <c r="C2000" s="3" t="str">
        <f t="shared" si="249"/>
        <v>4.5 </v>
      </c>
      <c r="D2000" t="s">
        <v>8038</v>
      </c>
      <c r="F2000" t="s">
        <v>6</v>
      </c>
      <c r="G2000" t="str">
        <f t="shared" si="250"/>
        <v>$</v>
      </c>
      <c r="H2000" t="s">
        <v>7</v>
      </c>
      <c r="J2000" t="str">
        <f t="shared" si="248"/>
        <v>ChineseAsianMalaysian</v>
      </c>
      <c r="K2000" t="str" cm="1">
        <f t="array" ref="K2000">ExtractCapitals(J2000)</f>
        <v>Chinese Asian Malaysian</v>
      </c>
      <c r="L2000" t="str">
        <f t="shared" si="251"/>
        <v>Chinese, Asian, Malaysian</v>
      </c>
      <c r="M2000" t="str">
        <f t="shared" si="255"/>
        <v>Chinese, Asian, Malaysian</v>
      </c>
      <c r="N2000" t="s">
        <v>39</v>
      </c>
      <c r="O2000" t="s">
        <v>3814</v>
      </c>
      <c r="P2000" t="str">
        <f t="shared" si="252"/>
        <v>Chinese, Asian, Malaysian, Dinner, Takeout, Seating</v>
      </c>
      <c r="Q2000" t="str" cm="1">
        <f t="array" ref="Q2000">_xlfn.TEXTJOIN(", ", TRUE, IFERROR(_xlfn.FILTERXML("&lt;t&gt;&lt;s&gt;" &amp; SUBSTITUTE(P2000, ", ", "&lt;/s&gt;&lt;s&gt;") &amp; "&lt;/s&gt;&lt;/t&gt;", "//s[not(preceding::*=.)]"), ""))</f>
        <v>Chinese, Asian, Malaysian, Dinner, Takeout, Seating</v>
      </c>
      <c r="R2000" t="s">
        <v>9048</v>
      </c>
      <c r="S2000" t="str">
        <f t="shared" si="253"/>
        <v>P002971</v>
      </c>
      <c r="T2000">
        <f t="shared" ca="1" si="254"/>
        <v>2838</v>
      </c>
      <c r="U2000" s="4">
        <v>3806</v>
      </c>
    </row>
    <row r="2001" spans="1:21" x14ac:dyDescent="0.45">
      <c r="A2001" t="s">
        <v>8039</v>
      </c>
      <c r="B2001" t="s">
        <v>3</v>
      </c>
      <c r="C2001" s="3" t="str">
        <f t="shared" si="249"/>
        <v>4.0 </v>
      </c>
      <c r="D2001" t="s">
        <v>8040</v>
      </c>
      <c r="E2001" t="s">
        <v>8041</v>
      </c>
      <c r="F2001" t="s">
        <v>6</v>
      </c>
      <c r="G2001" t="str">
        <f t="shared" si="250"/>
        <v>$</v>
      </c>
      <c r="H2001" t="s">
        <v>510</v>
      </c>
      <c r="I2001" t="s">
        <v>8042</v>
      </c>
      <c r="J2001" t="str">
        <f t="shared" si="248"/>
        <v>ChineseMalaysian</v>
      </c>
      <c r="K2001" t="str" cm="1">
        <f t="array" ref="K2001">ExtractCapitals(J2001)</f>
        <v>Chinese Malaysian</v>
      </c>
      <c r="L2001" t="str">
        <f t="shared" si="251"/>
        <v>Chinese, Malaysian</v>
      </c>
      <c r="M2001" t="str">
        <f t="shared" si="255"/>
        <v>Chinese, Malaysian</v>
      </c>
      <c r="N2001" t="s">
        <v>39</v>
      </c>
      <c r="O2001" t="s">
        <v>3814</v>
      </c>
      <c r="P2001" t="str">
        <f t="shared" si="252"/>
        <v>Chinese, Malaysian, Dinner, Takeout, Seating</v>
      </c>
      <c r="Q2001" t="str" cm="1">
        <f t="array" ref="Q2001">_xlfn.TEXTJOIN(", ", TRUE, IFERROR(_xlfn.FILTERXML("&lt;t&gt;&lt;s&gt;" &amp; SUBSTITUTE(P2001, ", ", "&lt;/s&gt;&lt;s&gt;") &amp; "&lt;/s&gt;&lt;/t&gt;", "//s[not(preceding::*=.)]"), ""))</f>
        <v>Chinese, Malaysian, Dinner, Takeout, Seating</v>
      </c>
      <c r="R2001" t="s">
        <v>9048</v>
      </c>
      <c r="S2001" t="str">
        <f t="shared" si="253"/>
        <v>P002972</v>
      </c>
      <c r="T2001">
        <f t="shared" ca="1" si="254"/>
        <v>4108</v>
      </c>
      <c r="U2001" s="4">
        <v>1482</v>
      </c>
    </row>
    <row r="2002" spans="1:21" x14ac:dyDescent="0.45">
      <c r="A2002" t="s">
        <v>8043</v>
      </c>
      <c r="B2002" t="s">
        <v>79</v>
      </c>
      <c r="C2002" s="3" t="str">
        <f t="shared" si="249"/>
        <v>5.0 </v>
      </c>
      <c r="D2002" t="s">
        <v>8044</v>
      </c>
      <c r="E2002" t="s">
        <v>8045</v>
      </c>
      <c r="F2002" t="s">
        <v>6</v>
      </c>
      <c r="G2002" t="str">
        <f t="shared" si="250"/>
        <v>$</v>
      </c>
      <c r="H2002" t="s">
        <v>8046</v>
      </c>
      <c r="I2002" t="s">
        <v>8047</v>
      </c>
      <c r="J2002" t="str">
        <f t="shared" si="248"/>
        <v>DessertCafeSeafood</v>
      </c>
      <c r="K2002" t="str" cm="1">
        <f t="array" ref="K2002">ExtractCapitals(J2002)</f>
        <v>Dessert Cafe Seafood</v>
      </c>
      <c r="L2002" t="str">
        <f t="shared" si="251"/>
        <v>Dessert, Cafe, Seafood</v>
      </c>
      <c r="M2002" t="str">
        <f t="shared" si="255"/>
        <v>Dessert, Cafe, Seafood</v>
      </c>
      <c r="N2002" t="s">
        <v>8048</v>
      </c>
      <c r="O2002" t="s">
        <v>195</v>
      </c>
      <c r="P2002" t="str">
        <f t="shared" si="252"/>
        <v>Dessert, Cafe, Seafood, Cafe, Seafood, Asian, Malaysian, Lunch, Dinner, Drinks</v>
      </c>
      <c r="Q2002" t="str" cm="1">
        <f t="array" ref="Q2002">_xlfn.TEXTJOIN(", ", TRUE, IFERROR(_xlfn.FILTERXML("&lt;t&gt;&lt;s&gt;" &amp; SUBSTITUTE(P2002, ", ", "&lt;/s&gt;&lt;s&gt;") &amp; "&lt;/s&gt;&lt;/t&gt;", "//s[not(preceding::*=.)]"), ""))</f>
        <v>Dessert, Cafe, Seafood, Asian, Malaysian, Lunch, Dinner, Drinks</v>
      </c>
      <c r="R2002" t="s">
        <v>9048</v>
      </c>
      <c r="S2002" t="str">
        <f t="shared" si="253"/>
        <v>P002973</v>
      </c>
      <c r="T2002">
        <f t="shared" ca="1" si="254"/>
        <v>2717</v>
      </c>
      <c r="U2002" s="4">
        <v>717</v>
      </c>
    </row>
    <row r="2003" spans="1:21" x14ac:dyDescent="0.45">
      <c r="A2003" t="s">
        <v>8049</v>
      </c>
      <c r="B2003" t="s">
        <v>41</v>
      </c>
      <c r="C2003" s="3" t="str">
        <f t="shared" si="249"/>
        <v>4.5 </v>
      </c>
      <c r="D2003" t="s">
        <v>8050</v>
      </c>
      <c r="E2003" t="s">
        <v>8051</v>
      </c>
      <c r="F2003" t="s">
        <v>13</v>
      </c>
      <c r="G2003" t="str">
        <f t="shared" si="250"/>
        <v>$$ - $$$</v>
      </c>
      <c r="H2003" t="s">
        <v>7690</v>
      </c>
      <c r="I2003" t="s">
        <v>8052</v>
      </c>
      <c r="J2003" t="str">
        <f t="shared" si="248"/>
        <v xml:space="preserve">  JapaneseAmericanCafe</v>
      </c>
      <c r="K2003" t="str" cm="1">
        <f t="array" ref="K2003">ExtractCapitals(J2003)</f>
        <v>Japanese American Cafe</v>
      </c>
      <c r="L2003" t="str">
        <f t="shared" si="251"/>
        <v>Japanese, American, Cafe</v>
      </c>
      <c r="M2003" t="str">
        <f t="shared" si="255"/>
        <v>Japanese, American, Cafe</v>
      </c>
      <c r="N2003" t="s">
        <v>8053</v>
      </c>
      <c r="O2003" t="s">
        <v>34</v>
      </c>
      <c r="P2003" t="str">
        <f t="shared" si="252"/>
        <v>Japanese, American, Cafe, Japanese, American, Cafe, Asian, Vegetarian Friendly</v>
      </c>
      <c r="Q2003" t="str" cm="1">
        <f t="array" ref="Q2003">_xlfn.TEXTJOIN(", ", TRUE, IFERROR(_xlfn.FILTERXML("&lt;t&gt;&lt;s&gt;" &amp; SUBSTITUTE(P2003, ", ", "&lt;/s&gt;&lt;s&gt;") &amp; "&lt;/s&gt;&lt;/t&gt;", "//s[not(preceding::*=.)]"), ""))</f>
        <v>Japanese, American, Cafe, Asian, Vegetarian Friendly</v>
      </c>
      <c r="R2003" t="s">
        <v>9048</v>
      </c>
      <c r="S2003" t="str">
        <f t="shared" si="253"/>
        <v>P002974</v>
      </c>
      <c r="T2003">
        <f t="shared" ca="1" si="254"/>
        <v>4133</v>
      </c>
      <c r="U2003" s="4">
        <v>1395</v>
      </c>
    </row>
    <row r="2004" spans="1:21" x14ac:dyDescent="0.45">
      <c r="A2004" t="s">
        <v>8054</v>
      </c>
      <c r="B2004" t="s">
        <v>41</v>
      </c>
      <c r="C2004" s="3" t="str">
        <f t="shared" si="249"/>
        <v>4.5 </v>
      </c>
      <c r="D2004" t="s">
        <v>8055</v>
      </c>
      <c r="E2004" t="s">
        <v>8056</v>
      </c>
      <c r="F2004" t="s">
        <v>13</v>
      </c>
      <c r="G2004" t="str">
        <f t="shared" si="250"/>
        <v>$$ - $$$</v>
      </c>
      <c r="H2004" t="s">
        <v>4270</v>
      </c>
      <c r="I2004" t="s">
        <v>8057</v>
      </c>
      <c r="J2004" t="str">
        <f t="shared" si="248"/>
        <v xml:space="preserve">  ItalianPizzaCafe</v>
      </c>
      <c r="K2004" t="str" cm="1">
        <f t="array" ref="K2004">ExtractCapitals(J2004)</f>
        <v>Italian Pizza Cafe</v>
      </c>
      <c r="L2004" t="str">
        <f t="shared" si="251"/>
        <v>Italian, Pizza, Cafe</v>
      </c>
      <c r="M2004" t="str">
        <f t="shared" si="255"/>
        <v>Italian, Pizza, Cafe</v>
      </c>
      <c r="N2004" t="s">
        <v>34</v>
      </c>
      <c r="O2004" t="s">
        <v>600</v>
      </c>
      <c r="P2004" t="str">
        <f t="shared" si="252"/>
        <v>Italian, Pizza, Cafe, Vegetarian Friendly, Breakfast, Lunch, Dinner, Brunch</v>
      </c>
      <c r="Q2004" t="str" cm="1">
        <f t="array" ref="Q2004">_xlfn.TEXTJOIN(", ", TRUE, IFERROR(_xlfn.FILTERXML("&lt;t&gt;&lt;s&gt;" &amp; SUBSTITUTE(P2004, ", ", "&lt;/s&gt;&lt;s&gt;") &amp; "&lt;/s&gt;&lt;/t&gt;", "//s[not(preceding::*=.)]"), ""))</f>
        <v>Italian, Pizza, Cafe, Vegetarian Friendly, Breakfast, Lunch, Dinner, Brunch</v>
      </c>
      <c r="R2004" t="s">
        <v>9048</v>
      </c>
      <c r="S2004" t="str">
        <f t="shared" si="253"/>
        <v>P002975</v>
      </c>
      <c r="T2004">
        <f t="shared" ca="1" si="254"/>
        <v>2394</v>
      </c>
      <c r="U2004" s="4">
        <v>467</v>
      </c>
    </row>
    <row r="2005" spans="1:21" x14ac:dyDescent="0.45">
      <c r="A2005" t="s">
        <v>8058</v>
      </c>
      <c r="B2005" t="s">
        <v>79</v>
      </c>
      <c r="C2005" s="3" t="str">
        <f t="shared" si="249"/>
        <v>5.0 </v>
      </c>
      <c r="D2005" t="s">
        <v>8059</v>
      </c>
      <c r="E2005" t="s">
        <v>8060</v>
      </c>
      <c r="F2005" t="s">
        <v>13</v>
      </c>
      <c r="G2005" t="str">
        <f t="shared" si="250"/>
        <v>$$ - $$$</v>
      </c>
      <c r="H2005" t="s">
        <v>8061</v>
      </c>
      <c r="I2005" t="s">
        <v>8062</v>
      </c>
      <c r="J2005" t="str">
        <f t="shared" si="248"/>
        <v xml:space="preserve">  ItalianChineseJapanese Fusion</v>
      </c>
      <c r="K2005" t="str" cm="1">
        <f t="array" ref="K2005">ExtractCapitals(J2005)</f>
        <v>Italian Chinese Japanese  Fusion</v>
      </c>
      <c r="L2005" t="str">
        <f t="shared" si="251"/>
        <v>Italian, Chinese, Japanese, , Fusion</v>
      </c>
      <c r="M2005" t="str">
        <f t="shared" si="255"/>
        <v>Italian, Chinese, Japanese Fusion</v>
      </c>
      <c r="N2005" t="s">
        <v>8063</v>
      </c>
      <c r="O2005" t="s">
        <v>1088</v>
      </c>
      <c r="P2005" t="str">
        <f t="shared" si="252"/>
        <v>Italian, Chinese, Japanese Fusion, Breakfast, Lunch, Dinner, Brunch, After-hours, Drinks</v>
      </c>
      <c r="Q2005" t="str" cm="1">
        <f t="array" ref="Q2005">_xlfn.TEXTJOIN(", ", TRUE, IFERROR(_xlfn.FILTERXML("&lt;t&gt;&lt;s&gt;" &amp; SUBSTITUTE(P2005, ", ", "&lt;/s&gt;&lt;s&gt;") &amp; "&lt;/s&gt;&lt;/t&gt;", "//s[not(preceding::*=.)]"), ""))</f>
        <v>Italian, Chinese, Japanese Fusion, Breakfast, Lunch, Dinner, Brunch, After-hours, Drinks</v>
      </c>
      <c r="R2005" t="s">
        <v>9048</v>
      </c>
      <c r="S2005" t="str">
        <f t="shared" si="253"/>
        <v>P002976</v>
      </c>
      <c r="T2005">
        <f t="shared" ca="1" si="254"/>
        <v>1697</v>
      </c>
      <c r="U2005" s="4">
        <v>3018</v>
      </c>
    </row>
    <row r="2006" spans="1:21" x14ac:dyDescent="0.45">
      <c r="A2006" t="s">
        <v>8064</v>
      </c>
      <c r="B2006" t="s">
        <v>41</v>
      </c>
      <c r="C2006" s="3" t="str">
        <f t="shared" si="249"/>
        <v>4.5 </v>
      </c>
      <c r="D2006" t="s">
        <v>8065</v>
      </c>
      <c r="E2006" t="s">
        <v>8066</v>
      </c>
      <c r="F2006" t="s">
        <v>13</v>
      </c>
      <c r="G2006" t="str">
        <f t="shared" si="250"/>
        <v>$$ - $$$</v>
      </c>
      <c r="H2006" t="s">
        <v>3873</v>
      </c>
      <c r="I2006" t="s">
        <v>8067</v>
      </c>
      <c r="J2006" t="str">
        <f t="shared" si="248"/>
        <v xml:space="preserve">  AsianFusionHealthy</v>
      </c>
      <c r="K2006" t="str" cm="1">
        <f t="array" ref="K2006">ExtractCapitals(J2006)</f>
        <v>Asian Fusion Healthy</v>
      </c>
      <c r="L2006" t="str">
        <f t="shared" si="251"/>
        <v>Asian, Fusion, Healthy</v>
      </c>
      <c r="M2006" t="str">
        <f t="shared" si="255"/>
        <v>Asian, Fusion, Healthy</v>
      </c>
      <c r="N2006" t="s">
        <v>8068</v>
      </c>
      <c r="O2006" t="s">
        <v>8069</v>
      </c>
      <c r="P2006" t="str">
        <f t="shared" si="252"/>
        <v>Asian, Fusion, Healthy, Dinner, Breakfast, Lunch, Drinks</v>
      </c>
      <c r="Q2006" t="str" cm="1">
        <f t="array" ref="Q2006">_xlfn.TEXTJOIN(", ", TRUE, IFERROR(_xlfn.FILTERXML("&lt;t&gt;&lt;s&gt;" &amp; SUBSTITUTE(P2006, ", ", "&lt;/s&gt;&lt;s&gt;") &amp; "&lt;/s&gt;&lt;/t&gt;", "//s[not(preceding::*=.)]"), ""))</f>
        <v>Asian, Fusion, Healthy, Dinner, Breakfast, Lunch, Drinks</v>
      </c>
      <c r="R2006" t="s">
        <v>9048</v>
      </c>
      <c r="S2006" t="str">
        <f t="shared" si="253"/>
        <v>P002977</v>
      </c>
      <c r="T2006">
        <f t="shared" ca="1" si="254"/>
        <v>719</v>
      </c>
      <c r="U2006" s="4">
        <v>2532</v>
      </c>
    </row>
    <row r="2007" spans="1:21" x14ac:dyDescent="0.45">
      <c r="A2007" t="s">
        <v>8070</v>
      </c>
      <c r="B2007" t="s">
        <v>41</v>
      </c>
      <c r="C2007" s="3" t="str">
        <f t="shared" si="249"/>
        <v>4.5 </v>
      </c>
      <c r="D2007" t="s">
        <v>8071</v>
      </c>
      <c r="E2007" t="s">
        <v>8072</v>
      </c>
      <c r="F2007" t="s">
        <v>13</v>
      </c>
      <c r="G2007" t="str">
        <f t="shared" si="250"/>
        <v>$$ - $$$</v>
      </c>
      <c r="H2007" t="s">
        <v>6252</v>
      </c>
      <c r="I2007" t="s">
        <v>8073</v>
      </c>
      <c r="J2007" t="str">
        <f t="shared" si="248"/>
        <v xml:space="preserve">  CafeFusionHealthy</v>
      </c>
      <c r="K2007" t="str" cm="1">
        <f t="array" ref="K2007">ExtractCapitals(J2007)</f>
        <v>Cafe Fusion Healthy</v>
      </c>
      <c r="L2007" t="str">
        <f t="shared" si="251"/>
        <v>Cafe, Fusion, Healthy</v>
      </c>
      <c r="M2007" t="str">
        <f t="shared" si="255"/>
        <v>Cafe, Fusion, Healthy</v>
      </c>
      <c r="N2007" t="s">
        <v>8074</v>
      </c>
      <c r="O2007" t="s">
        <v>3066</v>
      </c>
      <c r="P2007" t="str">
        <f t="shared" si="252"/>
        <v>Cafe, Fusion, Healthy, Fusion, Healthy, Cafe, Vegetarian Friendly, Vegan Options, Gluten Free Options</v>
      </c>
      <c r="Q2007" t="str" cm="1">
        <f t="array" ref="Q2007">_xlfn.TEXTJOIN(", ", TRUE, IFERROR(_xlfn.FILTERXML("&lt;t&gt;&lt;s&gt;" &amp; SUBSTITUTE(P2007, ", ", "&lt;/s&gt;&lt;s&gt;") &amp; "&lt;/s&gt;&lt;/t&gt;", "//s[not(preceding::*=.)]"), ""))</f>
        <v>Cafe, Fusion, Healthy, Vegetarian Friendly, Vegan Options, Gluten Free Options</v>
      </c>
      <c r="R2007" t="s">
        <v>9048</v>
      </c>
      <c r="S2007" t="str">
        <f t="shared" si="253"/>
        <v>P002978</v>
      </c>
      <c r="T2007">
        <f t="shared" ca="1" si="254"/>
        <v>1822</v>
      </c>
      <c r="U2007" s="4">
        <v>3576</v>
      </c>
    </row>
    <row r="2008" spans="1:21" x14ac:dyDescent="0.45">
      <c r="A2008" t="s">
        <v>8075</v>
      </c>
      <c r="B2008" t="s">
        <v>3</v>
      </c>
      <c r="C2008" s="3" t="str">
        <f t="shared" si="249"/>
        <v>4.0 </v>
      </c>
      <c r="D2008" t="s">
        <v>8076</v>
      </c>
      <c r="E2008" t="s">
        <v>8077</v>
      </c>
      <c r="F2008" t="s">
        <v>6</v>
      </c>
      <c r="G2008" t="str">
        <f t="shared" si="250"/>
        <v>$</v>
      </c>
      <c r="H2008" t="s">
        <v>75</v>
      </c>
      <c r="I2008" t="s">
        <v>8078</v>
      </c>
      <c r="J2008" t="str">
        <f t="shared" si="248"/>
        <v>IndianAsianMalaysian</v>
      </c>
      <c r="K2008" t="str" cm="1">
        <f t="array" ref="K2008">ExtractCapitals(J2008)</f>
        <v>Indian Asian Malaysian</v>
      </c>
      <c r="L2008" t="str">
        <f t="shared" si="251"/>
        <v>Indian, Asian, Malaysian</v>
      </c>
      <c r="M2008" t="str">
        <f t="shared" si="255"/>
        <v>Indian, Asian, Malaysian</v>
      </c>
      <c r="N2008" t="s">
        <v>8079</v>
      </c>
      <c r="O2008" t="s">
        <v>3149</v>
      </c>
      <c r="P2008" t="str">
        <f t="shared" si="252"/>
        <v>Indian, Asian, Malaysian, Halal, Vegan Options, Breakfast, Lunch, Dinner, Brunch, After-hours</v>
      </c>
      <c r="Q2008" t="str" cm="1">
        <f t="array" ref="Q2008">_xlfn.TEXTJOIN(", ", TRUE, IFERROR(_xlfn.FILTERXML("&lt;t&gt;&lt;s&gt;" &amp; SUBSTITUTE(P2008, ", ", "&lt;/s&gt;&lt;s&gt;") &amp; "&lt;/s&gt;&lt;/t&gt;", "//s[not(preceding::*=.)]"), ""))</f>
        <v>Indian, Asian, Malaysian, Halal, Vegan Options, Breakfast, Lunch, Dinner, Brunch, After-hours</v>
      </c>
      <c r="R2008" t="s">
        <v>9048</v>
      </c>
      <c r="S2008" t="str">
        <f t="shared" si="253"/>
        <v>P002979</v>
      </c>
      <c r="T2008">
        <f t="shared" ca="1" si="254"/>
        <v>1276</v>
      </c>
      <c r="U2008" s="4">
        <v>3389</v>
      </c>
    </row>
    <row r="2009" spans="1:21" x14ac:dyDescent="0.45">
      <c r="A2009" t="s">
        <v>8080</v>
      </c>
      <c r="B2009" t="s">
        <v>18</v>
      </c>
      <c r="C2009" s="3" t="str">
        <f t="shared" si="249"/>
        <v>3.5 </v>
      </c>
      <c r="D2009" t="s">
        <v>8081</v>
      </c>
      <c r="E2009" t="s">
        <v>8082</v>
      </c>
      <c r="F2009" t="s">
        <v>13</v>
      </c>
      <c r="G2009" t="str">
        <f t="shared" si="250"/>
        <v>$$ - $$$</v>
      </c>
      <c r="H2009" t="s">
        <v>32</v>
      </c>
      <c r="I2009" t="s">
        <v>8083</v>
      </c>
      <c r="J2009" t="str">
        <f t="shared" si="248"/>
        <v xml:space="preserve">  AsianNonya/MalaysianMalaysian</v>
      </c>
      <c r="K2009" t="str" cm="1">
        <f t="array" ref="K2009">ExtractCapitals(J2009)</f>
        <v>Asian Nonya/ Malaysian Malaysian</v>
      </c>
      <c r="L2009" t="str">
        <f t="shared" si="251"/>
        <v>Asian, Nonya/, Malaysian, Malaysian</v>
      </c>
      <c r="M2009" t="str">
        <f t="shared" si="255"/>
        <v>Asian, Nonya/, Malaysian, Malaysian</v>
      </c>
      <c r="N2009" t="s">
        <v>232</v>
      </c>
      <c r="O2009" t="s">
        <v>8084</v>
      </c>
      <c r="P2009" t="str">
        <f t="shared" si="252"/>
        <v>Asian, Nonya/, Malaysian, Malaysian, Lunch, Dinner, Takeout, Reservations, Seating, Table Service, Highchairs Available</v>
      </c>
      <c r="Q2009" t="str" cm="1">
        <f t="array" ref="Q2009">_xlfn.TEXTJOIN(", ", TRUE, IFERROR(_xlfn.FILTERXML("&lt;t&gt;&lt;s&gt;" &amp; SUBSTITUTE(P2009, ", ", "&lt;/s&gt;&lt;s&gt;") &amp; "&lt;/s&gt;&lt;/t&gt;", "//s[not(preceding::*=.)]"), ""))</f>
        <v>Asian, Nonya/, Malaysian, Lunch, Dinner, Takeout, Reservations, Seating, Table Service, Highchairs Available</v>
      </c>
      <c r="R2009" t="s">
        <v>9048</v>
      </c>
      <c r="S2009" t="str">
        <f t="shared" si="253"/>
        <v>P002980</v>
      </c>
      <c r="T2009">
        <f t="shared" ca="1" si="254"/>
        <v>1920</v>
      </c>
      <c r="U2009" s="4">
        <v>874</v>
      </c>
    </row>
    <row r="2010" spans="1:21" x14ac:dyDescent="0.45">
      <c r="A2010" t="s">
        <v>8085</v>
      </c>
      <c r="B2010" t="s">
        <v>41</v>
      </c>
      <c r="C2010" s="3" t="str">
        <f t="shared" si="249"/>
        <v>4.5 </v>
      </c>
      <c r="D2010" t="s">
        <v>8086</v>
      </c>
      <c r="E2010" t="s">
        <v>8087</v>
      </c>
      <c r="F2010" t="s">
        <v>6</v>
      </c>
      <c r="G2010" t="str">
        <f t="shared" si="250"/>
        <v>$</v>
      </c>
      <c r="H2010" t="s">
        <v>4376</v>
      </c>
      <c r="I2010" t="s">
        <v>8088</v>
      </c>
      <c r="J2010" t="str">
        <f t="shared" si="248"/>
        <v>ChineseAsianVegetarian Friendly</v>
      </c>
      <c r="K2010" t="str" cm="1">
        <f t="array" ref="K2010">ExtractCapitals(J2010)</f>
        <v>Chinese Asian Vegetarian  Friendly</v>
      </c>
      <c r="L2010" t="str">
        <f t="shared" si="251"/>
        <v>Chinese, Asian, Vegetarian, , Friendly</v>
      </c>
      <c r="M2010" t="str">
        <f t="shared" si="255"/>
        <v>Chinese, Asian, Vegetarian Friendly</v>
      </c>
      <c r="N2010" t="s">
        <v>34</v>
      </c>
      <c r="O2010" t="s">
        <v>183</v>
      </c>
      <c r="P2010" t="str">
        <f t="shared" si="252"/>
        <v>Chinese, Asian, Vegetarian Friendly, Lunch, Dinner, Brunch</v>
      </c>
      <c r="Q2010" t="str" cm="1">
        <f t="array" ref="Q2010">_xlfn.TEXTJOIN(", ", TRUE, IFERROR(_xlfn.FILTERXML("&lt;t&gt;&lt;s&gt;" &amp; SUBSTITUTE(P2010, ", ", "&lt;/s&gt;&lt;s&gt;") &amp; "&lt;/s&gt;&lt;/t&gt;", "//s[not(preceding::*=.)]"), ""))</f>
        <v>Chinese, Asian, Vegetarian Friendly, Lunch, Dinner, Brunch</v>
      </c>
      <c r="R2010" t="s">
        <v>9048</v>
      </c>
      <c r="S2010" t="str">
        <f t="shared" si="253"/>
        <v>P002981</v>
      </c>
      <c r="T2010">
        <f t="shared" ca="1" si="254"/>
        <v>636</v>
      </c>
      <c r="U2010" s="4">
        <v>3515</v>
      </c>
    </row>
    <row r="2011" spans="1:21" x14ac:dyDescent="0.45">
      <c r="A2011" t="s">
        <v>8089</v>
      </c>
      <c r="B2011" t="s">
        <v>41</v>
      </c>
      <c r="C2011" s="3" t="str">
        <f t="shared" si="249"/>
        <v>4.5 </v>
      </c>
      <c r="D2011" t="s">
        <v>8090</v>
      </c>
      <c r="E2011" t="s">
        <v>8091</v>
      </c>
      <c r="F2011" t="s">
        <v>13</v>
      </c>
      <c r="G2011" t="str">
        <f t="shared" si="250"/>
        <v>$$ - $$$</v>
      </c>
      <c r="H2011" t="s">
        <v>614</v>
      </c>
      <c r="I2011" t="s">
        <v>8092</v>
      </c>
      <c r="J2011" t="str">
        <f t="shared" si="248"/>
        <v xml:space="preserve">  ChineseCafeAsian</v>
      </c>
      <c r="K2011" t="str" cm="1">
        <f t="array" ref="K2011">ExtractCapitals(J2011)</f>
        <v>Chinese Cafe Asian</v>
      </c>
      <c r="L2011" t="str">
        <f t="shared" si="251"/>
        <v>Chinese, Cafe, Asian</v>
      </c>
      <c r="M2011" t="str">
        <f t="shared" si="255"/>
        <v>Chinese, Cafe, Asian</v>
      </c>
      <c r="N2011" t="s">
        <v>8093</v>
      </c>
      <c r="O2011" t="s">
        <v>56</v>
      </c>
      <c r="P2011" t="str">
        <f t="shared" si="252"/>
        <v>Chinese, Cafe, Asian, Chinese, Asian, Fusion, Malaysian, Cafe, Vegetarian Friendly, Vegan Options</v>
      </c>
      <c r="Q2011" t="str" cm="1">
        <f t="array" ref="Q2011">_xlfn.TEXTJOIN(", ", TRUE, IFERROR(_xlfn.FILTERXML("&lt;t&gt;&lt;s&gt;" &amp; SUBSTITUTE(P2011, ", ", "&lt;/s&gt;&lt;s&gt;") &amp; "&lt;/s&gt;&lt;/t&gt;", "//s[not(preceding::*=.)]"), ""))</f>
        <v>Chinese, Cafe, Asian, Fusion, Malaysian, Vegetarian Friendly, Vegan Options</v>
      </c>
      <c r="R2011" t="s">
        <v>9048</v>
      </c>
      <c r="S2011" t="str">
        <f t="shared" si="253"/>
        <v>P002982</v>
      </c>
      <c r="T2011">
        <f t="shared" ca="1" si="254"/>
        <v>1153</v>
      </c>
      <c r="U2011" s="4">
        <v>3419</v>
      </c>
    </row>
    <row r="2012" spans="1:21" x14ac:dyDescent="0.45">
      <c r="A2012" t="s">
        <v>8094</v>
      </c>
      <c r="B2012" t="s">
        <v>3</v>
      </c>
      <c r="C2012" s="3" t="str">
        <f t="shared" si="249"/>
        <v>4.0 </v>
      </c>
      <c r="D2012" t="s">
        <v>8095</v>
      </c>
      <c r="E2012" t="s">
        <v>8096</v>
      </c>
      <c r="F2012" t="s">
        <v>13</v>
      </c>
      <c r="G2012" t="str">
        <f t="shared" si="250"/>
        <v>$$ - $$$</v>
      </c>
      <c r="H2012" t="s">
        <v>390</v>
      </c>
      <c r="I2012" t="s">
        <v>7699</v>
      </c>
      <c r="J2012" t="str">
        <f t="shared" si="248"/>
        <v xml:space="preserve">  BarPub</v>
      </c>
      <c r="K2012" t="str" cm="1">
        <f t="array" ref="K2012">ExtractCapitals(J2012)</f>
        <v>Bar Pub</v>
      </c>
      <c r="L2012" t="str">
        <f t="shared" si="251"/>
        <v>Bar, Pub</v>
      </c>
      <c r="M2012" t="str">
        <f t="shared" si="255"/>
        <v>Bar, Pub</v>
      </c>
      <c r="N2012" t="s">
        <v>39</v>
      </c>
      <c r="O2012" t="s">
        <v>8097</v>
      </c>
      <c r="P2012" t="str">
        <f t="shared" si="252"/>
        <v>Bar, Pub, Dinner, Outdoor Seating, Seating, Wheelchair Accessible, Serves Alcohol, Full Bar, Reservations, Parking Available, Table Service</v>
      </c>
      <c r="Q2012" t="str" cm="1">
        <f t="array" ref="Q2012">_xlfn.TEXTJOIN(", ", TRUE, IFERROR(_xlfn.FILTERXML("&lt;t&gt;&lt;s&gt;" &amp; SUBSTITUTE(P2012, ", ", "&lt;/s&gt;&lt;s&gt;") &amp; "&lt;/s&gt;&lt;/t&gt;", "//s[not(preceding::*=.)]"), ""))</f>
        <v>Bar, Pub, Dinner, Outdoor Seating, Seating, Wheelchair Accessible, Serves Alcohol, Full Bar, Reservations, Parking Available, Table Service</v>
      </c>
      <c r="R2012" t="s">
        <v>9048</v>
      </c>
      <c r="S2012" t="str">
        <f t="shared" si="253"/>
        <v>P002983</v>
      </c>
      <c r="T2012">
        <f t="shared" ca="1" si="254"/>
        <v>3107</v>
      </c>
      <c r="U2012" s="4">
        <v>2620</v>
      </c>
    </row>
    <row r="2013" spans="1:21" x14ac:dyDescent="0.45">
      <c r="A2013" t="s">
        <v>8098</v>
      </c>
      <c r="B2013" t="s">
        <v>79</v>
      </c>
      <c r="C2013" s="3" t="str">
        <f t="shared" si="249"/>
        <v>5.0 </v>
      </c>
      <c r="D2013" t="s">
        <v>8099</v>
      </c>
      <c r="F2013" t="s">
        <v>13</v>
      </c>
      <c r="G2013" t="str">
        <f t="shared" si="250"/>
        <v>$$ - $$$</v>
      </c>
      <c r="H2013" t="s">
        <v>8100</v>
      </c>
      <c r="I2013" t="s">
        <v>8101</v>
      </c>
      <c r="J2013" t="str">
        <f t="shared" si="248"/>
        <v xml:space="preserve">  ItalianGermanAsian</v>
      </c>
      <c r="K2013" t="str" cm="1">
        <f t="array" ref="K2013">ExtractCapitals(J2013)</f>
        <v>Italian German Asian</v>
      </c>
      <c r="L2013" t="str">
        <f t="shared" si="251"/>
        <v>Italian, German, Asian</v>
      </c>
      <c r="M2013" t="str">
        <f t="shared" si="255"/>
        <v>Italian, German, Asian</v>
      </c>
      <c r="N2013" t="s">
        <v>791</v>
      </c>
      <c r="O2013" t="s">
        <v>8102</v>
      </c>
      <c r="P2013" t="str">
        <f t="shared" si="252"/>
        <v>Italian, German, Asian, Lunch, Dinner, Brunch, Drinks, Delivery, Takeout, Reservations, Seating, Street Parking, Highchairs Available, Wheelchair Accessible, Serves Alcohol, Full Bar, Wine and Beer, Accepts American Express, Accepts Mastercard, Accepts Visa, Digital Payments, Cash Only, Free Wifi, Accepts Credit Cards, Jazz Bar, BYOB, Sports bars</v>
      </c>
      <c r="Q2013" t="str" cm="1">
        <f t="array" ref="Q2013">_xlfn.TEXTJOIN(", ", TRUE, IFERROR(_xlfn.FILTERXML("&lt;t&gt;&lt;s&gt;" &amp; SUBSTITUTE(P2013, ", ", "&lt;/s&gt;&lt;s&gt;") &amp; "&lt;/s&gt;&lt;/t&gt;", "//s[not(preceding::*=.)]"), ""))</f>
        <v>Italian, German, Asian, Lunch, Dinner, Brunch, Drinks, Delivery, Takeout, Reservations, Seating, Street Parking, Highchairs Available, Wheelchair Accessible, Serves Alcohol, Full Bar, Wine and Beer, Accepts American Express, Accepts Mastercard, Accepts Visa, Digital Payments, Cash Only, Free Wifi, Accepts Credit Cards, Jazz Bar, BYOB, Sports bars</v>
      </c>
      <c r="R2013" t="s">
        <v>9048</v>
      </c>
      <c r="S2013" t="str">
        <f t="shared" si="253"/>
        <v>P002984</v>
      </c>
      <c r="T2013">
        <f t="shared" ca="1" si="254"/>
        <v>3022</v>
      </c>
      <c r="U2013" s="4">
        <v>983</v>
      </c>
    </row>
    <row r="2014" spans="1:21" x14ac:dyDescent="0.45">
      <c r="A2014" t="s">
        <v>8103</v>
      </c>
      <c r="B2014" t="s">
        <v>79</v>
      </c>
      <c r="C2014" s="3" t="str">
        <f t="shared" si="249"/>
        <v>5.0 </v>
      </c>
      <c r="D2014" t="s">
        <v>8104</v>
      </c>
      <c r="E2014" t="s">
        <v>2189</v>
      </c>
      <c r="F2014" t="s">
        <v>6</v>
      </c>
      <c r="G2014" t="str">
        <f t="shared" si="250"/>
        <v>$</v>
      </c>
      <c r="H2014" t="s">
        <v>8105</v>
      </c>
      <c r="I2014" t="s">
        <v>8106</v>
      </c>
      <c r="J2014" t="str">
        <f t="shared" si="248"/>
        <v>ChineseJapaneseCafe</v>
      </c>
      <c r="K2014" t="str" cm="1">
        <f t="array" ref="K2014">ExtractCapitals(J2014)</f>
        <v>Chinese Japanese Cafe</v>
      </c>
      <c r="L2014" t="str">
        <f t="shared" si="251"/>
        <v>Chinese, Japanese, Cafe</v>
      </c>
      <c r="M2014" t="str">
        <f t="shared" si="255"/>
        <v>Chinese, Japanese, Cafe</v>
      </c>
      <c r="N2014" t="s">
        <v>597</v>
      </c>
      <c r="O2014" t="s">
        <v>8107</v>
      </c>
      <c r="P2014" t="str">
        <f t="shared" si="252"/>
        <v>Chinese, Japanese, Cafe, Dinner, Drinks, Seating, Accepts Credit Cards, Takeout, Reservations, Private Dining, Street Parking, Wheelchair Accessible, Digital Payments, Free Wifi, Table Service</v>
      </c>
      <c r="Q2014" t="str" cm="1">
        <f t="array" ref="Q2014">_xlfn.TEXTJOIN(", ", TRUE, IFERROR(_xlfn.FILTERXML("&lt;t&gt;&lt;s&gt;" &amp; SUBSTITUTE(P2014, ", ", "&lt;/s&gt;&lt;s&gt;") &amp; "&lt;/s&gt;&lt;/t&gt;", "//s[not(preceding::*=.)]"), ""))</f>
        <v>Chinese, Japanese, Cafe, Dinner, Drinks, Seating, Accepts Credit Cards, Takeout, Reservations, Private Dining, Street Parking, Wheelchair Accessible, Digital Payments, Free Wifi, Table Service</v>
      </c>
      <c r="R2014" t="s">
        <v>9048</v>
      </c>
      <c r="S2014" t="str">
        <f t="shared" si="253"/>
        <v>P002985</v>
      </c>
      <c r="T2014">
        <f t="shared" ca="1" si="254"/>
        <v>737</v>
      </c>
      <c r="U2014" s="4">
        <v>3049</v>
      </c>
    </row>
    <row r="2015" spans="1:21" x14ac:dyDescent="0.45">
      <c r="A2015" t="s">
        <v>8108</v>
      </c>
      <c r="B2015" t="s">
        <v>79</v>
      </c>
      <c r="C2015" s="3" t="str">
        <f t="shared" si="249"/>
        <v>5.0 </v>
      </c>
      <c r="D2015" t="s">
        <v>8109</v>
      </c>
      <c r="F2015" t="s">
        <v>546</v>
      </c>
      <c r="G2015" t="str">
        <f t="shared" si="250"/>
        <v>$$</v>
      </c>
      <c r="H2015" t="s">
        <v>8110</v>
      </c>
      <c r="I2015" t="s">
        <v>8111</v>
      </c>
      <c r="J2015" t="str">
        <f t="shared" si="248"/>
        <v>ChineseEuropeanAsianContemporary</v>
      </c>
      <c r="K2015" t="str" cm="1">
        <f t="array" ref="K2015">ExtractCapitals(J2015)</f>
        <v>Chinese European Asian Contemporary</v>
      </c>
      <c r="L2015" t="str">
        <f t="shared" si="251"/>
        <v>Chinese, European, Asian, Contemporary</v>
      </c>
      <c r="M2015" t="str">
        <f t="shared" si="255"/>
        <v>Chinese, European, Asian, Contemporary</v>
      </c>
      <c r="N2015" t="s">
        <v>195</v>
      </c>
      <c r="O2015" t="s">
        <v>8112</v>
      </c>
      <c r="P2015" t="str">
        <f t="shared" si="252"/>
        <v>Chinese, European, Asian, Contemporary, Lunch, Dinner, Drinks, Reservations, Seating, Table Service, Private Dining, Street Parking, Free off-street parking, Wheelchair Accessible, Serves Alcohol, Wine and Beer, Digital Payments, Free Wifi, Accepts Credit Cards, Family style, Non-smoking restaurants</v>
      </c>
      <c r="Q2015" t="str" cm="1">
        <f t="array" ref="Q2015">_xlfn.TEXTJOIN(", ", TRUE, IFERROR(_xlfn.FILTERXML("&lt;t&gt;&lt;s&gt;" &amp; SUBSTITUTE(P2015, ", ", "&lt;/s&gt;&lt;s&gt;") &amp; "&lt;/s&gt;&lt;/t&gt;", "//s[not(preceding::*=.)]"), ""))</f>
        <v>Chinese, European, Asian, Contemporary, Lunch, Dinner, Drinks, Reservations, Seating, Table Service, Private Dining, Street Parking, Free off-street parking, Wheelchair Accessible, Serves Alcohol, Wine and Beer, Digital Payments, Free Wifi, Accepts Credit Cards, Family style, Non-smoking restaurants</v>
      </c>
      <c r="R2015" t="s">
        <v>9048</v>
      </c>
      <c r="S2015" t="str">
        <f t="shared" si="253"/>
        <v>P002986</v>
      </c>
      <c r="T2015">
        <f t="shared" ca="1" si="254"/>
        <v>409</v>
      </c>
      <c r="U2015" s="4">
        <v>1131</v>
      </c>
    </row>
    <row r="2016" spans="1:21" x14ac:dyDescent="0.45">
      <c r="A2016" t="s">
        <v>8113</v>
      </c>
      <c r="B2016" t="s">
        <v>3</v>
      </c>
      <c r="C2016" s="3" t="str">
        <f t="shared" si="249"/>
        <v>4.0 </v>
      </c>
      <c r="D2016" t="s">
        <v>8114</v>
      </c>
      <c r="E2016" t="s">
        <v>8115</v>
      </c>
      <c r="F2016" t="s">
        <v>13</v>
      </c>
      <c r="G2016" t="str">
        <f t="shared" si="250"/>
        <v>$$ - $$$</v>
      </c>
      <c r="H2016" t="s">
        <v>4249</v>
      </c>
      <c r="I2016">
        <v>6042222000</v>
      </c>
      <c r="J2016" t="str">
        <f t="shared" si="248"/>
        <v xml:space="preserve">  AsianVegetarian Friendly</v>
      </c>
      <c r="K2016" t="str" cm="1">
        <f t="array" ref="K2016">ExtractCapitals(J2016)</f>
        <v>Asian Vegetarian  Friendly</v>
      </c>
      <c r="L2016" t="str">
        <f t="shared" si="251"/>
        <v>Asian, Vegetarian, , Friendly</v>
      </c>
      <c r="M2016" t="str">
        <f t="shared" si="255"/>
        <v>Asian, Vegetarian Friendly</v>
      </c>
      <c r="N2016" t="s">
        <v>34</v>
      </c>
      <c r="O2016" t="s">
        <v>1987</v>
      </c>
      <c r="P2016" t="str">
        <f t="shared" si="252"/>
        <v>Asian, Vegetarian Friendly, Breakfast, Dinner, Lunch, Brunch</v>
      </c>
      <c r="Q2016" t="str" cm="1">
        <f t="array" ref="Q2016">_xlfn.TEXTJOIN(", ", TRUE, IFERROR(_xlfn.FILTERXML("&lt;t&gt;&lt;s&gt;" &amp; SUBSTITUTE(P2016, ", ", "&lt;/s&gt;&lt;s&gt;") &amp; "&lt;/s&gt;&lt;/t&gt;", "//s[not(preceding::*=.)]"), ""))</f>
        <v>Asian, Vegetarian Friendly, Breakfast, Dinner, Lunch, Brunch</v>
      </c>
      <c r="R2016" t="s">
        <v>9048</v>
      </c>
      <c r="S2016" t="str">
        <f t="shared" si="253"/>
        <v>P002987</v>
      </c>
      <c r="T2016">
        <f t="shared" ca="1" si="254"/>
        <v>706</v>
      </c>
      <c r="U2016" s="4">
        <v>322</v>
      </c>
    </row>
    <row r="2017" spans="1:21" x14ac:dyDescent="0.45">
      <c r="A2017" t="s">
        <v>8116</v>
      </c>
      <c r="B2017" t="s">
        <v>3</v>
      </c>
      <c r="C2017" s="3" t="str">
        <f t="shared" si="249"/>
        <v>4.0 </v>
      </c>
      <c r="D2017" t="s">
        <v>8117</v>
      </c>
      <c r="E2017" t="s">
        <v>8118</v>
      </c>
      <c r="F2017" t="s">
        <v>13</v>
      </c>
      <c r="G2017" t="str">
        <f t="shared" si="250"/>
        <v>$$ - $$$</v>
      </c>
      <c r="H2017" t="s">
        <v>8119</v>
      </c>
      <c r="I2017" t="s">
        <v>8120</v>
      </c>
      <c r="J2017" t="str">
        <f t="shared" si="248"/>
        <v xml:space="preserve">  BarEuropeanWine Bar</v>
      </c>
      <c r="K2017" t="str" cm="1">
        <f t="array" ref="K2017">ExtractCapitals(J2017)</f>
        <v>Bar European Wine  Bar</v>
      </c>
      <c r="L2017" t="str">
        <f t="shared" si="251"/>
        <v>Bar, European, Wine, , Bar</v>
      </c>
      <c r="M2017" t="str">
        <f t="shared" si="255"/>
        <v>Bar, European, Wine Bar</v>
      </c>
      <c r="N2017" t="s">
        <v>791</v>
      </c>
      <c r="O2017" t="s">
        <v>8121</v>
      </c>
      <c r="P2017" t="str">
        <f t="shared" si="252"/>
        <v>Bar, European, Wine Bar, Lunch, Dinner, Brunch, Drinks, Reservations, Outdoor Seating, Seating, Serves Alcohol, Accepts Credit Cards, Takeout, Highchairs Available, Wheelchair Accessible, Full Bar, Wine and Beer, Free Wifi</v>
      </c>
      <c r="Q2017" t="str" cm="1">
        <f t="array" ref="Q2017">_xlfn.TEXTJOIN(", ", TRUE, IFERROR(_xlfn.FILTERXML("&lt;t&gt;&lt;s&gt;" &amp; SUBSTITUTE(P2017, ", ", "&lt;/s&gt;&lt;s&gt;") &amp; "&lt;/s&gt;&lt;/t&gt;", "//s[not(preceding::*=.)]"), ""))</f>
        <v>Bar, European, Wine Bar, Lunch, Dinner, Brunch, Drinks, Reservations, Outdoor Seating, Seating, Serves Alcohol, Accepts Credit Cards, Takeout, Highchairs Available, Wheelchair Accessible, Full Bar, Wine and Beer, Free Wifi</v>
      </c>
      <c r="R2017" t="s">
        <v>9048</v>
      </c>
      <c r="S2017" t="str">
        <f t="shared" si="253"/>
        <v>P002988</v>
      </c>
      <c r="T2017">
        <f t="shared" ca="1" si="254"/>
        <v>1447</v>
      </c>
      <c r="U2017" s="4">
        <v>2706</v>
      </c>
    </row>
    <row r="2018" spans="1:21" x14ac:dyDescent="0.45">
      <c r="A2018" t="s">
        <v>8122</v>
      </c>
      <c r="B2018" t="s">
        <v>3</v>
      </c>
      <c r="C2018" s="3" t="str">
        <f t="shared" si="249"/>
        <v>4.0 </v>
      </c>
      <c r="D2018" t="s">
        <v>8123</v>
      </c>
      <c r="E2018" t="s">
        <v>8124</v>
      </c>
      <c r="F2018" t="s">
        <v>6</v>
      </c>
      <c r="G2018" t="str">
        <f t="shared" si="250"/>
        <v>$</v>
      </c>
      <c r="H2018" t="s">
        <v>161</v>
      </c>
      <c r="I2018">
        <v>6042611355</v>
      </c>
      <c r="J2018" t="str">
        <f t="shared" si="248"/>
        <v>ChineseAsianCantonese</v>
      </c>
      <c r="K2018" t="str" cm="1">
        <f t="array" ref="K2018">ExtractCapitals(J2018)</f>
        <v>Chinese Asian Cantonese</v>
      </c>
      <c r="L2018" t="str">
        <f t="shared" si="251"/>
        <v>Chinese, Asian, Cantonese</v>
      </c>
      <c r="M2018" t="str">
        <f t="shared" si="255"/>
        <v>Chinese, Asian, Cantonese</v>
      </c>
      <c r="N2018" t="s">
        <v>8125</v>
      </c>
      <c r="O2018" t="s">
        <v>3539</v>
      </c>
      <c r="P2018" t="str">
        <f t="shared" si="252"/>
        <v>Chinese, Asian, Cantonese, Breakfast, Brunch, Lunch, Dinner, Takeout, Seating, Table Service</v>
      </c>
      <c r="Q2018" t="str" cm="1">
        <f t="array" ref="Q2018">_xlfn.TEXTJOIN(", ", TRUE, IFERROR(_xlfn.FILTERXML("&lt;t&gt;&lt;s&gt;" &amp; SUBSTITUTE(P2018, ", ", "&lt;/s&gt;&lt;s&gt;") &amp; "&lt;/s&gt;&lt;/t&gt;", "//s[not(preceding::*=.)]"), ""))</f>
        <v>Chinese, Asian, Cantonese, Breakfast, Brunch, Lunch, Dinner, Takeout, Seating, Table Service</v>
      </c>
      <c r="R2018" t="s">
        <v>9048</v>
      </c>
      <c r="S2018" t="str">
        <f t="shared" si="253"/>
        <v>P002989</v>
      </c>
      <c r="T2018">
        <f t="shared" ca="1" si="254"/>
        <v>4019</v>
      </c>
      <c r="U2018" s="4">
        <v>3171</v>
      </c>
    </row>
    <row r="2019" spans="1:21" x14ac:dyDescent="0.45">
      <c r="A2019" t="s">
        <v>8126</v>
      </c>
      <c r="B2019" t="s">
        <v>3</v>
      </c>
      <c r="C2019" s="3" t="str">
        <f t="shared" si="249"/>
        <v>4.0 </v>
      </c>
      <c r="D2019" t="s">
        <v>8127</v>
      </c>
      <c r="E2019" t="s">
        <v>8128</v>
      </c>
      <c r="F2019" t="s">
        <v>13</v>
      </c>
      <c r="G2019" t="str">
        <f t="shared" si="250"/>
        <v>$$ - $$$</v>
      </c>
      <c r="H2019" t="s">
        <v>4315</v>
      </c>
      <c r="I2019" t="s">
        <v>8129</v>
      </c>
      <c r="J2019" t="str">
        <f t="shared" si="248"/>
        <v xml:space="preserve">  BarCafeContemporary</v>
      </c>
      <c r="K2019" t="str" cm="1">
        <f t="array" ref="K2019">ExtractCapitals(J2019)</f>
        <v>Bar Cafe Contemporary</v>
      </c>
      <c r="L2019" t="str">
        <f t="shared" si="251"/>
        <v>Bar, Cafe, Contemporary</v>
      </c>
      <c r="M2019" t="str">
        <f t="shared" si="255"/>
        <v>Bar, Cafe, Contemporary</v>
      </c>
      <c r="N2019" t="s">
        <v>183</v>
      </c>
      <c r="O2019" t="s">
        <v>8130</v>
      </c>
      <c r="P2019" t="str">
        <f t="shared" si="252"/>
        <v>Bar, Cafe, Contemporary, Lunch, Dinner, Brunch, Seating, Takeout, Serves Alcohol, Table Service</v>
      </c>
      <c r="Q2019" t="str" cm="1">
        <f t="array" ref="Q2019">_xlfn.TEXTJOIN(", ", TRUE, IFERROR(_xlfn.FILTERXML("&lt;t&gt;&lt;s&gt;" &amp; SUBSTITUTE(P2019, ", ", "&lt;/s&gt;&lt;s&gt;") &amp; "&lt;/s&gt;&lt;/t&gt;", "//s[not(preceding::*=.)]"), ""))</f>
        <v>Bar, Cafe, Contemporary, Lunch, Dinner, Brunch, Seating, Takeout, Serves Alcohol, Table Service</v>
      </c>
      <c r="R2019" t="s">
        <v>9048</v>
      </c>
      <c r="S2019" t="str">
        <f t="shared" si="253"/>
        <v>P002990</v>
      </c>
      <c r="T2019">
        <f t="shared" ca="1" si="254"/>
        <v>4197</v>
      </c>
      <c r="U2019" s="4">
        <v>1473</v>
      </c>
    </row>
    <row r="2020" spans="1:21" x14ac:dyDescent="0.45">
      <c r="A2020" t="s">
        <v>8131</v>
      </c>
      <c r="B2020" t="s">
        <v>79</v>
      </c>
      <c r="C2020" s="3" t="str">
        <f t="shared" si="249"/>
        <v>5.0 </v>
      </c>
      <c r="D2020" t="s">
        <v>8132</v>
      </c>
      <c r="E2020" t="s">
        <v>8133</v>
      </c>
      <c r="F2020" t="s">
        <v>6</v>
      </c>
      <c r="G2020" t="str">
        <f t="shared" si="250"/>
        <v>$</v>
      </c>
      <c r="H2020" t="s">
        <v>8134</v>
      </c>
      <c r="I2020" t="s">
        <v>8135</v>
      </c>
      <c r="J2020" t="str">
        <f t="shared" si="248"/>
        <v>Fast foodMiddle EasternVegan Options</v>
      </c>
      <c r="K2020" t="str" cm="1">
        <f t="array" ref="K2020">ExtractCapitals(J2020)</f>
        <v>Fast food Middle  Eastern Vegan  Options</v>
      </c>
      <c r="L2020" t="str">
        <f t="shared" si="251"/>
        <v>Fast, food, Middle, , Eastern, Vegan, , Options</v>
      </c>
      <c r="M2020" t="str">
        <f t="shared" si="255"/>
        <v>Fast, food, Middle Eastern, Vegan Options</v>
      </c>
      <c r="N2020" t="s">
        <v>8136</v>
      </c>
      <c r="O2020" t="s">
        <v>1379</v>
      </c>
      <c r="P2020" t="str">
        <f t="shared" si="252"/>
        <v>Fast, food, Middle Eastern, Vegan Options, Middle Eastern, Fast food</v>
      </c>
      <c r="Q2020" t="str" cm="1">
        <f t="array" ref="Q2020">_xlfn.TEXTJOIN(", ", TRUE, IFERROR(_xlfn.FILTERXML("&lt;t&gt;&lt;s&gt;" &amp; SUBSTITUTE(P2020, ", ", "&lt;/s&gt;&lt;s&gt;") &amp; "&lt;/s&gt;&lt;/t&gt;", "//s[not(preceding::*=.)]"), ""))</f>
        <v>Fast, food, Middle Eastern, Vegan Options, Fast food</v>
      </c>
      <c r="R2020" t="s">
        <v>9048</v>
      </c>
      <c r="S2020" t="str">
        <f t="shared" si="253"/>
        <v>P002991</v>
      </c>
      <c r="T2020">
        <f t="shared" ca="1" si="254"/>
        <v>2019</v>
      </c>
      <c r="U2020" s="4">
        <v>2508</v>
      </c>
    </row>
    <row r="2021" spans="1:21" x14ac:dyDescent="0.45">
      <c r="A2021" t="s">
        <v>8137</v>
      </c>
      <c r="B2021" t="s">
        <v>41</v>
      </c>
      <c r="C2021" s="3" t="str">
        <f t="shared" si="249"/>
        <v>4.5 </v>
      </c>
      <c r="D2021" t="s">
        <v>8138</v>
      </c>
      <c r="E2021" t="s">
        <v>8139</v>
      </c>
      <c r="F2021" t="s">
        <v>13</v>
      </c>
      <c r="G2021" t="str">
        <f t="shared" si="250"/>
        <v>$$ - $$$</v>
      </c>
      <c r="H2021" t="s">
        <v>8140</v>
      </c>
      <c r="I2021" t="s">
        <v>8141</v>
      </c>
      <c r="J2021" t="str">
        <f t="shared" si="248"/>
        <v xml:space="preserve">  DessertCafeAustralian</v>
      </c>
      <c r="K2021" t="str" cm="1">
        <f t="array" ref="K2021">ExtractCapitals(J2021)</f>
        <v>Dessert Cafe Australian</v>
      </c>
      <c r="L2021" t="str">
        <f t="shared" si="251"/>
        <v>Dessert, Cafe, Australian</v>
      </c>
      <c r="M2021" t="str">
        <f t="shared" si="255"/>
        <v>Dessert, Cafe, Australian</v>
      </c>
      <c r="N2021" t="s">
        <v>8142</v>
      </c>
      <c r="O2021" t="s">
        <v>8143</v>
      </c>
      <c r="P2021" t="str">
        <f t="shared" si="252"/>
        <v>Dessert, Cafe, Australian, Australian, Malaysian, Cafe, Seating, Accepts Credit Cards, Parking Available, Cash Only, Free Wifi, Family style</v>
      </c>
      <c r="Q2021" t="str" cm="1">
        <f t="array" ref="Q2021">_xlfn.TEXTJOIN(", ", TRUE, IFERROR(_xlfn.FILTERXML("&lt;t&gt;&lt;s&gt;" &amp; SUBSTITUTE(P2021, ", ", "&lt;/s&gt;&lt;s&gt;") &amp; "&lt;/s&gt;&lt;/t&gt;", "//s[not(preceding::*=.)]"), ""))</f>
        <v>Dessert, Cafe, Australian, Malaysian, Seating, Accepts Credit Cards, Parking Available, Cash Only, Free Wifi, Family style</v>
      </c>
      <c r="R2021" t="s">
        <v>9048</v>
      </c>
      <c r="S2021" t="str">
        <f t="shared" si="253"/>
        <v>P002992</v>
      </c>
      <c r="T2021">
        <f t="shared" ca="1" si="254"/>
        <v>566</v>
      </c>
      <c r="U2021" s="4">
        <v>995</v>
      </c>
    </row>
    <row r="2022" spans="1:21" x14ac:dyDescent="0.45">
      <c r="A2022" t="s">
        <v>8144</v>
      </c>
      <c r="B2022" t="s">
        <v>41</v>
      </c>
      <c r="C2022" s="3" t="str">
        <f t="shared" si="249"/>
        <v>4.5 </v>
      </c>
      <c r="D2022" t="s">
        <v>8145</v>
      </c>
      <c r="E2022" t="s">
        <v>8146</v>
      </c>
      <c r="F2022" t="s">
        <v>13</v>
      </c>
      <c r="G2022" t="str">
        <f t="shared" si="250"/>
        <v>$$ - $$$</v>
      </c>
      <c r="H2022" t="s">
        <v>489</v>
      </c>
      <c r="I2022" t="s">
        <v>8147</v>
      </c>
      <c r="J2022" t="str">
        <f t="shared" si="248"/>
        <v xml:space="preserve">  IndianAsianVegetarian Friendly</v>
      </c>
      <c r="K2022" t="str" cm="1">
        <f t="array" ref="K2022">ExtractCapitals(J2022)</f>
        <v>Indian Asian Vegetarian  Friendly</v>
      </c>
      <c r="L2022" t="str">
        <f t="shared" si="251"/>
        <v>Indian, Asian, Vegetarian, , Friendly</v>
      </c>
      <c r="M2022" t="str">
        <f t="shared" si="255"/>
        <v>Indian, Asian, Vegetarian Friendly</v>
      </c>
      <c r="N2022" t="s">
        <v>56</v>
      </c>
      <c r="O2022" t="s">
        <v>791</v>
      </c>
      <c r="P2022" t="str">
        <f t="shared" si="252"/>
        <v>Indian, Asian, Vegetarian Friendly, Vegetarian Friendly, Vegan Options, Lunch, Dinner, Brunch, Drinks</v>
      </c>
      <c r="Q2022" t="str" cm="1">
        <f t="array" ref="Q2022">_xlfn.TEXTJOIN(", ", TRUE, IFERROR(_xlfn.FILTERXML("&lt;t&gt;&lt;s&gt;" &amp; SUBSTITUTE(P2022, ", ", "&lt;/s&gt;&lt;s&gt;") &amp; "&lt;/s&gt;&lt;/t&gt;", "//s[not(preceding::*=.)]"), ""))</f>
        <v>Indian, Asian, Vegetarian Friendly, Vegan Options, Lunch, Dinner, Brunch, Drinks</v>
      </c>
      <c r="R2022" t="s">
        <v>9048</v>
      </c>
      <c r="S2022" t="str">
        <f t="shared" si="253"/>
        <v>P002993</v>
      </c>
      <c r="T2022">
        <f t="shared" ca="1" si="254"/>
        <v>500</v>
      </c>
      <c r="U2022" s="4">
        <v>2669</v>
      </c>
    </row>
    <row r="2023" spans="1:21" x14ac:dyDescent="0.45">
      <c r="A2023" t="s">
        <v>8148</v>
      </c>
      <c r="B2023" t="s">
        <v>3</v>
      </c>
      <c r="C2023" s="3" t="str">
        <f t="shared" si="249"/>
        <v>4.0 </v>
      </c>
      <c r="D2023" t="s">
        <v>8149</v>
      </c>
      <c r="E2023" t="s">
        <v>8150</v>
      </c>
      <c r="F2023" t="s">
        <v>6</v>
      </c>
      <c r="G2023" t="str">
        <f t="shared" si="250"/>
        <v>$</v>
      </c>
      <c r="H2023" t="s">
        <v>246</v>
      </c>
      <c r="I2023" t="s">
        <v>8151</v>
      </c>
      <c r="J2023" t="str">
        <f t="shared" si="248"/>
        <v>AsianMalaysian</v>
      </c>
      <c r="K2023" t="str" cm="1">
        <f t="array" ref="K2023">ExtractCapitals(J2023)</f>
        <v>Asian Malaysian</v>
      </c>
      <c r="L2023" t="str">
        <f t="shared" si="251"/>
        <v>Asian, Malaysian</v>
      </c>
      <c r="M2023" t="str">
        <f t="shared" si="255"/>
        <v>Asian, Malaysian</v>
      </c>
      <c r="N2023" t="s">
        <v>232</v>
      </c>
      <c r="O2023" t="s">
        <v>3814</v>
      </c>
      <c r="P2023" t="str">
        <f t="shared" si="252"/>
        <v>Asian, Malaysian, Lunch, Dinner, Takeout, Seating</v>
      </c>
      <c r="Q2023" t="str" cm="1">
        <f t="array" ref="Q2023">_xlfn.TEXTJOIN(", ", TRUE, IFERROR(_xlfn.FILTERXML("&lt;t&gt;&lt;s&gt;" &amp; SUBSTITUTE(P2023, ", ", "&lt;/s&gt;&lt;s&gt;") &amp; "&lt;/s&gt;&lt;/t&gt;", "//s[not(preceding::*=.)]"), ""))</f>
        <v>Asian, Malaysian, Lunch, Dinner, Takeout, Seating</v>
      </c>
      <c r="R2023" t="s">
        <v>9048</v>
      </c>
      <c r="S2023" t="str">
        <f t="shared" si="253"/>
        <v>P002994</v>
      </c>
      <c r="T2023">
        <f t="shared" ca="1" si="254"/>
        <v>2563</v>
      </c>
      <c r="U2023" s="4">
        <v>2511</v>
      </c>
    </row>
    <row r="2024" spans="1:21" x14ac:dyDescent="0.45">
      <c r="A2024" t="s">
        <v>8152</v>
      </c>
      <c r="B2024" t="s">
        <v>3</v>
      </c>
      <c r="C2024" s="3" t="str">
        <f t="shared" si="249"/>
        <v>4.0 </v>
      </c>
      <c r="D2024" t="s">
        <v>8153</v>
      </c>
      <c r="F2024" t="s">
        <v>13</v>
      </c>
      <c r="G2024" t="str">
        <f t="shared" si="250"/>
        <v>$$ - $$$</v>
      </c>
      <c r="H2024" t="s">
        <v>32</v>
      </c>
      <c r="I2024" t="s">
        <v>8154</v>
      </c>
      <c r="J2024" t="str">
        <f t="shared" si="248"/>
        <v xml:space="preserve">  AsianNonya/MalaysianMalaysian</v>
      </c>
      <c r="K2024" t="str" cm="1">
        <f t="array" ref="K2024">ExtractCapitals(J2024)</f>
        <v>Asian Nonya/ Malaysian Malaysian</v>
      </c>
      <c r="L2024" t="str">
        <f t="shared" si="251"/>
        <v>Asian, Nonya/, Malaysian, Malaysian</v>
      </c>
      <c r="M2024" t="str">
        <f t="shared" si="255"/>
        <v>Asian, Nonya/, Malaysian, Malaysian</v>
      </c>
      <c r="N2024" t="s">
        <v>39</v>
      </c>
      <c r="O2024" t="s">
        <v>2214</v>
      </c>
      <c r="P2024" t="str">
        <f t="shared" si="252"/>
        <v>Asian, Nonya/, Malaysian, Malaysian, Dinner, Reservations, Seating, Table Service</v>
      </c>
      <c r="Q2024" t="str" cm="1">
        <f t="array" ref="Q2024">_xlfn.TEXTJOIN(", ", TRUE, IFERROR(_xlfn.FILTERXML("&lt;t&gt;&lt;s&gt;" &amp; SUBSTITUTE(P2024, ", ", "&lt;/s&gt;&lt;s&gt;") &amp; "&lt;/s&gt;&lt;/t&gt;", "//s[not(preceding::*=.)]"), ""))</f>
        <v>Asian, Nonya/, Malaysian, Dinner, Reservations, Seating, Table Service</v>
      </c>
      <c r="R2024" t="s">
        <v>9048</v>
      </c>
      <c r="S2024" t="str">
        <f t="shared" si="253"/>
        <v>P002995</v>
      </c>
      <c r="T2024">
        <f t="shared" ca="1" si="254"/>
        <v>2020</v>
      </c>
      <c r="U2024" s="4">
        <v>1903</v>
      </c>
    </row>
    <row r="2025" spans="1:21" x14ac:dyDescent="0.45">
      <c r="A2025" t="s">
        <v>8155</v>
      </c>
      <c r="B2025" t="s">
        <v>3</v>
      </c>
      <c r="C2025" s="3" t="str">
        <f t="shared" si="249"/>
        <v>4.0 </v>
      </c>
      <c r="D2025" t="s">
        <v>8156</v>
      </c>
      <c r="F2025" t="s">
        <v>6</v>
      </c>
      <c r="G2025" t="str">
        <f t="shared" si="250"/>
        <v>$</v>
      </c>
      <c r="H2025" t="s">
        <v>217</v>
      </c>
      <c r="J2025" t="str">
        <f t="shared" si="248"/>
        <v>ChineseAsian</v>
      </c>
      <c r="K2025" t="str" cm="1">
        <f t="array" ref="K2025">ExtractCapitals(J2025)</f>
        <v>Chinese Asian</v>
      </c>
      <c r="L2025" t="str">
        <f t="shared" si="251"/>
        <v>Chinese, Asian</v>
      </c>
      <c r="M2025" t="str">
        <f t="shared" si="255"/>
        <v>Chinese, Asian</v>
      </c>
      <c r="N2025" t="s">
        <v>1491</v>
      </c>
      <c r="O2025" t="s">
        <v>99</v>
      </c>
      <c r="P2025" t="str">
        <f t="shared" si="252"/>
        <v>Chinese, Asian, Asian, Chinese, Breakfast, Lunch, Brunch</v>
      </c>
      <c r="Q2025" t="str" cm="1">
        <f t="array" ref="Q2025">_xlfn.TEXTJOIN(", ", TRUE, IFERROR(_xlfn.FILTERXML("&lt;t&gt;&lt;s&gt;" &amp; SUBSTITUTE(P2025, ", ", "&lt;/s&gt;&lt;s&gt;") &amp; "&lt;/s&gt;&lt;/t&gt;", "//s[not(preceding::*=.)]"), ""))</f>
        <v>Chinese, Asian, Breakfast, Lunch, Brunch</v>
      </c>
      <c r="R2025" t="s">
        <v>9048</v>
      </c>
      <c r="S2025" t="str">
        <f t="shared" si="253"/>
        <v>P002996</v>
      </c>
      <c r="T2025">
        <f t="shared" ca="1" si="254"/>
        <v>2177</v>
      </c>
      <c r="U2025" s="4">
        <v>3793</v>
      </c>
    </row>
    <row r="2026" spans="1:21" x14ac:dyDescent="0.45">
      <c r="A2026" t="s">
        <v>8157</v>
      </c>
      <c r="B2026" t="s">
        <v>41</v>
      </c>
      <c r="C2026" s="3" t="str">
        <f t="shared" si="249"/>
        <v>4.5 </v>
      </c>
      <c r="D2026" t="s">
        <v>8158</v>
      </c>
      <c r="E2026" t="s">
        <v>8159</v>
      </c>
      <c r="F2026" t="s">
        <v>13</v>
      </c>
      <c r="G2026" t="str">
        <f t="shared" si="250"/>
        <v>$$ - $$$</v>
      </c>
      <c r="H2026" t="s">
        <v>947</v>
      </c>
      <c r="I2026" t="s">
        <v>8160</v>
      </c>
      <c r="J2026" t="str">
        <f t="shared" si="248"/>
        <v xml:space="preserve">  Asian</v>
      </c>
      <c r="K2026" t="str" cm="1">
        <f t="array" ref="K2026">ExtractCapitals(J2026)</f>
        <v>Asian</v>
      </c>
      <c r="L2026" t="str">
        <f t="shared" si="251"/>
        <v>Asian</v>
      </c>
      <c r="M2026" t="str">
        <f t="shared" si="255"/>
        <v>Asian</v>
      </c>
      <c r="N2026" t="s">
        <v>794</v>
      </c>
      <c r="O2026" t="s">
        <v>8161</v>
      </c>
      <c r="P2026" t="str">
        <f t="shared" si="252"/>
        <v>Asian, Dinner, Breakfast, Lunch, After-hours, Drinks</v>
      </c>
      <c r="Q2026" t="str" cm="1">
        <f t="array" ref="Q2026">_xlfn.TEXTJOIN(", ", TRUE, IFERROR(_xlfn.FILTERXML("&lt;t&gt;&lt;s&gt;" &amp; SUBSTITUTE(P2026, ", ", "&lt;/s&gt;&lt;s&gt;") &amp; "&lt;/s&gt;&lt;/t&gt;", "//s[not(preceding::*=.)]"), ""))</f>
        <v>Asian, Dinner, Breakfast, Lunch, After-hours, Drinks</v>
      </c>
      <c r="R2026" t="s">
        <v>9048</v>
      </c>
      <c r="S2026" t="str">
        <f t="shared" si="253"/>
        <v>P002997</v>
      </c>
      <c r="T2026">
        <f t="shared" ca="1" si="254"/>
        <v>3364</v>
      </c>
      <c r="U2026" s="4">
        <v>3522</v>
      </c>
    </row>
    <row r="2027" spans="1:21" x14ac:dyDescent="0.45">
      <c r="A2027" t="s">
        <v>8162</v>
      </c>
      <c r="B2027" t="s">
        <v>41</v>
      </c>
      <c r="C2027" s="3" t="str">
        <f t="shared" si="249"/>
        <v>4.5 </v>
      </c>
      <c r="D2027" t="s">
        <v>8163</v>
      </c>
      <c r="E2027" t="s">
        <v>8164</v>
      </c>
      <c r="F2027" t="s">
        <v>13</v>
      </c>
      <c r="G2027" t="str">
        <f t="shared" si="250"/>
        <v>$$ - $$$</v>
      </c>
      <c r="H2027" t="s">
        <v>8165</v>
      </c>
      <c r="I2027" t="s">
        <v>8166</v>
      </c>
      <c r="J2027" t="str">
        <f t="shared" si="248"/>
        <v xml:space="preserve">  ItalianCafeAsian</v>
      </c>
      <c r="K2027" t="str" cm="1">
        <f t="array" ref="K2027">ExtractCapitals(J2027)</f>
        <v>Italian Cafe Asian</v>
      </c>
      <c r="L2027" t="str">
        <f t="shared" si="251"/>
        <v>Italian, Cafe, Asian</v>
      </c>
      <c r="M2027" t="str">
        <f t="shared" si="255"/>
        <v>Italian, Cafe, Asian</v>
      </c>
      <c r="N2027" t="s">
        <v>8167</v>
      </c>
      <c r="O2027" t="s">
        <v>9</v>
      </c>
      <c r="P2027" t="str">
        <f t="shared" si="252"/>
        <v>Italian, Cafe, Asian, Cafe, Italian, Asian, Fusion, Malaysian, Vegetarian Friendly, Vegan Options, Halal</v>
      </c>
      <c r="Q2027" t="str" cm="1">
        <f t="array" ref="Q2027">_xlfn.TEXTJOIN(", ", TRUE, IFERROR(_xlfn.FILTERXML("&lt;t&gt;&lt;s&gt;" &amp; SUBSTITUTE(P2027, ", ", "&lt;/s&gt;&lt;s&gt;") &amp; "&lt;/s&gt;&lt;/t&gt;", "//s[not(preceding::*=.)]"), ""))</f>
        <v>Italian, Cafe, Asian, Fusion, Malaysian, Vegetarian Friendly, Vegan Options, Halal</v>
      </c>
      <c r="R2027" t="s">
        <v>9048</v>
      </c>
      <c r="S2027" t="str">
        <f t="shared" si="253"/>
        <v>P002998</v>
      </c>
      <c r="T2027">
        <f t="shared" ca="1" si="254"/>
        <v>1216</v>
      </c>
      <c r="U2027" s="4">
        <v>3658</v>
      </c>
    </row>
    <row r="2028" spans="1:21" x14ac:dyDescent="0.45">
      <c r="A2028" t="s">
        <v>8168</v>
      </c>
      <c r="B2028" t="s">
        <v>3</v>
      </c>
      <c r="C2028" s="3" t="str">
        <f t="shared" si="249"/>
        <v>4.0 </v>
      </c>
      <c r="D2028" t="s">
        <v>8169</v>
      </c>
      <c r="E2028" t="s">
        <v>8170</v>
      </c>
      <c r="F2028" t="s">
        <v>6</v>
      </c>
      <c r="G2028" t="str">
        <f t="shared" si="250"/>
        <v>$</v>
      </c>
      <c r="H2028" t="s">
        <v>116</v>
      </c>
      <c r="I2028" t="s">
        <v>8171</v>
      </c>
      <c r="J2028" t="str">
        <f t="shared" si="248"/>
        <v>ChineseCafeAsian</v>
      </c>
      <c r="K2028" t="str" cm="1">
        <f t="array" ref="K2028">ExtractCapitals(J2028)</f>
        <v>Chinese Cafe Asian</v>
      </c>
      <c r="L2028" t="str">
        <f t="shared" si="251"/>
        <v>Chinese, Cafe, Asian</v>
      </c>
      <c r="M2028" t="str">
        <f t="shared" si="255"/>
        <v>Chinese, Cafe, Asian</v>
      </c>
      <c r="N2028" t="s">
        <v>99</v>
      </c>
      <c r="O2028" t="s">
        <v>3814</v>
      </c>
      <c r="P2028" t="str">
        <f t="shared" si="252"/>
        <v>Chinese, Cafe, Asian, Breakfast, Lunch, Brunch, Takeout, Seating</v>
      </c>
      <c r="Q2028" t="str" cm="1">
        <f t="array" ref="Q2028">_xlfn.TEXTJOIN(", ", TRUE, IFERROR(_xlfn.FILTERXML("&lt;t&gt;&lt;s&gt;" &amp; SUBSTITUTE(P2028, ", ", "&lt;/s&gt;&lt;s&gt;") &amp; "&lt;/s&gt;&lt;/t&gt;", "//s[not(preceding::*=.)]"), ""))</f>
        <v>Chinese, Cafe, Asian, Breakfast, Lunch, Brunch, Takeout, Seating</v>
      </c>
      <c r="R2028" t="s">
        <v>9048</v>
      </c>
      <c r="S2028" t="str">
        <f t="shared" si="253"/>
        <v>P002999</v>
      </c>
      <c r="T2028">
        <f t="shared" ca="1" si="254"/>
        <v>1224</v>
      </c>
      <c r="U2028" s="4">
        <v>2028</v>
      </c>
    </row>
    <row r="2029" spans="1:21" x14ac:dyDescent="0.45">
      <c r="A2029" t="s">
        <v>8172</v>
      </c>
      <c r="B2029" t="s">
        <v>41</v>
      </c>
      <c r="C2029" s="3" t="str">
        <f t="shared" si="249"/>
        <v>4.5 </v>
      </c>
      <c r="D2029" t="s">
        <v>8173</v>
      </c>
      <c r="E2029" t="s">
        <v>8174</v>
      </c>
      <c r="F2029" t="s">
        <v>6</v>
      </c>
      <c r="G2029" t="str">
        <f t="shared" si="250"/>
        <v>$</v>
      </c>
      <c r="H2029" t="s">
        <v>3537</v>
      </c>
      <c r="I2029" t="s">
        <v>8175</v>
      </c>
      <c r="J2029" t="str">
        <f t="shared" si="248"/>
        <v>ChineseAsianSoups</v>
      </c>
      <c r="K2029" t="str" cm="1">
        <f t="array" ref="K2029">ExtractCapitals(J2029)</f>
        <v>Chinese Asian Soups</v>
      </c>
      <c r="L2029" t="str">
        <f t="shared" si="251"/>
        <v>Chinese, Asian, Soups</v>
      </c>
      <c r="M2029" t="str">
        <f t="shared" si="255"/>
        <v>Chinese, Asian, Soups</v>
      </c>
      <c r="N2029" t="s">
        <v>56</v>
      </c>
      <c r="O2029" t="s">
        <v>183</v>
      </c>
      <c r="P2029" t="str">
        <f t="shared" si="252"/>
        <v>Chinese, Asian, Soups, Vegetarian Friendly, Vegan Options, Lunch, Dinner, Brunch</v>
      </c>
      <c r="Q2029" t="str" cm="1">
        <f t="array" ref="Q2029">_xlfn.TEXTJOIN(", ", TRUE, IFERROR(_xlfn.FILTERXML("&lt;t&gt;&lt;s&gt;" &amp; SUBSTITUTE(P2029, ", ", "&lt;/s&gt;&lt;s&gt;") &amp; "&lt;/s&gt;&lt;/t&gt;", "//s[not(preceding::*=.)]"), ""))</f>
        <v>Chinese, Asian, Soups, Vegetarian Friendly, Vegan Options, Lunch, Dinner, Brunch</v>
      </c>
      <c r="R2029" t="s">
        <v>9048</v>
      </c>
      <c r="S2029" t="str">
        <f t="shared" si="253"/>
        <v>P003000</v>
      </c>
      <c r="T2029">
        <f t="shared" ca="1" si="254"/>
        <v>44</v>
      </c>
      <c r="U2029" s="4">
        <v>1711</v>
      </c>
    </row>
    <row r="2030" spans="1:21" x14ac:dyDescent="0.45">
      <c r="A2030" t="s">
        <v>8176</v>
      </c>
      <c r="B2030" t="s">
        <v>41</v>
      </c>
      <c r="C2030" s="3" t="str">
        <f t="shared" si="249"/>
        <v>4.5 </v>
      </c>
      <c r="D2030" t="s">
        <v>8177</v>
      </c>
      <c r="E2030" t="s">
        <v>8178</v>
      </c>
      <c r="F2030" t="s">
        <v>6</v>
      </c>
      <c r="G2030" t="str">
        <f t="shared" si="250"/>
        <v>$</v>
      </c>
      <c r="H2030" t="s">
        <v>116</v>
      </c>
      <c r="I2030" t="s">
        <v>8179</v>
      </c>
      <c r="J2030" t="str">
        <f t="shared" si="248"/>
        <v>ChineseCafeAsian</v>
      </c>
      <c r="K2030" t="str" cm="1">
        <f t="array" ref="K2030">ExtractCapitals(J2030)</f>
        <v>Chinese Cafe Asian</v>
      </c>
      <c r="L2030" t="str">
        <f t="shared" si="251"/>
        <v>Chinese, Cafe, Asian</v>
      </c>
      <c r="M2030" t="str">
        <f t="shared" si="255"/>
        <v>Chinese, Cafe, Asian</v>
      </c>
      <c r="N2030" t="s">
        <v>287</v>
      </c>
      <c r="O2030" t="s">
        <v>3814</v>
      </c>
      <c r="P2030" t="str">
        <f t="shared" si="252"/>
        <v>Chinese, Cafe, Asian, Breakfast, Brunch, Lunch, Takeout, Seating</v>
      </c>
      <c r="Q2030" t="str" cm="1">
        <f t="array" ref="Q2030">_xlfn.TEXTJOIN(", ", TRUE, IFERROR(_xlfn.FILTERXML("&lt;t&gt;&lt;s&gt;" &amp; SUBSTITUTE(P2030, ", ", "&lt;/s&gt;&lt;s&gt;") &amp; "&lt;/s&gt;&lt;/t&gt;", "//s[not(preceding::*=.)]"), ""))</f>
        <v>Chinese, Cafe, Asian, Breakfast, Brunch, Lunch, Takeout, Seating</v>
      </c>
      <c r="R2030" t="s">
        <v>9048</v>
      </c>
      <c r="S2030" t="str">
        <f t="shared" si="253"/>
        <v>P003001</v>
      </c>
      <c r="T2030">
        <f t="shared" ca="1" si="254"/>
        <v>4119</v>
      </c>
      <c r="U2030" s="4">
        <v>1425</v>
      </c>
    </row>
    <row r="2031" spans="1:21" x14ac:dyDescent="0.45">
      <c r="A2031" t="s">
        <v>8180</v>
      </c>
      <c r="B2031" t="s">
        <v>79</v>
      </c>
      <c r="C2031" s="3" t="str">
        <f t="shared" si="249"/>
        <v>5.0 </v>
      </c>
      <c r="D2031" t="s">
        <v>8181</v>
      </c>
      <c r="F2031" t="s">
        <v>322</v>
      </c>
      <c r="G2031" t="str">
        <f t="shared" si="250"/>
        <v>$$</v>
      </c>
      <c r="H2031" t="s">
        <v>8182</v>
      </c>
      <c r="I2031" t="s">
        <v>8183</v>
      </c>
      <c r="J2031" t="str">
        <f t="shared" si="248"/>
        <v>DessertFast foodMalaysian</v>
      </c>
      <c r="K2031" t="str" cm="1">
        <f t="array" ref="K2031">ExtractCapitals(J2031)</f>
        <v>Dessert Fast food Malaysian</v>
      </c>
      <c r="L2031" t="str">
        <f t="shared" si="251"/>
        <v>Dessert, Fast, food, Malaysian</v>
      </c>
      <c r="M2031" t="str">
        <f t="shared" si="255"/>
        <v>Dessert, Fast, food, Malaysian</v>
      </c>
      <c r="N2031" t="s">
        <v>107</v>
      </c>
      <c r="P2031" t="str">
        <f t="shared" si="252"/>
        <v>Dessert, Fast, food, Malaysian, Takeout</v>
      </c>
      <c r="Q2031" t="str" cm="1">
        <f t="array" ref="Q2031">_xlfn.TEXTJOIN(", ", TRUE, IFERROR(_xlfn.FILTERXML("&lt;t&gt;&lt;s&gt;" &amp; SUBSTITUTE(P2031, ", ", "&lt;/s&gt;&lt;s&gt;") &amp; "&lt;/s&gt;&lt;/t&gt;", "//s[not(preceding::*=.)]"), ""))</f>
        <v>Dessert, Fast, food, Malaysian, Takeout</v>
      </c>
      <c r="R2031" t="s">
        <v>9048</v>
      </c>
      <c r="S2031" t="str">
        <f t="shared" si="253"/>
        <v>P003002</v>
      </c>
      <c r="T2031">
        <f t="shared" ca="1" si="254"/>
        <v>453</v>
      </c>
      <c r="U2031" s="4">
        <v>3093</v>
      </c>
    </row>
    <row r="2032" spans="1:21" x14ac:dyDescent="0.45">
      <c r="A2032" t="s">
        <v>8184</v>
      </c>
      <c r="B2032" t="s">
        <v>41</v>
      </c>
      <c r="C2032" s="3" t="str">
        <f t="shared" si="249"/>
        <v>4.5 </v>
      </c>
      <c r="D2032" t="s">
        <v>8185</v>
      </c>
      <c r="E2032" t="s">
        <v>8186</v>
      </c>
      <c r="F2032" t="s">
        <v>13</v>
      </c>
      <c r="G2032" t="str">
        <f t="shared" si="250"/>
        <v>$$ - $$$</v>
      </c>
      <c r="H2032" t="s">
        <v>3422</v>
      </c>
      <c r="I2032" t="s">
        <v>8187</v>
      </c>
      <c r="J2032" t="str">
        <f t="shared" si="248"/>
        <v xml:space="preserve">  CafeInternationalEuropean</v>
      </c>
      <c r="K2032" t="str" cm="1">
        <f t="array" ref="K2032">ExtractCapitals(J2032)</f>
        <v>Cafe International European</v>
      </c>
      <c r="L2032" t="str">
        <f t="shared" si="251"/>
        <v>Cafe, International, European</v>
      </c>
      <c r="M2032" t="str">
        <f t="shared" si="255"/>
        <v>Cafe, International, European</v>
      </c>
      <c r="N2032" t="s">
        <v>8188</v>
      </c>
      <c r="O2032" t="s">
        <v>34</v>
      </c>
      <c r="P2032" t="str">
        <f t="shared" si="252"/>
        <v>Cafe, International, European, Cafe, International, European, Deli, Georgian, Vegetarian Friendly</v>
      </c>
      <c r="Q2032" t="str" cm="1">
        <f t="array" ref="Q2032">_xlfn.TEXTJOIN(", ", TRUE, IFERROR(_xlfn.FILTERXML("&lt;t&gt;&lt;s&gt;" &amp; SUBSTITUTE(P2032, ", ", "&lt;/s&gt;&lt;s&gt;") &amp; "&lt;/s&gt;&lt;/t&gt;", "//s[not(preceding::*=.)]"), ""))</f>
        <v>Cafe, International, European, Deli, Georgian, Vegetarian Friendly</v>
      </c>
      <c r="R2032" t="s">
        <v>9048</v>
      </c>
      <c r="S2032" t="str">
        <f t="shared" si="253"/>
        <v>P003003</v>
      </c>
      <c r="T2032">
        <f t="shared" ca="1" si="254"/>
        <v>1474</v>
      </c>
      <c r="U2032" s="4">
        <v>4391</v>
      </c>
    </row>
    <row r="2033" spans="1:21" x14ac:dyDescent="0.45">
      <c r="A2033" t="s">
        <v>8189</v>
      </c>
      <c r="B2033" t="s">
        <v>41</v>
      </c>
      <c r="C2033" s="3" t="str">
        <f t="shared" si="249"/>
        <v>4.5 </v>
      </c>
      <c r="D2033" t="s">
        <v>8190</v>
      </c>
      <c r="E2033" t="s">
        <v>8191</v>
      </c>
      <c r="F2033" t="s">
        <v>13</v>
      </c>
      <c r="G2033" t="str">
        <f t="shared" si="250"/>
        <v>$$ - $$$</v>
      </c>
      <c r="H2033" t="s">
        <v>489</v>
      </c>
      <c r="I2033" t="s">
        <v>8192</v>
      </c>
      <c r="J2033" t="str">
        <f t="shared" si="248"/>
        <v xml:space="preserve">  IndianAsianVegetarian Friendly</v>
      </c>
      <c r="K2033" t="str" cm="1">
        <f t="array" ref="K2033">ExtractCapitals(J2033)</f>
        <v>Indian Asian Vegetarian  Friendly</v>
      </c>
      <c r="L2033" t="str">
        <f t="shared" si="251"/>
        <v>Indian, Asian, Vegetarian, , Friendly</v>
      </c>
      <c r="M2033" t="str">
        <f t="shared" si="255"/>
        <v>Indian, Asian, Vegetarian Friendly</v>
      </c>
      <c r="N2033" t="s">
        <v>3108</v>
      </c>
      <c r="O2033" t="s">
        <v>3066</v>
      </c>
      <c r="P2033" t="str">
        <f t="shared" si="252"/>
        <v>Indian, Asian, Vegetarian Friendly, Vegetarian Friendly, Vegan Options, Gluten Free Options</v>
      </c>
      <c r="Q2033" t="str" cm="1">
        <f t="array" ref="Q2033">_xlfn.TEXTJOIN(", ", TRUE, IFERROR(_xlfn.FILTERXML("&lt;t&gt;&lt;s&gt;" &amp; SUBSTITUTE(P2033, ", ", "&lt;/s&gt;&lt;s&gt;") &amp; "&lt;/s&gt;&lt;/t&gt;", "//s[not(preceding::*=.)]"), ""))</f>
        <v>Indian, Asian, Vegetarian Friendly, Vegan Options, Gluten Free Options</v>
      </c>
      <c r="R2033" t="s">
        <v>9048</v>
      </c>
      <c r="S2033" t="str">
        <f t="shared" si="253"/>
        <v>P003004</v>
      </c>
      <c r="T2033">
        <f t="shared" ca="1" si="254"/>
        <v>922</v>
      </c>
      <c r="U2033" s="4">
        <v>1758</v>
      </c>
    </row>
    <row r="2034" spans="1:21" x14ac:dyDescent="0.45">
      <c r="A2034" t="s">
        <v>8193</v>
      </c>
      <c r="B2034" t="s">
        <v>41</v>
      </c>
      <c r="C2034" s="3" t="str">
        <f t="shared" si="249"/>
        <v>4.5 </v>
      </c>
      <c r="D2034" t="s">
        <v>8194</v>
      </c>
      <c r="E2034" t="s">
        <v>8195</v>
      </c>
      <c r="F2034" t="s">
        <v>13</v>
      </c>
      <c r="G2034" t="str">
        <f t="shared" si="250"/>
        <v>$$ - $$$</v>
      </c>
      <c r="H2034" t="s">
        <v>44</v>
      </c>
      <c r="I2034" t="s">
        <v>8196</v>
      </c>
      <c r="J2034" t="str">
        <f t="shared" si="248"/>
        <v xml:space="preserve">  ChineseAsianCantonese</v>
      </c>
      <c r="K2034" t="str" cm="1">
        <f t="array" ref="K2034">ExtractCapitals(J2034)</f>
        <v>Chinese Asian Cantonese</v>
      </c>
      <c r="L2034" t="str">
        <f t="shared" si="251"/>
        <v>Chinese, Asian, Cantonese</v>
      </c>
      <c r="M2034" t="str">
        <f t="shared" si="255"/>
        <v>Chinese, Asian, Cantonese</v>
      </c>
      <c r="N2034" t="s">
        <v>34</v>
      </c>
      <c r="O2034" t="s">
        <v>232</v>
      </c>
      <c r="P2034" t="str">
        <f t="shared" si="252"/>
        <v>Chinese, Asian, Cantonese, Vegetarian Friendly, Lunch, Dinner</v>
      </c>
      <c r="Q2034" t="str" cm="1">
        <f t="array" ref="Q2034">_xlfn.TEXTJOIN(", ", TRUE, IFERROR(_xlfn.FILTERXML("&lt;t&gt;&lt;s&gt;" &amp; SUBSTITUTE(P2034, ", ", "&lt;/s&gt;&lt;s&gt;") &amp; "&lt;/s&gt;&lt;/t&gt;", "//s[not(preceding::*=.)]"), ""))</f>
        <v>Chinese, Asian, Cantonese, Vegetarian Friendly, Lunch, Dinner</v>
      </c>
      <c r="R2034" t="s">
        <v>9048</v>
      </c>
      <c r="S2034" t="str">
        <f t="shared" si="253"/>
        <v>P003005</v>
      </c>
      <c r="T2034">
        <f t="shared" ca="1" si="254"/>
        <v>3232</v>
      </c>
      <c r="U2034" s="4">
        <v>4000</v>
      </c>
    </row>
    <row r="2035" spans="1:21" x14ac:dyDescent="0.45">
      <c r="A2035" t="s">
        <v>8197</v>
      </c>
      <c r="B2035" t="s">
        <v>18</v>
      </c>
      <c r="C2035" s="3" t="str">
        <f t="shared" si="249"/>
        <v>3.5 </v>
      </c>
      <c r="D2035" t="s">
        <v>8198</v>
      </c>
      <c r="E2035" t="s">
        <v>8199</v>
      </c>
      <c r="F2035" t="s">
        <v>6</v>
      </c>
      <c r="G2035" t="str">
        <f t="shared" si="250"/>
        <v>$</v>
      </c>
      <c r="H2035" t="s">
        <v>7</v>
      </c>
      <c r="I2035" t="s">
        <v>8200</v>
      </c>
      <c r="J2035" t="str">
        <f t="shared" si="248"/>
        <v>ChineseAsianMalaysian</v>
      </c>
      <c r="K2035" t="str" cm="1">
        <f t="array" ref="K2035">ExtractCapitals(J2035)</f>
        <v>Chinese Asian Malaysian</v>
      </c>
      <c r="L2035" t="str">
        <f t="shared" si="251"/>
        <v>Chinese, Asian, Malaysian</v>
      </c>
      <c r="M2035" t="str">
        <f t="shared" si="255"/>
        <v>Chinese, Asian, Malaysian</v>
      </c>
      <c r="N2035" t="s">
        <v>376</v>
      </c>
      <c r="O2035" t="s">
        <v>8201</v>
      </c>
      <c r="P2035" t="str">
        <f t="shared" si="252"/>
        <v>Chinese, Asian, Malaysian, Dinner, After-hours, Takeout, Outdoor Seating, Seating, Wheelchair Accessible, Waterfront</v>
      </c>
      <c r="Q2035" t="str" cm="1">
        <f t="array" ref="Q2035">_xlfn.TEXTJOIN(", ", TRUE, IFERROR(_xlfn.FILTERXML("&lt;t&gt;&lt;s&gt;" &amp; SUBSTITUTE(P2035, ", ", "&lt;/s&gt;&lt;s&gt;") &amp; "&lt;/s&gt;&lt;/t&gt;", "//s[not(preceding::*=.)]"), ""))</f>
        <v>Chinese, Asian, Malaysian, Dinner, After-hours, Takeout, Outdoor Seating, Seating, Wheelchair Accessible, Waterfront</v>
      </c>
      <c r="R2035" t="s">
        <v>9048</v>
      </c>
      <c r="S2035" t="str">
        <f t="shared" si="253"/>
        <v>P003006</v>
      </c>
      <c r="T2035">
        <f t="shared" ca="1" si="254"/>
        <v>3290</v>
      </c>
      <c r="U2035" s="4">
        <v>458</v>
      </c>
    </row>
    <row r="2036" spans="1:21" x14ac:dyDescent="0.45">
      <c r="A2036" t="s">
        <v>8202</v>
      </c>
      <c r="B2036" t="s">
        <v>3</v>
      </c>
      <c r="C2036" s="3" t="str">
        <f t="shared" si="249"/>
        <v>4.0 </v>
      </c>
      <c r="D2036" t="s">
        <v>8203</v>
      </c>
      <c r="F2036" t="s">
        <v>6</v>
      </c>
      <c r="G2036" t="str">
        <f t="shared" si="250"/>
        <v>$</v>
      </c>
      <c r="H2036" t="s">
        <v>75</v>
      </c>
      <c r="I2036" t="s">
        <v>8204</v>
      </c>
      <c r="J2036" t="str">
        <f t="shared" si="248"/>
        <v>IndianAsianMalaysian</v>
      </c>
      <c r="K2036" t="str" cm="1">
        <f t="array" ref="K2036">ExtractCapitals(J2036)</f>
        <v>Indian Asian Malaysian</v>
      </c>
      <c r="L2036" t="str">
        <f t="shared" si="251"/>
        <v>Indian, Asian, Malaysian</v>
      </c>
      <c r="M2036" t="str">
        <f t="shared" si="255"/>
        <v>Indian, Asian, Malaysian</v>
      </c>
      <c r="N2036" t="s">
        <v>266</v>
      </c>
      <c r="O2036" t="s">
        <v>183</v>
      </c>
      <c r="P2036" t="str">
        <f t="shared" si="252"/>
        <v>Indian, Asian, Malaysian, Vegetarian Friendly, Halal, Lunch, Dinner, Brunch</v>
      </c>
      <c r="Q2036" t="str" cm="1">
        <f t="array" ref="Q2036">_xlfn.TEXTJOIN(", ", TRUE, IFERROR(_xlfn.FILTERXML("&lt;t&gt;&lt;s&gt;" &amp; SUBSTITUTE(P2036, ", ", "&lt;/s&gt;&lt;s&gt;") &amp; "&lt;/s&gt;&lt;/t&gt;", "//s[not(preceding::*=.)]"), ""))</f>
        <v>Indian, Asian, Malaysian, Vegetarian Friendly, Halal, Lunch, Dinner, Brunch</v>
      </c>
      <c r="R2036" t="s">
        <v>9048</v>
      </c>
      <c r="S2036" t="str">
        <f t="shared" si="253"/>
        <v>P003007</v>
      </c>
      <c r="T2036">
        <f t="shared" ca="1" si="254"/>
        <v>1285</v>
      </c>
      <c r="U2036" s="4">
        <v>4372</v>
      </c>
    </row>
    <row r="2037" spans="1:21" x14ac:dyDescent="0.45">
      <c r="A2037" t="s">
        <v>8205</v>
      </c>
      <c r="B2037" t="s">
        <v>41</v>
      </c>
      <c r="C2037" s="3" t="str">
        <f t="shared" si="249"/>
        <v>4.5 </v>
      </c>
      <c r="D2037" t="s">
        <v>8206</v>
      </c>
      <c r="E2037" t="s">
        <v>8207</v>
      </c>
      <c r="F2037" t="s">
        <v>13</v>
      </c>
      <c r="G2037" t="str">
        <f t="shared" si="250"/>
        <v>$$ - $$$</v>
      </c>
      <c r="H2037" t="s">
        <v>638</v>
      </c>
      <c r="I2037" t="s">
        <v>8208</v>
      </c>
      <c r="J2037" t="str">
        <f t="shared" si="248"/>
        <v xml:space="preserve">  AsianFusionMalaysian</v>
      </c>
      <c r="K2037" t="str" cm="1">
        <f t="array" ref="K2037">ExtractCapitals(J2037)</f>
        <v>Asian Fusion Malaysian</v>
      </c>
      <c r="L2037" t="str">
        <f t="shared" si="251"/>
        <v>Asian, Fusion, Malaysian</v>
      </c>
      <c r="M2037" t="str">
        <f t="shared" si="255"/>
        <v>Asian, Fusion, Malaysian</v>
      </c>
      <c r="N2037" t="s">
        <v>8209</v>
      </c>
      <c r="O2037" t="s">
        <v>9</v>
      </c>
      <c r="P2037" t="str">
        <f t="shared" si="252"/>
        <v>Asian, Fusion, Malaysian, Asian, Malaysian, Fusion, Vegetarian Friendly, Vegan Options, Halal</v>
      </c>
      <c r="Q2037" t="str" cm="1">
        <f t="array" ref="Q2037">_xlfn.TEXTJOIN(", ", TRUE, IFERROR(_xlfn.FILTERXML("&lt;t&gt;&lt;s&gt;" &amp; SUBSTITUTE(P2037, ", ", "&lt;/s&gt;&lt;s&gt;") &amp; "&lt;/s&gt;&lt;/t&gt;", "//s[not(preceding::*=.)]"), ""))</f>
        <v>Asian, Fusion, Malaysian, Vegetarian Friendly, Vegan Options, Halal</v>
      </c>
      <c r="R2037" t="s">
        <v>9048</v>
      </c>
      <c r="S2037" t="str">
        <f t="shared" si="253"/>
        <v>P003008</v>
      </c>
      <c r="T2037">
        <f t="shared" ca="1" si="254"/>
        <v>3742</v>
      </c>
      <c r="U2037" s="4">
        <v>329</v>
      </c>
    </row>
    <row r="2038" spans="1:21" x14ac:dyDescent="0.45">
      <c r="A2038" t="s">
        <v>8210</v>
      </c>
      <c r="B2038" t="s">
        <v>3</v>
      </c>
      <c r="C2038" s="3" t="str">
        <f t="shared" si="249"/>
        <v>4.0 </v>
      </c>
      <c r="D2038" t="s">
        <v>8211</v>
      </c>
      <c r="E2038" t="s">
        <v>8212</v>
      </c>
      <c r="F2038" t="s">
        <v>13</v>
      </c>
      <c r="G2038" t="str">
        <f t="shared" si="250"/>
        <v>$$ - $$$</v>
      </c>
      <c r="H2038" t="s">
        <v>380</v>
      </c>
      <c r="I2038">
        <v>6042298702</v>
      </c>
      <c r="J2038" t="str">
        <f t="shared" si="248"/>
        <v xml:space="preserve">  JapaneseSushiAsian</v>
      </c>
      <c r="K2038" t="str" cm="1">
        <f t="array" ref="K2038">ExtractCapitals(J2038)</f>
        <v>Japanese Sushi Asian</v>
      </c>
      <c r="L2038" t="str">
        <f t="shared" si="251"/>
        <v>Japanese, Sushi, Asian</v>
      </c>
      <c r="M2038" t="str">
        <f t="shared" si="255"/>
        <v>Japanese, Sushi, Asian</v>
      </c>
      <c r="N2038" t="s">
        <v>232</v>
      </c>
      <c r="O2038" t="s">
        <v>8213</v>
      </c>
      <c r="P2038" t="str">
        <f t="shared" si="252"/>
        <v>Japanese, Sushi, Asian, Lunch, Dinner, Reservations, Private Dining, Seating, Parking Available, Wheelchair Accessible, Serves Alcohol, Table Service, Highchairs Available</v>
      </c>
      <c r="Q2038" t="str" cm="1">
        <f t="array" ref="Q2038">_xlfn.TEXTJOIN(", ", TRUE, IFERROR(_xlfn.FILTERXML("&lt;t&gt;&lt;s&gt;" &amp; SUBSTITUTE(P2038, ", ", "&lt;/s&gt;&lt;s&gt;") &amp; "&lt;/s&gt;&lt;/t&gt;", "//s[not(preceding::*=.)]"), ""))</f>
        <v>Japanese, Sushi, Asian, Lunch, Dinner, Reservations, Private Dining, Seating, Parking Available, Wheelchair Accessible, Serves Alcohol, Table Service, Highchairs Available</v>
      </c>
      <c r="R2038" t="s">
        <v>9048</v>
      </c>
      <c r="S2038" t="str">
        <f t="shared" si="253"/>
        <v>P003009</v>
      </c>
      <c r="T2038">
        <f t="shared" ca="1" si="254"/>
        <v>3773</v>
      </c>
      <c r="U2038" s="4">
        <v>4457</v>
      </c>
    </row>
    <row r="2039" spans="1:21" x14ac:dyDescent="0.45">
      <c r="A2039" t="s">
        <v>8214</v>
      </c>
      <c r="B2039" t="s">
        <v>41</v>
      </c>
      <c r="C2039" s="3" t="str">
        <f t="shared" si="249"/>
        <v>4.5 </v>
      </c>
      <c r="D2039" t="s">
        <v>8215</v>
      </c>
      <c r="E2039" t="s">
        <v>8216</v>
      </c>
      <c r="F2039" t="s">
        <v>13</v>
      </c>
      <c r="G2039" t="str">
        <f t="shared" si="250"/>
        <v>$$ - $$$</v>
      </c>
      <c r="H2039" t="s">
        <v>5299</v>
      </c>
      <c r="I2039" t="s">
        <v>8217</v>
      </c>
      <c r="J2039" t="str">
        <f t="shared" si="248"/>
        <v xml:space="preserve">  BarCafeInternational</v>
      </c>
      <c r="K2039" t="str" cm="1">
        <f t="array" ref="K2039">ExtractCapitals(J2039)</f>
        <v>Bar Cafe International</v>
      </c>
      <c r="L2039" t="str">
        <f t="shared" si="251"/>
        <v>Bar, Cafe, International</v>
      </c>
      <c r="M2039" t="str">
        <f t="shared" si="255"/>
        <v>Bar, Cafe, International</v>
      </c>
      <c r="N2039" t="s">
        <v>8218</v>
      </c>
      <c r="O2039" t="s">
        <v>56</v>
      </c>
      <c r="P2039" t="str">
        <f t="shared" si="252"/>
        <v>Bar, Cafe, International, Bar, Cafe, International, Malaysian, Vegetarian Friendly, Vegan Options</v>
      </c>
      <c r="Q2039" t="str" cm="1">
        <f t="array" ref="Q2039">_xlfn.TEXTJOIN(", ", TRUE, IFERROR(_xlfn.FILTERXML("&lt;t&gt;&lt;s&gt;" &amp; SUBSTITUTE(P2039, ", ", "&lt;/s&gt;&lt;s&gt;") &amp; "&lt;/s&gt;&lt;/t&gt;", "//s[not(preceding::*=.)]"), ""))</f>
        <v>Bar, Cafe, International, Malaysian, Vegetarian Friendly, Vegan Options</v>
      </c>
      <c r="R2039" t="s">
        <v>9048</v>
      </c>
      <c r="S2039" t="str">
        <f t="shared" si="253"/>
        <v>P003010</v>
      </c>
      <c r="T2039">
        <f t="shared" ca="1" si="254"/>
        <v>526</v>
      </c>
      <c r="U2039" s="4">
        <v>4235</v>
      </c>
    </row>
    <row r="2040" spans="1:21" x14ac:dyDescent="0.45">
      <c r="A2040" t="s">
        <v>8219</v>
      </c>
      <c r="B2040" t="s">
        <v>3</v>
      </c>
      <c r="C2040" s="3" t="str">
        <f t="shared" si="249"/>
        <v>4.0 </v>
      </c>
      <c r="D2040" t="s">
        <v>8220</v>
      </c>
      <c r="E2040" t="s">
        <v>8221</v>
      </c>
      <c r="F2040" t="s">
        <v>13</v>
      </c>
      <c r="G2040" t="str">
        <f t="shared" si="250"/>
        <v>$$ - $$$</v>
      </c>
      <c r="H2040" t="s">
        <v>421</v>
      </c>
      <c r="I2040" t="s">
        <v>8222</v>
      </c>
      <c r="J2040" t="str">
        <f t="shared" si="248"/>
        <v xml:space="preserve">  Contemporary</v>
      </c>
      <c r="K2040" t="str" cm="1">
        <f t="array" ref="K2040">ExtractCapitals(J2040)</f>
        <v>Contemporary</v>
      </c>
      <c r="L2040" t="str">
        <f t="shared" si="251"/>
        <v>Contemporary</v>
      </c>
      <c r="M2040" t="str">
        <f t="shared" si="255"/>
        <v>Contemporary</v>
      </c>
      <c r="N2040" t="s">
        <v>232</v>
      </c>
      <c r="O2040" t="s">
        <v>6852</v>
      </c>
      <c r="P2040" t="str">
        <f t="shared" si="252"/>
        <v>Contemporary, Lunch, Dinner, Reservations, Seating, Serves Alcohol, Highchairs Available, Table Service</v>
      </c>
      <c r="Q2040" t="str" cm="1">
        <f t="array" ref="Q2040">_xlfn.TEXTJOIN(", ", TRUE, IFERROR(_xlfn.FILTERXML("&lt;t&gt;&lt;s&gt;" &amp; SUBSTITUTE(P2040, ", ", "&lt;/s&gt;&lt;s&gt;") &amp; "&lt;/s&gt;&lt;/t&gt;", "//s[not(preceding::*=.)]"), ""))</f>
        <v>Contemporary, Lunch, Dinner, Reservations, Seating, Serves Alcohol, Highchairs Available, Table Service</v>
      </c>
      <c r="R2040" t="s">
        <v>9048</v>
      </c>
      <c r="S2040" t="str">
        <f t="shared" si="253"/>
        <v>P003011</v>
      </c>
      <c r="T2040">
        <f t="shared" ca="1" si="254"/>
        <v>1926</v>
      </c>
      <c r="U2040" s="4">
        <v>3920</v>
      </c>
    </row>
    <row r="2041" spans="1:21" x14ac:dyDescent="0.45">
      <c r="A2041" t="s">
        <v>8223</v>
      </c>
      <c r="B2041" t="s">
        <v>41</v>
      </c>
      <c r="C2041" s="3" t="str">
        <f t="shared" si="249"/>
        <v>4.5 </v>
      </c>
      <c r="D2041" t="s">
        <v>8224</v>
      </c>
      <c r="F2041" t="s">
        <v>6</v>
      </c>
      <c r="G2041" t="str">
        <f t="shared" si="250"/>
        <v>$</v>
      </c>
      <c r="H2041" t="s">
        <v>2836</v>
      </c>
      <c r="I2041" t="s">
        <v>7553</v>
      </c>
      <c r="J2041" t="str">
        <f t="shared" si="248"/>
        <v>DessertAsianMalaysian</v>
      </c>
      <c r="K2041" t="str" cm="1">
        <f t="array" ref="K2041">ExtractCapitals(J2041)</f>
        <v>Dessert Asian Malaysian</v>
      </c>
      <c r="L2041" t="str">
        <f t="shared" si="251"/>
        <v>Dessert, Asian, Malaysian</v>
      </c>
      <c r="M2041" t="str">
        <f t="shared" si="255"/>
        <v>Dessert, Asian, Malaysian</v>
      </c>
      <c r="N2041" t="s">
        <v>34</v>
      </c>
      <c r="O2041" t="s">
        <v>2737</v>
      </c>
      <c r="P2041" t="str">
        <f t="shared" si="252"/>
        <v>Dessert, Asian, Malaysian, Vegetarian Friendly, Breakfast, Lunch, Dinner, After-hours</v>
      </c>
      <c r="Q2041" t="str" cm="1">
        <f t="array" ref="Q2041">_xlfn.TEXTJOIN(", ", TRUE, IFERROR(_xlfn.FILTERXML("&lt;t&gt;&lt;s&gt;" &amp; SUBSTITUTE(P2041, ", ", "&lt;/s&gt;&lt;s&gt;") &amp; "&lt;/s&gt;&lt;/t&gt;", "//s[not(preceding::*=.)]"), ""))</f>
        <v>Dessert, Asian, Malaysian, Vegetarian Friendly, Breakfast, Lunch, Dinner, After-hours</v>
      </c>
      <c r="R2041" t="s">
        <v>9048</v>
      </c>
      <c r="S2041" t="str">
        <f t="shared" si="253"/>
        <v>P003012</v>
      </c>
      <c r="T2041">
        <f t="shared" ca="1" si="254"/>
        <v>3869</v>
      </c>
      <c r="U2041" s="4">
        <v>1890</v>
      </c>
    </row>
    <row r="2042" spans="1:21" x14ac:dyDescent="0.45">
      <c r="A2042" t="s">
        <v>8225</v>
      </c>
      <c r="B2042" t="s">
        <v>79</v>
      </c>
      <c r="C2042" s="3" t="str">
        <f t="shared" si="249"/>
        <v>5.0 </v>
      </c>
      <c r="D2042" t="s">
        <v>8226</v>
      </c>
      <c r="E2042" t="s">
        <v>8227</v>
      </c>
      <c r="F2042" t="s">
        <v>13</v>
      </c>
      <c r="G2042" t="str">
        <f t="shared" si="250"/>
        <v>$$ - $$$</v>
      </c>
      <c r="H2042" t="s">
        <v>7668</v>
      </c>
      <c r="I2042" t="s">
        <v>8228</v>
      </c>
      <c r="J2042" t="str">
        <f t="shared" si="248"/>
        <v xml:space="preserve">  ItalianCafeEuropean</v>
      </c>
      <c r="K2042" t="str" cm="1">
        <f t="array" ref="K2042">ExtractCapitals(J2042)</f>
        <v>Italian Cafe European</v>
      </c>
      <c r="L2042" t="str">
        <f t="shared" si="251"/>
        <v>Italian, Cafe, European</v>
      </c>
      <c r="M2042" t="str">
        <f t="shared" si="255"/>
        <v>Italian, Cafe, European</v>
      </c>
      <c r="N2042" t="s">
        <v>8229</v>
      </c>
      <c r="O2042" t="s">
        <v>34</v>
      </c>
      <c r="P2042" t="str">
        <f t="shared" si="252"/>
        <v>Italian, Cafe, European, Italian, Asian, Cafe, European, Vegetarian Friendly</v>
      </c>
      <c r="Q2042" t="str" cm="1">
        <f t="array" ref="Q2042">_xlfn.TEXTJOIN(", ", TRUE, IFERROR(_xlfn.FILTERXML("&lt;t&gt;&lt;s&gt;" &amp; SUBSTITUTE(P2042, ", ", "&lt;/s&gt;&lt;s&gt;") &amp; "&lt;/s&gt;&lt;/t&gt;", "//s[not(preceding::*=.)]"), ""))</f>
        <v>Italian, Cafe, European, Asian, Vegetarian Friendly</v>
      </c>
      <c r="R2042" t="s">
        <v>9048</v>
      </c>
      <c r="S2042" t="str">
        <f t="shared" si="253"/>
        <v>P003013</v>
      </c>
      <c r="T2042">
        <f t="shared" ca="1" si="254"/>
        <v>147</v>
      </c>
      <c r="U2042" s="4">
        <v>2672</v>
      </c>
    </row>
    <row r="2043" spans="1:21" x14ac:dyDescent="0.45">
      <c r="A2043" t="s">
        <v>8230</v>
      </c>
      <c r="B2043" t="s">
        <v>3</v>
      </c>
      <c r="C2043" s="3" t="str">
        <f t="shared" si="249"/>
        <v>4.0 </v>
      </c>
      <c r="D2043" t="s">
        <v>8231</v>
      </c>
      <c r="F2043" t="s">
        <v>6</v>
      </c>
      <c r="G2043" t="str">
        <f t="shared" si="250"/>
        <v>$</v>
      </c>
      <c r="H2043" t="s">
        <v>7</v>
      </c>
      <c r="J2043" t="str">
        <f t="shared" si="248"/>
        <v>ChineseAsianMalaysian</v>
      </c>
      <c r="K2043" t="str" cm="1">
        <f t="array" ref="K2043">ExtractCapitals(J2043)</f>
        <v>Chinese Asian Malaysian</v>
      </c>
      <c r="L2043" t="str">
        <f t="shared" si="251"/>
        <v>Chinese, Asian, Malaysian</v>
      </c>
      <c r="M2043" t="str">
        <f t="shared" si="255"/>
        <v>Chinese, Asian, Malaysian</v>
      </c>
      <c r="N2043" t="s">
        <v>243</v>
      </c>
      <c r="O2043" t="s">
        <v>107</v>
      </c>
      <c r="P2043" t="str">
        <f t="shared" si="252"/>
        <v>Chinese, Asian, Malaysian, Lunch, Brunch, Breakfast, Takeout</v>
      </c>
      <c r="Q2043" t="str" cm="1">
        <f t="array" ref="Q2043">_xlfn.TEXTJOIN(", ", TRUE, IFERROR(_xlfn.FILTERXML("&lt;t&gt;&lt;s&gt;" &amp; SUBSTITUTE(P2043, ", ", "&lt;/s&gt;&lt;s&gt;") &amp; "&lt;/s&gt;&lt;/t&gt;", "//s[not(preceding::*=.)]"), ""))</f>
        <v>Chinese, Asian, Malaysian, Lunch, Brunch, Breakfast, Takeout</v>
      </c>
      <c r="R2043" t="s">
        <v>9048</v>
      </c>
      <c r="S2043" t="str">
        <f t="shared" si="253"/>
        <v>P003014</v>
      </c>
      <c r="T2043">
        <f t="shared" ca="1" si="254"/>
        <v>4288</v>
      </c>
      <c r="U2043" s="4">
        <v>2625</v>
      </c>
    </row>
    <row r="2044" spans="1:21" x14ac:dyDescent="0.45">
      <c r="A2044" t="s">
        <v>8232</v>
      </c>
      <c r="B2044" t="s">
        <v>3</v>
      </c>
      <c r="C2044" s="3" t="str">
        <f t="shared" si="249"/>
        <v>4.0 </v>
      </c>
      <c r="D2044" t="s">
        <v>8233</v>
      </c>
      <c r="E2044" t="s">
        <v>8234</v>
      </c>
      <c r="F2044" t="s">
        <v>13</v>
      </c>
      <c r="G2044" t="str">
        <f t="shared" si="250"/>
        <v>$$ - $$$</v>
      </c>
      <c r="H2044" t="s">
        <v>37</v>
      </c>
      <c r="I2044" t="s">
        <v>8235</v>
      </c>
      <c r="J2044" t="str">
        <f t="shared" si="248"/>
        <v xml:space="preserve">  ChineseAsian</v>
      </c>
      <c r="K2044" t="str" cm="1">
        <f t="array" ref="K2044">ExtractCapitals(J2044)</f>
        <v>Chinese Asian</v>
      </c>
      <c r="L2044" t="str">
        <f t="shared" si="251"/>
        <v>Chinese, Asian</v>
      </c>
      <c r="M2044" t="str">
        <f t="shared" si="255"/>
        <v>Chinese, Asian</v>
      </c>
      <c r="N2044" t="s">
        <v>402</v>
      </c>
      <c r="O2044" t="s">
        <v>232</v>
      </c>
      <c r="P2044" t="str">
        <f t="shared" si="252"/>
        <v>Chinese, Asian, Lunch, Dinner</v>
      </c>
      <c r="Q2044" t="str" cm="1">
        <f t="array" ref="Q2044">_xlfn.TEXTJOIN(", ", TRUE, IFERROR(_xlfn.FILTERXML("&lt;t&gt;&lt;s&gt;" &amp; SUBSTITUTE(P2044, ", ", "&lt;/s&gt;&lt;s&gt;") &amp; "&lt;/s&gt;&lt;/t&gt;", "//s[not(preceding::*=.)]"), ""))</f>
        <v>Chinese, Asian, Lunch, Dinner</v>
      </c>
      <c r="R2044" t="s">
        <v>9048</v>
      </c>
      <c r="S2044" t="str">
        <f t="shared" si="253"/>
        <v>P003015</v>
      </c>
      <c r="T2044">
        <f t="shared" ca="1" si="254"/>
        <v>670</v>
      </c>
      <c r="U2044" s="4">
        <v>103</v>
      </c>
    </row>
    <row r="2045" spans="1:21" x14ac:dyDescent="0.45">
      <c r="A2045" t="s">
        <v>8236</v>
      </c>
      <c r="B2045" t="s">
        <v>41</v>
      </c>
      <c r="C2045" s="3" t="str">
        <f t="shared" si="249"/>
        <v>4.5 </v>
      </c>
      <c r="D2045" t="s">
        <v>8237</v>
      </c>
      <c r="E2045" t="s">
        <v>8238</v>
      </c>
      <c r="F2045" t="s">
        <v>13</v>
      </c>
      <c r="G2045" t="str">
        <f t="shared" si="250"/>
        <v>$$ - $$$</v>
      </c>
      <c r="H2045" t="s">
        <v>206</v>
      </c>
      <c r="I2045" t="s">
        <v>8239</v>
      </c>
      <c r="J2045" t="str">
        <f t="shared" si="248"/>
        <v xml:space="preserve">  DessertCafe</v>
      </c>
      <c r="K2045" t="str" cm="1">
        <f t="array" ref="K2045">ExtractCapitals(J2045)</f>
        <v>Dessert Cafe</v>
      </c>
      <c r="L2045" t="str">
        <f t="shared" si="251"/>
        <v>Dessert, Cafe</v>
      </c>
      <c r="M2045" t="str">
        <f t="shared" si="255"/>
        <v>Dessert, Cafe</v>
      </c>
      <c r="N2045" t="s">
        <v>39</v>
      </c>
      <c r="O2045" t="s">
        <v>731</v>
      </c>
      <c r="P2045" t="str">
        <f t="shared" si="252"/>
        <v>Dessert, Cafe, Dinner, Seating, Table Service</v>
      </c>
      <c r="Q2045" t="str" cm="1">
        <f t="array" ref="Q2045">_xlfn.TEXTJOIN(", ", TRUE, IFERROR(_xlfn.FILTERXML("&lt;t&gt;&lt;s&gt;" &amp; SUBSTITUTE(P2045, ", ", "&lt;/s&gt;&lt;s&gt;") &amp; "&lt;/s&gt;&lt;/t&gt;", "//s[not(preceding::*=.)]"), ""))</f>
        <v>Dessert, Cafe, Dinner, Seating, Table Service</v>
      </c>
      <c r="R2045" t="s">
        <v>9048</v>
      </c>
      <c r="S2045" t="str">
        <f t="shared" si="253"/>
        <v>P003016</v>
      </c>
      <c r="T2045">
        <f t="shared" ca="1" si="254"/>
        <v>3182</v>
      </c>
      <c r="U2045" s="4">
        <v>3540</v>
      </c>
    </row>
    <row r="2046" spans="1:21" x14ac:dyDescent="0.45">
      <c r="A2046" t="s">
        <v>8240</v>
      </c>
      <c r="B2046" t="s">
        <v>3</v>
      </c>
      <c r="C2046" s="3" t="str">
        <f t="shared" si="249"/>
        <v>4.0 </v>
      </c>
      <c r="D2046" t="s">
        <v>8241</v>
      </c>
      <c r="E2046" t="s">
        <v>8242</v>
      </c>
      <c r="F2046" t="s">
        <v>6</v>
      </c>
      <c r="G2046" t="str">
        <f t="shared" si="250"/>
        <v>$</v>
      </c>
      <c r="H2046" t="s">
        <v>246</v>
      </c>
      <c r="J2046" t="str">
        <f t="shared" si="248"/>
        <v>AsianMalaysian</v>
      </c>
      <c r="K2046" t="str" cm="1">
        <f t="array" ref="K2046">ExtractCapitals(J2046)</f>
        <v>Asian Malaysian</v>
      </c>
      <c r="L2046" t="str">
        <f t="shared" si="251"/>
        <v>Asian, Malaysian</v>
      </c>
      <c r="M2046" t="str">
        <f t="shared" si="255"/>
        <v>Asian, Malaysian</v>
      </c>
      <c r="N2046" t="s">
        <v>376</v>
      </c>
      <c r="O2046" t="s">
        <v>4717</v>
      </c>
      <c r="P2046" t="str">
        <f t="shared" si="252"/>
        <v>Asian, Malaysian, Dinner, After-hours, Takeout, Outdoor Seating, Seating</v>
      </c>
      <c r="Q2046" t="str" cm="1">
        <f t="array" ref="Q2046">_xlfn.TEXTJOIN(", ", TRUE, IFERROR(_xlfn.FILTERXML("&lt;t&gt;&lt;s&gt;" &amp; SUBSTITUTE(P2046, ", ", "&lt;/s&gt;&lt;s&gt;") &amp; "&lt;/s&gt;&lt;/t&gt;", "//s[not(preceding::*=.)]"), ""))</f>
        <v>Asian, Malaysian, Dinner, After-hours, Takeout, Outdoor Seating, Seating</v>
      </c>
      <c r="R2046" t="s">
        <v>9048</v>
      </c>
      <c r="S2046" t="str">
        <f t="shared" si="253"/>
        <v>P003017</v>
      </c>
      <c r="T2046">
        <f t="shared" ca="1" si="254"/>
        <v>3852</v>
      </c>
      <c r="U2046" s="4">
        <v>2626</v>
      </c>
    </row>
    <row r="2047" spans="1:21" x14ac:dyDescent="0.45">
      <c r="A2047" t="s">
        <v>8243</v>
      </c>
      <c r="B2047" t="s">
        <v>79</v>
      </c>
      <c r="C2047" s="3" t="str">
        <f t="shared" si="249"/>
        <v>5.0 </v>
      </c>
      <c r="D2047" t="s">
        <v>8244</v>
      </c>
      <c r="E2047" t="s">
        <v>8245</v>
      </c>
      <c r="F2047" t="s">
        <v>13</v>
      </c>
      <c r="G2047" t="str">
        <f t="shared" si="250"/>
        <v>$$ - $$$</v>
      </c>
      <c r="H2047" t="s">
        <v>4902</v>
      </c>
      <c r="I2047" t="s">
        <v>8246</v>
      </c>
      <c r="J2047" t="str">
        <f t="shared" si="248"/>
        <v xml:space="preserve">  CafeSpanishAsian</v>
      </c>
      <c r="K2047" t="str" cm="1">
        <f t="array" ref="K2047">ExtractCapitals(J2047)</f>
        <v>Cafe Spanish Asian</v>
      </c>
      <c r="L2047" t="str">
        <f t="shared" si="251"/>
        <v>Cafe, Spanish, Asian</v>
      </c>
      <c r="M2047" t="str">
        <f t="shared" si="255"/>
        <v>Cafe, Spanish, Asian</v>
      </c>
      <c r="N2047" t="s">
        <v>8247</v>
      </c>
      <c r="O2047" t="s">
        <v>600</v>
      </c>
      <c r="P2047" t="str">
        <f t="shared" si="252"/>
        <v>Cafe, Spanish, Asian, Cafe, Spanish, Asian, Deli, Malaysian, Breakfast, Lunch, Dinner, Brunch</v>
      </c>
      <c r="Q2047" t="str" cm="1">
        <f t="array" ref="Q2047">_xlfn.TEXTJOIN(", ", TRUE, IFERROR(_xlfn.FILTERXML("&lt;t&gt;&lt;s&gt;" &amp; SUBSTITUTE(P2047, ", ", "&lt;/s&gt;&lt;s&gt;") &amp; "&lt;/s&gt;&lt;/t&gt;", "//s[not(preceding::*=.)]"), ""))</f>
        <v>Cafe, Spanish, Asian, Deli, Malaysian, Breakfast, Lunch, Dinner, Brunch</v>
      </c>
      <c r="R2047" t="s">
        <v>9048</v>
      </c>
      <c r="S2047" t="str">
        <f t="shared" si="253"/>
        <v>P003018</v>
      </c>
      <c r="T2047">
        <f t="shared" ca="1" si="254"/>
        <v>1943</v>
      </c>
      <c r="U2047" s="4">
        <v>455</v>
      </c>
    </row>
    <row r="2048" spans="1:21" x14ac:dyDescent="0.45">
      <c r="A2048" t="s">
        <v>8248</v>
      </c>
      <c r="B2048" t="s">
        <v>41</v>
      </c>
      <c r="C2048" s="3" t="str">
        <f t="shared" si="249"/>
        <v>4.5 </v>
      </c>
      <c r="D2048" t="s">
        <v>8249</v>
      </c>
      <c r="E2048" t="s">
        <v>8250</v>
      </c>
      <c r="F2048" t="s">
        <v>13</v>
      </c>
      <c r="G2048" t="str">
        <f t="shared" si="250"/>
        <v>$$ - $$$</v>
      </c>
      <c r="H2048" t="s">
        <v>6887</v>
      </c>
      <c r="I2048">
        <v>6042610185</v>
      </c>
      <c r="J2048" t="str">
        <f t="shared" si="248"/>
        <v xml:space="preserve">  European</v>
      </c>
      <c r="K2048" t="str" cm="1">
        <f t="array" ref="K2048">ExtractCapitals(J2048)</f>
        <v>European</v>
      </c>
      <c r="L2048" t="str">
        <f t="shared" si="251"/>
        <v>European</v>
      </c>
      <c r="M2048" t="str">
        <f t="shared" si="255"/>
        <v>European</v>
      </c>
      <c r="N2048" t="s">
        <v>999</v>
      </c>
      <c r="O2048" t="s">
        <v>195</v>
      </c>
      <c r="P2048" t="str">
        <f t="shared" si="252"/>
        <v>European, Lunch, Dinner, Drinks</v>
      </c>
      <c r="Q2048" t="str" cm="1">
        <f t="array" ref="Q2048">_xlfn.TEXTJOIN(", ", TRUE, IFERROR(_xlfn.FILTERXML("&lt;t&gt;&lt;s&gt;" &amp; SUBSTITUTE(P2048, ", ", "&lt;/s&gt;&lt;s&gt;") &amp; "&lt;/s&gt;&lt;/t&gt;", "//s[not(preceding::*=.)]"), ""))</f>
        <v>European, Lunch, Dinner, Drinks</v>
      </c>
      <c r="R2048" t="s">
        <v>9048</v>
      </c>
      <c r="S2048" t="str">
        <f t="shared" si="253"/>
        <v>P003019</v>
      </c>
      <c r="T2048">
        <f t="shared" ca="1" si="254"/>
        <v>1178</v>
      </c>
      <c r="U2048" s="4">
        <v>3235</v>
      </c>
    </row>
    <row r="2049" spans="1:21" x14ac:dyDescent="0.45">
      <c r="A2049" t="s">
        <v>8251</v>
      </c>
      <c r="B2049" t="s">
        <v>41</v>
      </c>
      <c r="C2049" s="3" t="str">
        <f t="shared" si="249"/>
        <v>4.5 </v>
      </c>
      <c r="D2049" t="s">
        <v>8252</v>
      </c>
      <c r="E2049" t="s">
        <v>8253</v>
      </c>
      <c r="F2049" t="s">
        <v>144</v>
      </c>
      <c r="G2049" t="str">
        <f t="shared" si="250"/>
        <v>$$$$</v>
      </c>
      <c r="H2049" t="s">
        <v>8254</v>
      </c>
      <c r="I2049" t="s">
        <v>8255</v>
      </c>
      <c r="J2049" t="str">
        <f t="shared" si="248"/>
        <v>DessertFrenchCafe</v>
      </c>
      <c r="K2049" t="str" cm="1">
        <f t="array" ref="K2049">ExtractCapitals(J2049)</f>
        <v>Dessert French Cafe</v>
      </c>
      <c r="L2049" t="str">
        <f t="shared" si="251"/>
        <v>Dessert, French, Cafe</v>
      </c>
      <c r="M2049" t="str">
        <f t="shared" si="255"/>
        <v>Dessert, French, Cafe</v>
      </c>
      <c r="N2049" t="s">
        <v>558</v>
      </c>
      <c r="O2049" t="s">
        <v>2520</v>
      </c>
      <c r="P2049" t="str">
        <f t="shared" si="252"/>
        <v>Dessert, French, Cafe, Breakfast, Seating</v>
      </c>
      <c r="Q2049" t="str" cm="1">
        <f t="array" ref="Q2049">_xlfn.TEXTJOIN(", ", TRUE, IFERROR(_xlfn.FILTERXML("&lt;t&gt;&lt;s&gt;" &amp; SUBSTITUTE(P2049, ", ", "&lt;/s&gt;&lt;s&gt;") &amp; "&lt;/s&gt;&lt;/t&gt;", "//s[not(preceding::*=.)]"), ""))</f>
        <v>Dessert, French, Cafe, Breakfast, Seating</v>
      </c>
      <c r="R2049" t="s">
        <v>9048</v>
      </c>
      <c r="S2049" t="str">
        <f t="shared" si="253"/>
        <v>P003020</v>
      </c>
      <c r="T2049">
        <f t="shared" ca="1" si="254"/>
        <v>4013</v>
      </c>
      <c r="U2049" s="4">
        <v>4223</v>
      </c>
    </row>
    <row r="2050" spans="1:21" x14ac:dyDescent="0.45">
      <c r="A2050" t="s">
        <v>8256</v>
      </c>
      <c r="B2050" t="s">
        <v>18</v>
      </c>
      <c r="C2050" s="3" t="str">
        <f t="shared" si="249"/>
        <v>3.5 </v>
      </c>
      <c r="D2050" t="s">
        <v>8257</v>
      </c>
      <c r="E2050" t="s">
        <v>8258</v>
      </c>
      <c r="F2050" t="s">
        <v>6</v>
      </c>
      <c r="G2050" t="str">
        <f t="shared" si="250"/>
        <v>$</v>
      </c>
      <c r="H2050" t="s">
        <v>8259</v>
      </c>
      <c r="I2050" t="s">
        <v>8260</v>
      </c>
      <c r="J2050" t="str">
        <f t="shared" ref="J2050:J2113" si="256">SUBSTITUTE(SUBSTITUTE(H2050, "$", ""), "-", "")</f>
        <v>IndianAsianSoups</v>
      </c>
      <c r="K2050" t="str" cm="1">
        <f t="array" ref="K2050">ExtractCapitals(J2050)</f>
        <v>Indian Asian Soups</v>
      </c>
      <c r="L2050" t="str">
        <f t="shared" si="251"/>
        <v>Indian, Asian, Soups</v>
      </c>
      <c r="M2050" t="str">
        <f t="shared" si="255"/>
        <v>Indian, Asian, Soups</v>
      </c>
      <c r="N2050" t="s">
        <v>77</v>
      </c>
      <c r="O2050" t="s">
        <v>3149</v>
      </c>
      <c r="P2050" t="str">
        <f t="shared" si="252"/>
        <v>Indian, Asian, Soups, Halal, Breakfast, Lunch, Dinner, Brunch, After-hours</v>
      </c>
      <c r="Q2050" t="str" cm="1">
        <f t="array" ref="Q2050">_xlfn.TEXTJOIN(", ", TRUE, IFERROR(_xlfn.FILTERXML("&lt;t&gt;&lt;s&gt;" &amp; SUBSTITUTE(P2050, ", ", "&lt;/s&gt;&lt;s&gt;") &amp; "&lt;/s&gt;&lt;/t&gt;", "//s[not(preceding::*=.)]"), ""))</f>
        <v>Indian, Asian, Soups, Halal, Breakfast, Lunch, Dinner, Brunch, After-hours</v>
      </c>
      <c r="R2050" t="s">
        <v>9048</v>
      </c>
      <c r="S2050" t="str">
        <f t="shared" si="253"/>
        <v>P003021</v>
      </c>
      <c r="T2050">
        <f t="shared" ca="1" si="254"/>
        <v>3921</v>
      </c>
      <c r="U2050" s="4">
        <v>3416</v>
      </c>
    </row>
    <row r="2051" spans="1:21" x14ac:dyDescent="0.45">
      <c r="A2051" t="s">
        <v>8261</v>
      </c>
      <c r="B2051" t="s">
        <v>3</v>
      </c>
      <c r="C2051" s="3" t="str">
        <f t="shared" ref="C2051:C2114" si="257">SUBSTITUTE(B2051, "Â", "")</f>
        <v>4.0 </v>
      </c>
      <c r="D2051" t="s">
        <v>8262</v>
      </c>
      <c r="E2051" t="s">
        <v>8263</v>
      </c>
      <c r="F2051" t="s">
        <v>13</v>
      </c>
      <c r="G2051" t="str">
        <f t="shared" ref="G2051:G2114" si="258">IF(OR(ISBLANK(F2051), ISERROR(SEARCH("$", F2051))), "$$", F2051)</f>
        <v>$$ - $$$</v>
      </c>
      <c r="H2051" t="s">
        <v>111</v>
      </c>
      <c r="I2051" t="s">
        <v>8264</v>
      </c>
      <c r="J2051" t="str">
        <f t="shared" si="256"/>
        <v xml:space="preserve">  AsianVietnameseVegetarian Friendly</v>
      </c>
      <c r="K2051" t="str" cm="1">
        <f t="array" ref="K2051">ExtractCapitals(J2051)</f>
        <v>Asian Vietnamese Vegetarian  Friendly</v>
      </c>
      <c r="L2051" t="str">
        <f t="shared" ref="L2051:L2114" si="259">SUBSTITUTE(K2051, " ", ", ")</f>
        <v>Asian, Vietnamese, Vegetarian, , Friendly</v>
      </c>
      <c r="M2051" t="str">
        <f t="shared" si="255"/>
        <v>Asian, Vietnamese, Vegetarian Friendly</v>
      </c>
      <c r="N2051" t="s">
        <v>1712</v>
      </c>
      <c r="O2051" t="s">
        <v>1797</v>
      </c>
      <c r="P2051" t="str">
        <f t="shared" ref="P2051:P2114" si="260">M2051 &amp; IF(ISNUMBER(SEARCH(N2051, M2051)), "", ", " &amp; N2051) &amp; IF(AND(ISNUMBER(SEARCH(N2051, M2051 &amp; N2051)), ISNUMBER(SEARCH(O2051, M2051 &amp; N2051))), "", ", " &amp; O2051)</f>
        <v>Asian, Vietnamese, Vegetarian Friendly, Vegan Options, Vegetarian Friendly, Lunch, Dinner, Brunch, After-hours, Drinks</v>
      </c>
      <c r="Q2051" t="str" cm="1">
        <f t="array" ref="Q2051">_xlfn.TEXTJOIN(", ", TRUE, IFERROR(_xlfn.FILTERXML("&lt;t&gt;&lt;s&gt;" &amp; SUBSTITUTE(P2051, ", ", "&lt;/s&gt;&lt;s&gt;") &amp; "&lt;/s&gt;&lt;/t&gt;", "//s[not(preceding::*=.)]"), ""))</f>
        <v>Asian, Vietnamese, Vegetarian Friendly, Vegan Options, Lunch, Dinner, Brunch, After-hours, Drinks</v>
      </c>
      <c r="R2051" t="s">
        <v>9048</v>
      </c>
      <c r="S2051" t="str">
        <f t="shared" ref="S2051:S2114" si="261">"P" &amp; TEXT(ROW(S2051)-1+972,"000000")</f>
        <v>P003022</v>
      </c>
      <c r="T2051">
        <f t="shared" ref="T2051:T2114" ca="1" si="262">RANDBETWEEN(1, 4500)</f>
        <v>2159</v>
      </c>
      <c r="U2051" s="4">
        <v>1226</v>
      </c>
    </row>
    <row r="2052" spans="1:21" x14ac:dyDescent="0.45">
      <c r="A2052" t="s">
        <v>8265</v>
      </c>
      <c r="B2052" t="s">
        <v>3</v>
      </c>
      <c r="C2052" s="3" t="str">
        <f t="shared" si="257"/>
        <v>4.0 </v>
      </c>
      <c r="D2052" t="s">
        <v>8266</v>
      </c>
      <c r="E2052" t="s">
        <v>8267</v>
      </c>
      <c r="F2052" t="s">
        <v>13</v>
      </c>
      <c r="G2052" t="str">
        <f t="shared" si="258"/>
        <v>$$ - $$$</v>
      </c>
      <c r="H2052" t="s">
        <v>8268</v>
      </c>
      <c r="I2052" t="s">
        <v>8269</v>
      </c>
      <c r="J2052" t="str">
        <f t="shared" si="256"/>
        <v xml:space="preserve">  JapaneseInternationalEuropean</v>
      </c>
      <c r="K2052" t="str" cm="1">
        <f t="array" ref="K2052">ExtractCapitals(J2052)</f>
        <v>Japanese International European</v>
      </c>
      <c r="L2052" t="str">
        <f t="shared" si="259"/>
        <v>Japanese, International, European</v>
      </c>
      <c r="M2052" t="str">
        <f t="shared" ref="M2052:M2115" si="263">SUBSTITUTE(SUBSTITUTE(L2052, ", ,", ""), ",,", ",")</f>
        <v>Japanese, International, European</v>
      </c>
      <c r="N2052" t="s">
        <v>34</v>
      </c>
      <c r="O2052" t="s">
        <v>610</v>
      </c>
      <c r="P2052" t="str">
        <f t="shared" si="260"/>
        <v>Japanese, International, European, Vegetarian Friendly, Breakfast, Lunch, Dinner</v>
      </c>
      <c r="Q2052" t="str" cm="1">
        <f t="array" ref="Q2052">_xlfn.TEXTJOIN(", ", TRUE, IFERROR(_xlfn.FILTERXML("&lt;t&gt;&lt;s&gt;" &amp; SUBSTITUTE(P2052, ", ", "&lt;/s&gt;&lt;s&gt;") &amp; "&lt;/s&gt;&lt;/t&gt;", "//s[not(preceding::*=.)]"), ""))</f>
        <v>Japanese, International, European, Vegetarian Friendly, Breakfast, Lunch, Dinner</v>
      </c>
      <c r="R2052" t="s">
        <v>9048</v>
      </c>
      <c r="S2052" t="str">
        <f t="shared" si="261"/>
        <v>P003023</v>
      </c>
      <c r="T2052">
        <f t="shared" ca="1" si="262"/>
        <v>378</v>
      </c>
      <c r="U2052" s="4">
        <v>1472</v>
      </c>
    </row>
    <row r="2053" spans="1:21" x14ac:dyDescent="0.45">
      <c r="A2053" t="s">
        <v>8270</v>
      </c>
      <c r="B2053" t="s">
        <v>41</v>
      </c>
      <c r="C2053" s="3" t="str">
        <f t="shared" si="257"/>
        <v>4.5 </v>
      </c>
      <c r="D2053" t="s">
        <v>8271</v>
      </c>
      <c r="F2053" t="s">
        <v>13</v>
      </c>
      <c r="G2053" t="str">
        <f t="shared" si="258"/>
        <v>$$ - $$$</v>
      </c>
      <c r="H2053" t="s">
        <v>8272</v>
      </c>
      <c r="I2053" t="s">
        <v>8273</v>
      </c>
      <c r="J2053" t="str">
        <f t="shared" si="256"/>
        <v xml:space="preserve">  Quick BitesCafeFusion</v>
      </c>
      <c r="K2053" t="str" cm="1">
        <f t="array" ref="K2053">ExtractCapitals(J2053)</f>
        <v>Quick  Bites Cafe Fusion</v>
      </c>
      <c r="L2053" t="str">
        <f t="shared" si="259"/>
        <v>Quick, , Bites, Cafe, Fusion</v>
      </c>
      <c r="M2053" t="str">
        <f t="shared" si="263"/>
        <v>Quick Bites, Cafe, Fusion</v>
      </c>
      <c r="N2053" t="s">
        <v>8274</v>
      </c>
      <c r="O2053" t="s">
        <v>1579</v>
      </c>
      <c r="P2053" t="str">
        <f t="shared" si="260"/>
        <v>Quick Bites, Cafe, Fusion, Cafe, Fusion, Malaysian, Breakfast, Lunch, Dinner, Brunch, Drinks</v>
      </c>
      <c r="Q2053" t="str" cm="1">
        <f t="array" ref="Q2053">_xlfn.TEXTJOIN(", ", TRUE, IFERROR(_xlfn.FILTERXML("&lt;t&gt;&lt;s&gt;" &amp; SUBSTITUTE(P2053, ", ", "&lt;/s&gt;&lt;s&gt;") &amp; "&lt;/s&gt;&lt;/t&gt;", "//s[not(preceding::*=.)]"), ""))</f>
        <v>Quick Bites, Cafe, Fusion, Malaysian, Breakfast, Lunch, Dinner, Brunch, Drinks</v>
      </c>
      <c r="R2053" t="s">
        <v>9048</v>
      </c>
      <c r="S2053" t="str">
        <f t="shared" si="261"/>
        <v>P003024</v>
      </c>
      <c r="T2053">
        <f t="shared" ca="1" si="262"/>
        <v>2800</v>
      </c>
      <c r="U2053" s="4">
        <v>609</v>
      </c>
    </row>
    <row r="2054" spans="1:21" x14ac:dyDescent="0.45">
      <c r="A2054" t="s">
        <v>8275</v>
      </c>
      <c r="B2054" t="s">
        <v>41</v>
      </c>
      <c r="C2054" s="3" t="str">
        <f t="shared" si="257"/>
        <v>4.5 </v>
      </c>
      <c r="D2054" t="s">
        <v>8276</v>
      </c>
      <c r="E2054" t="s">
        <v>8277</v>
      </c>
      <c r="F2054" t="s">
        <v>13</v>
      </c>
      <c r="G2054" t="str">
        <f t="shared" si="258"/>
        <v>$$ - $$$</v>
      </c>
      <c r="H2054" t="s">
        <v>21</v>
      </c>
      <c r="I2054" t="s">
        <v>8278</v>
      </c>
      <c r="J2054" t="str">
        <f t="shared" si="256"/>
        <v xml:space="preserve">  ChineseAsianMalaysian</v>
      </c>
      <c r="K2054" t="str" cm="1">
        <f t="array" ref="K2054">ExtractCapitals(J2054)</f>
        <v>Chinese Asian Malaysian</v>
      </c>
      <c r="L2054" t="str">
        <f t="shared" si="259"/>
        <v>Chinese, Asian, Malaysian</v>
      </c>
      <c r="M2054" t="str">
        <f t="shared" si="263"/>
        <v>Chinese, Asian, Malaysian</v>
      </c>
      <c r="N2054" t="s">
        <v>56</v>
      </c>
      <c r="O2054" t="s">
        <v>183</v>
      </c>
      <c r="P2054" t="str">
        <f t="shared" si="260"/>
        <v>Chinese, Asian, Malaysian, Vegetarian Friendly, Vegan Options, Lunch, Dinner, Brunch</v>
      </c>
      <c r="Q2054" t="str" cm="1">
        <f t="array" ref="Q2054">_xlfn.TEXTJOIN(", ", TRUE, IFERROR(_xlfn.FILTERXML("&lt;t&gt;&lt;s&gt;" &amp; SUBSTITUTE(P2054, ", ", "&lt;/s&gt;&lt;s&gt;") &amp; "&lt;/s&gt;&lt;/t&gt;", "//s[not(preceding::*=.)]"), ""))</f>
        <v>Chinese, Asian, Malaysian, Vegetarian Friendly, Vegan Options, Lunch, Dinner, Brunch</v>
      </c>
      <c r="R2054" t="s">
        <v>9048</v>
      </c>
      <c r="S2054" t="str">
        <f t="shared" si="261"/>
        <v>P003025</v>
      </c>
      <c r="T2054">
        <f t="shared" ca="1" si="262"/>
        <v>3401</v>
      </c>
      <c r="U2054" s="4">
        <v>280</v>
      </c>
    </row>
    <row r="2055" spans="1:21" x14ac:dyDescent="0.45">
      <c r="A2055" t="s">
        <v>8279</v>
      </c>
      <c r="B2055" t="s">
        <v>41</v>
      </c>
      <c r="C2055" s="3" t="str">
        <f t="shared" si="257"/>
        <v>4.5 </v>
      </c>
      <c r="D2055" t="s">
        <v>8280</v>
      </c>
      <c r="F2055" t="s">
        <v>6</v>
      </c>
      <c r="G2055" t="str">
        <f t="shared" si="258"/>
        <v>$</v>
      </c>
      <c r="H2055" t="s">
        <v>2836</v>
      </c>
      <c r="I2055" t="s">
        <v>8281</v>
      </c>
      <c r="J2055" t="str">
        <f t="shared" si="256"/>
        <v>DessertAsianMalaysian</v>
      </c>
      <c r="K2055" t="str" cm="1">
        <f t="array" ref="K2055">ExtractCapitals(J2055)</f>
        <v>Dessert Asian Malaysian</v>
      </c>
      <c r="L2055" t="str">
        <f t="shared" si="259"/>
        <v>Dessert, Asian, Malaysian</v>
      </c>
      <c r="M2055" t="str">
        <f t="shared" si="263"/>
        <v>Dessert, Asian, Malaysian</v>
      </c>
      <c r="N2055" t="s">
        <v>1162</v>
      </c>
      <c r="O2055" t="s">
        <v>600</v>
      </c>
      <c r="P2055" t="str">
        <f t="shared" si="260"/>
        <v>Dessert, Asian, Malaysian, Breakfast, Lunch, Dinner, Brunch</v>
      </c>
      <c r="Q2055" t="str" cm="1">
        <f t="array" ref="Q2055">_xlfn.TEXTJOIN(", ", TRUE, IFERROR(_xlfn.FILTERXML("&lt;t&gt;&lt;s&gt;" &amp; SUBSTITUTE(P2055, ", ", "&lt;/s&gt;&lt;s&gt;") &amp; "&lt;/s&gt;&lt;/t&gt;", "//s[not(preceding::*=.)]"), ""))</f>
        <v>Dessert, Asian, Malaysian, Breakfast, Lunch, Dinner, Brunch</v>
      </c>
      <c r="R2055" t="s">
        <v>9048</v>
      </c>
      <c r="S2055" t="str">
        <f t="shared" si="261"/>
        <v>P003026</v>
      </c>
      <c r="T2055">
        <f t="shared" ca="1" si="262"/>
        <v>103</v>
      </c>
      <c r="U2055" s="4">
        <v>4168</v>
      </c>
    </row>
    <row r="2056" spans="1:21" x14ac:dyDescent="0.45">
      <c r="A2056" t="s">
        <v>826</v>
      </c>
      <c r="B2056" t="s">
        <v>3</v>
      </c>
      <c r="C2056" s="3" t="str">
        <f t="shared" si="257"/>
        <v>4.0 </v>
      </c>
      <c r="D2056" t="s">
        <v>8282</v>
      </c>
      <c r="E2056" t="s">
        <v>8283</v>
      </c>
      <c r="F2056" t="s">
        <v>13</v>
      </c>
      <c r="G2056" t="str">
        <f t="shared" si="258"/>
        <v>$$ - $$$</v>
      </c>
      <c r="H2056" t="s">
        <v>44</v>
      </c>
      <c r="I2056" t="s">
        <v>8284</v>
      </c>
      <c r="J2056" t="str">
        <f t="shared" si="256"/>
        <v xml:space="preserve">  ChineseAsianCantonese</v>
      </c>
      <c r="K2056" t="str" cm="1">
        <f t="array" ref="K2056">ExtractCapitals(J2056)</f>
        <v>Chinese Asian Cantonese</v>
      </c>
      <c r="L2056" t="str">
        <f t="shared" si="259"/>
        <v>Chinese, Asian, Cantonese</v>
      </c>
      <c r="M2056" t="str">
        <f t="shared" si="263"/>
        <v>Chinese, Asian, Cantonese</v>
      </c>
      <c r="N2056" t="s">
        <v>232</v>
      </c>
      <c r="O2056" t="s">
        <v>8285</v>
      </c>
      <c r="P2056" t="str">
        <f t="shared" si="260"/>
        <v>Chinese, Asian, Cantonese, Lunch, Dinner, Takeout, Seating, Reservations, Wheelchair Accessible, Serves Alcohol, Table Service</v>
      </c>
      <c r="Q2056" t="str" cm="1">
        <f t="array" ref="Q2056">_xlfn.TEXTJOIN(", ", TRUE, IFERROR(_xlfn.FILTERXML("&lt;t&gt;&lt;s&gt;" &amp; SUBSTITUTE(P2056, ", ", "&lt;/s&gt;&lt;s&gt;") &amp; "&lt;/s&gt;&lt;/t&gt;", "//s[not(preceding::*=.)]"), ""))</f>
        <v>Chinese, Asian, Cantonese, Lunch, Dinner, Takeout, Seating, Reservations, Wheelchair Accessible, Serves Alcohol, Table Service</v>
      </c>
      <c r="R2056" t="s">
        <v>9048</v>
      </c>
      <c r="S2056" t="str">
        <f t="shared" si="261"/>
        <v>P003027</v>
      </c>
      <c r="T2056">
        <f t="shared" ca="1" si="262"/>
        <v>4110</v>
      </c>
      <c r="U2056" s="4">
        <v>2751</v>
      </c>
    </row>
    <row r="2057" spans="1:21" x14ac:dyDescent="0.45">
      <c r="A2057" t="s">
        <v>8286</v>
      </c>
      <c r="B2057" t="s">
        <v>41</v>
      </c>
      <c r="C2057" s="3" t="str">
        <f t="shared" si="257"/>
        <v>4.5 </v>
      </c>
      <c r="D2057" t="s">
        <v>8287</v>
      </c>
      <c r="E2057" t="s">
        <v>8288</v>
      </c>
      <c r="F2057" t="s">
        <v>6</v>
      </c>
      <c r="G2057" t="str">
        <f t="shared" si="258"/>
        <v>$</v>
      </c>
      <c r="H2057" t="s">
        <v>7</v>
      </c>
      <c r="I2057" t="s">
        <v>8289</v>
      </c>
      <c r="J2057" t="str">
        <f t="shared" si="256"/>
        <v>ChineseAsianMalaysian</v>
      </c>
      <c r="K2057" t="str" cm="1">
        <f t="array" ref="K2057">ExtractCapitals(J2057)</f>
        <v>Chinese Asian Malaysian</v>
      </c>
      <c r="L2057" t="str">
        <f t="shared" si="259"/>
        <v>Chinese, Asian, Malaysian</v>
      </c>
      <c r="M2057" t="str">
        <f t="shared" si="263"/>
        <v>Chinese, Asian, Malaysian</v>
      </c>
      <c r="N2057" t="s">
        <v>46</v>
      </c>
      <c r="O2057" t="s">
        <v>183</v>
      </c>
      <c r="P2057" t="str">
        <f t="shared" si="260"/>
        <v>Chinese, Asian, Malaysian, Lunch, Dinner, Brunch</v>
      </c>
      <c r="Q2057" t="str" cm="1">
        <f t="array" ref="Q2057">_xlfn.TEXTJOIN(", ", TRUE, IFERROR(_xlfn.FILTERXML("&lt;t&gt;&lt;s&gt;" &amp; SUBSTITUTE(P2057, ", ", "&lt;/s&gt;&lt;s&gt;") &amp; "&lt;/s&gt;&lt;/t&gt;", "//s[not(preceding::*=.)]"), ""))</f>
        <v>Chinese, Asian, Malaysian, Lunch, Dinner, Brunch</v>
      </c>
      <c r="R2057" t="s">
        <v>9048</v>
      </c>
      <c r="S2057" t="str">
        <f t="shared" si="261"/>
        <v>P003028</v>
      </c>
      <c r="T2057">
        <f t="shared" ca="1" si="262"/>
        <v>2167</v>
      </c>
      <c r="U2057" s="4">
        <v>1461</v>
      </c>
    </row>
    <row r="2058" spans="1:21" x14ac:dyDescent="0.45">
      <c r="A2058" t="s">
        <v>8290</v>
      </c>
      <c r="B2058" t="s">
        <v>41</v>
      </c>
      <c r="C2058" s="3" t="str">
        <f t="shared" si="257"/>
        <v>4.5 </v>
      </c>
      <c r="D2058" t="s">
        <v>8291</v>
      </c>
      <c r="E2058" t="s">
        <v>8292</v>
      </c>
      <c r="F2058" t="s">
        <v>13</v>
      </c>
      <c r="G2058" t="str">
        <f t="shared" si="258"/>
        <v>$$ - $$$</v>
      </c>
      <c r="H2058" t="s">
        <v>8293</v>
      </c>
      <c r="I2058" t="s">
        <v>8294</v>
      </c>
      <c r="J2058" t="str">
        <f t="shared" si="256"/>
        <v xml:space="preserve">  MediterraneanEuropean</v>
      </c>
      <c r="K2058" t="str" cm="1">
        <f t="array" ref="K2058">ExtractCapitals(J2058)</f>
        <v>Mediterranean European</v>
      </c>
      <c r="L2058" t="str">
        <f t="shared" si="259"/>
        <v>Mediterranean, European</v>
      </c>
      <c r="M2058" t="str">
        <f t="shared" si="263"/>
        <v>Mediterranean, European</v>
      </c>
      <c r="N2058" t="s">
        <v>8295</v>
      </c>
      <c r="O2058" t="s">
        <v>3633</v>
      </c>
      <c r="P2058" t="str">
        <f t="shared" si="260"/>
        <v>Mediterranean, European, European, Mediterranean, Dinner, Lunch, Drinks</v>
      </c>
      <c r="Q2058" t="str" cm="1">
        <f t="array" ref="Q2058">_xlfn.TEXTJOIN(", ", TRUE, IFERROR(_xlfn.FILTERXML("&lt;t&gt;&lt;s&gt;" &amp; SUBSTITUTE(P2058, ", ", "&lt;/s&gt;&lt;s&gt;") &amp; "&lt;/s&gt;&lt;/t&gt;", "//s[not(preceding::*=.)]"), ""))</f>
        <v>Mediterranean, European, Dinner, Lunch, Drinks</v>
      </c>
      <c r="R2058" t="s">
        <v>9048</v>
      </c>
      <c r="S2058" t="str">
        <f t="shared" si="261"/>
        <v>P003029</v>
      </c>
      <c r="T2058">
        <f t="shared" ca="1" si="262"/>
        <v>3975</v>
      </c>
      <c r="U2058" s="4">
        <v>1660</v>
      </c>
    </row>
    <row r="2059" spans="1:21" x14ac:dyDescent="0.45">
      <c r="A2059" t="s">
        <v>8296</v>
      </c>
      <c r="B2059" t="s">
        <v>3</v>
      </c>
      <c r="C2059" s="3" t="str">
        <f t="shared" si="257"/>
        <v>4.0 </v>
      </c>
      <c r="D2059" t="s">
        <v>8297</v>
      </c>
      <c r="F2059" t="s">
        <v>6</v>
      </c>
      <c r="G2059" t="str">
        <f t="shared" si="258"/>
        <v>$</v>
      </c>
      <c r="H2059" t="s">
        <v>4923</v>
      </c>
      <c r="I2059" t="s">
        <v>8298</v>
      </c>
      <c r="J2059" t="str">
        <f t="shared" si="256"/>
        <v>AsianMalaysianVegetarian Friendly</v>
      </c>
      <c r="K2059" t="str" cm="1">
        <f t="array" ref="K2059">ExtractCapitals(J2059)</f>
        <v>Asian Malaysian Vegetarian  Friendly</v>
      </c>
      <c r="L2059" t="str">
        <f t="shared" si="259"/>
        <v>Asian, Malaysian, Vegetarian, , Friendly</v>
      </c>
      <c r="M2059" t="str">
        <f t="shared" si="263"/>
        <v>Asian, Malaysian, Vegetarian Friendly</v>
      </c>
      <c r="N2059" t="s">
        <v>56</v>
      </c>
      <c r="O2059" t="s">
        <v>4925</v>
      </c>
      <c r="P2059" t="str">
        <f t="shared" si="260"/>
        <v>Asian, Malaysian, Vegetarian Friendly, Vegetarian Friendly, Vegan Options, Lunch, Breakfast</v>
      </c>
      <c r="Q2059" t="str" cm="1">
        <f t="array" ref="Q2059">_xlfn.TEXTJOIN(", ", TRUE, IFERROR(_xlfn.FILTERXML("&lt;t&gt;&lt;s&gt;" &amp; SUBSTITUTE(P2059, ", ", "&lt;/s&gt;&lt;s&gt;") &amp; "&lt;/s&gt;&lt;/t&gt;", "//s[not(preceding::*=.)]"), ""))</f>
        <v>Asian, Malaysian, Vegetarian Friendly, Vegan Options, Lunch, Breakfast</v>
      </c>
      <c r="R2059" t="s">
        <v>9048</v>
      </c>
      <c r="S2059" t="str">
        <f t="shared" si="261"/>
        <v>P003030</v>
      </c>
      <c r="T2059">
        <f t="shared" ca="1" si="262"/>
        <v>1961</v>
      </c>
      <c r="U2059" s="4">
        <v>3419</v>
      </c>
    </row>
    <row r="2060" spans="1:21" x14ac:dyDescent="0.45">
      <c r="A2060" t="s">
        <v>8299</v>
      </c>
      <c r="B2060" t="s">
        <v>79</v>
      </c>
      <c r="C2060" s="3" t="str">
        <f t="shared" si="257"/>
        <v>5.0 </v>
      </c>
      <c r="D2060" t="s">
        <v>8300</v>
      </c>
      <c r="E2060" t="s">
        <v>8301</v>
      </c>
      <c r="F2060" t="s">
        <v>6</v>
      </c>
      <c r="G2060" t="str">
        <f t="shared" si="258"/>
        <v>$</v>
      </c>
      <c r="H2060" t="s">
        <v>8302</v>
      </c>
      <c r="I2060" t="s">
        <v>8303</v>
      </c>
      <c r="J2060" t="str">
        <f t="shared" si="256"/>
        <v>AmericanEuropeanMiddle Eastern</v>
      </c>
      <c r="K2060" t="str" cm="1">
        <f t="array" ref="K2060">ExtractCapitals(J2060)</f>
        <v>American European Middle  Eastern</v>
      </c>
      <c r="L2060" t="str">
        <f t="shared" si="259"/>
        <v>American, European, Middle, , Eastern</v>
      </c>
      <c r="M2060" t="str">
        <f t="shared" si="263"/>
        <v>American, European, Middle Eastern</v>
      </c>
      <c r="N2060" t="s">
        <v>8304</v>
      </c>
      <c r="O2060" t="s">
        <v>56</v>
      </c>
      <c r="P2060" t="str">
        <f t="shared" si="260"/>
        <v>American, European, Middle Eastern, Vegetarian Friendly, Vegan Options</v>
      </c>
      <c r="Q2060" t="str" cm="1">
        <f t="array" ref="Q2060">_xlfn.TEXTJOIN(", ", TRUE, IFERROR(_xlfn.FILTERXML("&lt;t&gt;&lt;s&gt;" &amp; SUBSTITUTE(P2060, ", ", "&lt;/s&gt;&lt;s&gt;") &amp; "&lt;/s&gt;&lt;/t&gt;", "//s[not(preceding::*=.)]"), ""))</f>
        <v>American, European, Middle Eastern, Vegetarian Friendly, Vegan Options</v>
      </c>
      <c r="R2060" t="s">
        <v>9048</v>
      </c>
      <c r="S2060" t="str">
        <f t="shared" si="261"/>
        <v>P003031</v>
      </c>
      <c r="T2060">
        <f t="shared" ca="1" si="262"/>
        <v>1462</v>
      </c>
      <c r="U2060" s="4">
        <v>4494</v>
      </c>
    </row>
    <row r="2061" spans="1:21" x14ac:dyDescent="0.45">
      <c r="A2061" t="s">
        <v>8305</v>
      </c>
      <c r="B2061" t="s">
        <v>3</v>
      </c>
      <c r="C2061" s="3" t="str">
        <f t="shared" si="257"/>
        <v>4.0 </v>
      </c>
      <c r="D2061" t="s">
        <v>8306</v>
      </c>
      <c r="E2061" t="s">
        <v>8307</v>
      </c>
      <c r="F2061" t="s">
        <v>13</v>
      </c>
      <c r="G2061" t="str">
        <f t="shared" si="258"/>
        <v>$$ - $$$</v>
      </c>
      <c r="H2061" t="s">
        <v>486</v>
      </c>
      <c r="I2061" t="s">
        <v>8308</v>
      </c>
      <c r="J2061" t="str">
        <f t="shared" si="256"/>
        <v xml:space="preserve">  AsianMalaysianVegetarian Friendly</v>
      </c>
      <c r="K2061" t="str" cm="1">
        <f t="array" ref="K2061">ExtractCapitals(J2061)</f>
        <v>Asian Malaysian Vegetarian  Friendly</v>
      </c>
      <c r="L2061" t="str">
        <f t="shared" si="259"/>
        <v>Asian, Malaysian, Vegetarian, , Friendly</v>
      </c>
      <c r="M2061" t="str">
        <f t="shared" si="263"/>
        <v>Asian, Malaysian, Vegetarian Friendly</v>
      </c>
      <c r="N2061" t="s">
        <v>34</v>
      </c>
      <c r="O2061" t="s">
        <v>232</v>
      </c>
      <c r="P2061" t="str">
        <f t="shared" si="260"/>
        <v>Asian, Malaysian, Vegetarian Friendly, Lunch, Dinner</v>
      </c>
      <c r="Q2061" t="str" cm="1">
        <f t="array" ref="Q2061">_xlfn.TEXTJOIN(", ", TRUE, IFERROR(_xlfn.FILTERXML("&lt;t&gt;&lt;s&gt;" &amp; SUBSTITUTE(P2061, ", ", "&lt;/s&gt;&lt;s&gt;") &amp; "&lt;/s&gt;&lt;/t&gt;", "//s[not(preceding::*=.)]"), ""))</f>
        <v>Asian, Malaysian, Vegetarian Friendly, Lunch, Dinner</v>
      </c>
      <c r="R2061" t="s">
        <v>9048</v>
      </c>
      <c r="S2061" t="str">
        <f t="shared" si="261"/>
        <v>P003032</v>
      </c>
      <c r="T2061">
        <f t="shared" ca="1" si="262"/>
        <v>613</v>
      </c>
      <c r="U2061" s="4">
        <v>1268</v>
      </c>
    </row>
    <row r="2062" spans="1:21" x14ac:dyDescent="0.45">
      <c r="A2062" t="s">
        <v>8309</v>
      </c>
      <c r="B2062" t="s">
        <v>3</v>
      </c>
      <c r="C2062" s="3" t="str">
        <f t="shared" si="257"/>
        <v>4.0 </v>
      </c>
      <c r="D2062" t="s">
        <v>8310</v>
      </c>
      <c r="F2062" t="s">
        <v>13</v>
      </c>
      <c r="G2062" t="str">
        <f t="shared" si="258"/>
        <v>$$ - $$$</v>
      </c>
      <c r="H2062" t="s">
        <v>32</v>
      </c>
      <c r="J2062" t="str">
        <f t="shared" si="256"/>
        <v xml:space="preserve">  AsianNonya/MalaysianMalaysian</v>
      </c>
      <c r="K2062" t="str" cm="1">
        <f t="array" ref="K2062">ExtractCapitals(J2062)</f>
        <v>Asian Nonya/ Malaysian Malaysian</v>
      </c>
      <c r="L2062" t="str">
        <f t="shared" si="259"/>
        <v>Asian, Nonya/, Malaysian, Malaysian</v>
      </c>
      <c r="M2062" t="str">
        <f t="shared" si="263"/>
        <v>Asian, Nonya/, Malaysian, Malaysian</v>
      </c>
      <c r="N2062" t="s">
        <v>232</v>
      </c>
      <c r="O2062" t="s">
        <v>3939</v>
      </c>
      <c r="P2062" t="str">
        <f t="shared" si="260"/>
        <v>Asian, Nonya/, Malaysian, Malaysian, Lunch, Dinner, Takeout, Reservations, Seating, Highchairs Available, Wheelchair Accessible, Table Service</v>
      </c>
      <c r="Q2062" t="str" cm="1">
        <f t="array" ref="Q2062">_xlfn.TEXTJOIN(", ", TRUE, IFERROR(_xlfn.FILTERXML("&lt;t&gt;&lt;s&gt;" &amp; SUBSTITUTE(P2062, ", ", "&lt;/s&gt;&lt;s&gt;") &amp; "&lt;/s&gt;&lt;/t&gt;", "//s[not(preceding::*=.)]"), ""))</f>
        <v>Asian, Nonya/, Malaysian, Lunch, Dinner, Takeout, Reservations, Seating, Highchairs Available, Wheelchair Accessible, Table Service</v>
      </c>
      <c r="R2062" t="s">
        <v>9048</v>
      </c>
      <c r="S2062" t="str">
        <f t="shared" si="261"/>
        <v>P003033</v>
      </c>
      <c r="T2062">
        <f t="shared" ca="1" si="262"/>
        <v>1901</v>
      </c>
      <c r="U2062" s="4">
        <v>708</v>
      </c>
    </row>
    <row r="2063" spans="1:21" x14ac:dyDescent="0.45">
      <c r="A2063" t="s">
        <v>8311</v>
      </c>
      <c r="B2063" t="s">
        <v>41</v>
      </c>
      <c r="C2063" s="3" t="str">
        <f t="shared" si="257"/>
        <v>4.5 </v>
      </c>
      <c r="D2063" t="s">
        <v>8312</v>
      </c>
      <c r="E2063" t="s">
        <v>8313</v>
      </c>
      <c r="F2063" t="s">
        <v>13</v>
      </c>
      <c r="G2063" t="str">
        <f t="shared" si="258"/>
        <v>$$ - $$$</v>
      </c>
      <c r="H2063" t="s">
        <v>8314</v>
      </c>
      <c r="I2063" t="s">
        <v>8315</v>
      </c>
      <c r="J2063" t="str">
        <f t="shared" si="256"/>
        <v xml:space="preserve">  BarEuropeanContemporary</v>
      </c>
      <c r="K2063" t="str" cm="1">
        <f t="array" ref="K2063">ExtractCapitals(J2063)</f>
        <v>Bar European Contemporary</v>
      </c>
      <c r="L2063" t="str">
        <f t="shared" si="259"/>
        <v>Bar, European, Contemporary</v>
      </c>
      <c r="M2063" t="str">
        <f t="shared" si="263"/>
        <v>Bar, European, Contemporary</v>
      </c>
      <c r="N2063" t="s">
        <v>8316</v>
      </c>
      <c r="O2063" t="s">
        <v>39</v>
      </c>
      <c r="P2063" t="str">
        <f t="shared" si="260"/>
        <v>Bar, European, Contemporary, Bar, Contemporary, Pub, Gastropub, European, Dinner</v>
      </c>
      <c r="Q2063" t="str" cm="1">
        <f t="array" ref="Q2063">_xlfn.TEXTJOIN(", ", TRUE, IFERROR(_xlfn.FILTERXML("&lt;t&gt;&lt;s&gt;" &amp; SUBSTITUTE(P2063, ", ", "&lt;/s&gt;&lt;s&gt;") &amp; "&lt;/s&gt;&lt;/t&gt;", "//s[not(preceding::*=.)]"), ""))</f>
        <v>Bar, European, Contemporary, Pub, Gastropub, Dinner</v>
      </c>
      <c r="R2063" t="s">
        <v>9048</v>
      </c>
      <c r="S2063" t="str">
        <f t="shared" si="261"/>
        <v>P003034</v>
      </c>
      <c r="T2063">
        <f t="shared" ca="1" si="262"/>
        <v>1829</v>
      </c>
      <c r="U2063" s="4">
        <v>1755</v>
      </c>
    </row>
    <row r="2064" spans="1:21" x14ac:dyDescent="0.45">
      <c r="A2064" t="s">
        <v>8317</v>
      </c>
      <c r="B2064" t="s">
        <v>41</v>
      </c>
      <c r="C2064" s="3" t="str">
        <f t="shared" si="257"/>
        <v>4.5 </v>
      </c>
      <c r="D2064" t="s">
        <v>8318</v>
      </c>
      <c r="E2064" t="s">
        <v>8319</v>
      </c>
      <c r="F2064" t="s">
        <v>13</v>
      </c>
      <c r="G2064" t="str">
        <f t="shared" si="258"/>
        <v>$$ - $$$</v>
      </c>
      <c r="H2064" t="s">
        <v>8320</v>
      </c>
      <c r="I2064" t="s">
        <v>8321</v>
      </c>
      <c r="J2064" t="str">
        <f t="shared" si="256"/>
        <v xml:space="preserve">  EuropeanAsianFusion</v>
      </c>
      <c r="K2064" t="str" cm="1">
        <f t="array" ref="K2064">ExtractCapitals(J2064)</f>
        <v>European Asian Fusion</v>
      </c>
      <c r="L2064" t="str">
        <f t="shared" si="259"/>
        <v>European, Asian, Fusion</v>
      </c>
      <c r="M2064" t="str">
        <f t="shared" si="263"/>
        <v>European, Asian, Fusion</v>
      </c>
      <c r="N2064" t="s">
        <v>8322</v>
      </c>
      <c r="O2064" t="s">
        <v>3114</v>
      </c>
      <c r="P2064" t="str">
        <f t="shared" si="260"/>
        <v>European, Asian, Fusion, Fusion, European, Asian, Breakfast, Lunch, Dinner, Drinks</v>
      </c>
      <c r="Q2064" t="str" cm="1">
        <f t="array" ref="Q2064">_xlfn.TEXTJOIN(", ", TRUE, IFERROR(_xlfn.FILTERXML("&lt;t&gt;&lt;s&gt;" &amp; SUBSTITUTE(P2064, ", ", "&lt;/s&gt;&lt;s&gt;") &amp; "&lt;/s&gt;&lt;/t&gt;", "//s[not(preceding::*=.)]"), ""))</f>
        <v>European, Asian, Fusion, Breakfast, Lunch, Dinner, Drinks</v>
      </c>
      <c r="R2064" t="s">
        <v>9048</v>
      </c>
      <c r="S2064" t="str">
        <f t="shared" si="261"/>
        <v>P003035</v>
      </c>
      <c r="T2064">
        <f t="shared" ca="1" si="262"/>
        <v>157</v>
      </c>
      <c r="U2064" s="4">
        <v>1722</v>
      </c>
    </row>
    <row r="2065" spans="1:21" x14ac:dyDescent="0.45">
      <c r="A2065" t="s">
        <v>8323</v>
      </c>
      <c r="B2065" t="s">
        <v>3</v>
      </c>
      <c r="C2065" s="3" t="str">
        <f t="shared" si="257"/>
        <v>4.0 </v>
      </c>
      <c r="D2065" t="s">
        <v>8324</v>
      </c>
      <c r="E2065" t="s">
        <v>8325</v>
      </c>
      <c r="F2065" t="s">
        <v>13</v>
      </c>
      <c r="G2065" t="str">
        <f t="shared" si="258"/>
        <v>$$ - $$$</v>
      </c>
      <c r="H2065" t="s">
        <v>8326</v>
      </c>
      <c r="I2065">
        <v>6042619891</v>
      </c>
      <c r="J2065" t="str">
        <f t="shared" si="256"/>
        <v xml:space="preserve">  BarFusion</v>
      </c>
      <c r="K2065" t="str" cm="1">
        <f t="array" ref="K2065">ExtractCapitals(J2065)</f>
        <v>Bar Fusion</v>
      </c>
      <c r="L2065" t="str">
        <f t="shared" si="259"/>
        <v>Bar, Fusion</v>
      </c>
      <c r="M2065" t="str">
        <f t="shared" si="263"/>
        <v>Bar, Fusion</v>
      </c>
      <c r="N2065" t="s">
        <v>8327</v>
      </c>
      <c r="O2065" t="s">
        <v>610</v>
      </c>
      <c r="P2065" t="str">
        <f t="shared" si="260"/>
        <v>Bar, Fusion, Breakfast, Lunch, Dinner</v>
      </c>
      <c r="Q2065" t="str" cm="1">
        <f t="array" ref="Q2065">_xlfn.TEXTJOIN(", ", TRUE, IFERROR(_xlfn.FILTERXML("&lt;t&gt;&lt;s&gt;" &amp; SUBSTITUTE(P2065, ", ", "&lt;/s&gt;&lt;s&gt;") &amp; "&lt;/s&gt;&lt;/t&gt;", "//s[not(preceding::*=.)]"), ""))</f>
        <v>Bar, Fusion, Breakfast, Lunch, Dinner</v>
      </c>
      <c r="R2065" t="s">
        <v>9048</v>
      </c>
      <c r="S2065" t="str">
        <f t="shared" si="261"/>
        <v>P003036</v>
      </c>
      <c r="T2065">
        <f t="shared" ca="1" si="262"/>
        <v>4020</v>
      </c>
      <c r="U2065" s="4">
        <v>2676</v>
      </c>
    </row>
    <row r="2066" spans="1:21" x14ac:dyDescent="0.45">
      <c r="A2066" t="s">
        <v>8328</v>
      </c>
      <c r="B2066" t="s">
        <v>3</v>
      </c>
      <c r="C2066" s="3" t="str">
        <f t="shared" si="257"/>
        <v>4.0 </v>
      </c>
      <c r="D2066" t="s">
        <v>8329</v>
      </c>
      <c r="E2066" t="s">
        <v>8330</v>
      </c>
      <c r="F2066" t="s">
        <v>13</v>
      </c>
      <c r="G2066" t="str">
        <f t="shared" si="258"/>
        <v>$$ - $$$</v>
      </c>
      <c r="H2066" t="s">
        <v>3272</v>
      </c>
      <c r="I2066" t="s">
        <v>8331</v>
      </c>
      <c r="J2066" t="str">
        <f t="shared" si="256"/>
        <v xml:space="preserve">  SeafoodAsianThai</v>
      </c>
      <c r="K2066" t="str" cm="1">
        <f t="array" ref="K2066">ExtractCapitals(J2066)</f>
        <v>Seafood Asian Thai</v>
      </c>
      <c r="L2066" t="str">
        <f t="shared" si="259"/>
        <v>Seafood, Asian, Thai</v>
      </c>
      <c r="M2066" t="str">
        <f t="shared" si="263"/>
        <v>Seafood, Asian, Thai</v>
      </c>
      <c r="N2066" t="s">
        <v>135</v>
      </c>
      <c r="O2066" t="s">
        <v>8332</v>
      </c>
      <c r="P2066" t="str">
        <f t="shared" si="260"/>
        <v>Seafood, Asian, Thai, Dinner, Lunch, Reservations, Outdoor Seating, Seating, Parking Available, Serves Alcohol, Takeout, Highchairs Available, Wheelchair Accessible, Table Service, Waterfront</v>
      </c>
      <c r="Q2066" t="str" cm="1">
        <f t="array" ref="Q2066">_xlfn.TEXTJOIN(", ", TRUE, IFERROR(_xlfn.FILTERXML("&lt;t&gt;&lt;s&gt;" &amp; SUBSTITUTE(P2066, ", ", "&lt;/s&gt;&lt;s&gt;") &amp; "&lt;/s&gt;&lt;/t&gt;", "//s[not(preceding::*=.)]"), ""))</f>
        <v>Seafood, Asian, Thai, Dinner, Lunch, Reservations, Outdoor Seating, Seating, Parking Available, Serves Alcohol, Takeout, Highchairs Available, Wheelchair Accessible, Table Service, Waterfront</v>
      </c>
      <c r="R2066" t="s">
        <v>9048</v>
      </c>
      <c r="S2066" t="str">
        <f t="shared" si="261"/>
        <v>P003037</v>
      </c>
      <c r="T2066">
        <f t="shared" ca="1" si="262"/>
        <v>3454</v>
      </c>
      <c r="U2066" s="4">
        <v>2217</v>
      </c>
    </row>
    <row r="2067" spans="1:21" x14ac:dyDescent="0.45">
      <c r="A2067" t="s">
        <v>8333</v>
      </c>
      <c r="B2067" t="s">
        <v>3</v>
      </c>
      <c r="C2067" s="3" t="str">
        <f t="shared" si="257"/>
        <v>4.0 </v>
      </c>
      <c r="D2067" t="s">
        <v>8334</v>
      </c>
      <c r="E2067" t="s">
        <v>8335</v>
      </c>
      <c r="F2067" t="s">
        <v>13</v>
      </c>
      <c r="G2067" t="str">
        <f t="shared" si="258"/>
        <v>$$ - $$$</v>
      </c>
      <c r="H2067" t="s">
        <v>133</v>
      </c>
      <c r="I2067" t="s">
        <v>8336</v>
      </c>
      <c r="J2067" t="str">
        <f t="shared" si="256"/>
        <v xml:space="preserve">  ChineseSeafoodAsian</v>
      </c>
      <c r="K2067" t="str" cm="1">
        <f t="array" ref="K2067">ExtractCapitals(J2067)</f>
        <v>Chinese Seafood Asian</v>
      </c>
      <c r="L2067" t="str">
        <f t="shared" si="259"/>
        <v>Chinese, Seafood, Asian</v>
      </c>
      <c r="M2067" t="str">
        <f t="shared" si="263"/>
        <v>Chinese, Seafood, Asian</v>
      </c>
      <c r="N2067" t="s">
        <v>135</v>
      </c>
      <c r="O2067" t="s">
        <v>8337</v>
      </c>
      <c r="P2067" t="str">
        <f t="shared" si="260"/>
        <v>Chinese, Seafood, Asian, Dinner, Lunch, Reservations, Outdoor Seating, Seating, Serves Alcohol, Table Service, Takeout, Highchairs Available</v>
      </c>
      <c r="Q2067" t="str" cm="1">
        <f t="array" ref="Q2067">_xlfn.TEXTJOIN(", ", TRUE, IFERROR(_xlfn.FILTERXML("&lt;t&gt;&lt;s&gt;" &amp; SUBSTITUTE(P2067, ", ", "&lt;/s&gt;&lt;s&gt;") &amp; "&lt;/s&gt;&lt;/t&gt;", "//s[not(preceding::*=.)]"), ""))</f>
        <v>Chinese, Seafood, Asian, Dinner, Lunch, Reservations, Outdoor Seating, Seating, Serves Alcohol, Table Service, Takeout, Highchairs Available</v>
      </c>
      <c r="R2067" t="s">
        <v>9048</v>
      </c>
      <c r="S2067" t="str">
        <f t="shared" si="261"/>
        <v>P003038</v>
      </c>
      <c r="T2067">
        <f t="shared" ca="1" si="262"/>
        <v>2992</v>
      </c>
      <c r="U2067" s="4">
        <v>2991</v>
      </c>
    </row>
    <row r="2068" spans="1:21" x14ac:dyDescent="0.45">
      <c r="A2068" t="s">
        <v>8338</v>
      </c>
      <c r="B2068" t="s">
        <v>3</v>
      </c>
      <c r="C2068" s="3" t="str">
        <f t="shared" si="257"/>
        <v>4.0 </v>
      </c>
      <c r="D2068" t="s">
        <v>8339</v>
      </c>
      <c r="E2068" t="s">
        <v>8340</v>
      </c>
      <c r="F2068" t="s">
        <v>13</v>
      </c>
      <c r="G2068" t="str">
        <f t="shared" si="258"/>
        <v>$$ - $$$</v>
      </c>
      <c r="H2068" t="s">
        <v>963</v>
      </c>
      <c r="I2068" t="s">
        <v>8341</v>
      </c>
      <c r="J2068" t="str">
        <f t="shared" si="256"/>
        <v xml:space="preserve">  GermanBarEuropean</v>
      </c>
      <c r="K2068" t="str" cm="1">
        <f t="array" ref="K2068">ExtractCapitals(J2068)</f>
        <v>German Bar European</v>
      </c>
      <c r="L2068" t="str">
        <f t="shared" si="259"/>
        <v>German, Bar, European</v>
      </c>
      <c r="M2068" t="str">
        <f t="shared" si="263"/>
        <v>German, Bar, European</v>
      </c>
      <c r="N2068" t="s">
        <v>23</v>
      </c>
      <c r="O2068" t="s">
        <v>8342</v>
      </c>
      <c r="P2068" t="str">
        <f t="shared" si="260"/>
        <v>German, Bar, European, Lunch, Dinner, After-hours, Reservations, Seating, Television, Serves Alcohol, Full Bar, Takeout, Highchairs Available, Table Service</v>
      </c>
      <c r="Q2068" t="str" cm="1">
        <f t="array" ref="Q2068">_xlfn.TEXTJOIN(", ", TRUE, IFERROR(_xlfn.FILTERXML("&lt;t&gt;&lt;s&gt;" &amp; SUBSTITUTE(P2068, ", ", "&lt;/s&gt;&lt;s&gt;") &amp; "&lt;/s&gt;&lt;/t&gt;", "//s[not(preceding::*=.)]"), ""))</f>
        <v>German, Bar, European, Lunch, Dinner, After-hours, Reservations, Seating, Television, Serves Alcohol, Full Bar, Takeout, Highchairs Available, Table Service</v>
      </c>
      <c r="R2068" t="s">
        <v>9048</v>
      </c>
      <c r="S2068" t="str">
        <f t="shared" si="261"/>
        <v>P003039</v>
      </c>
      <c r="T2068">
        <f t="shared" ca="1" si="262"/>
        <v>2795</v>
      </c>
      <c r="U2068" s="4">
        <v>719</v>
      </c>
    </row>
    <row r="2069" spans="1:21" x14ac:dyDescent="0.45">
      <c r="A2069" t="s">
        <v>8343</v>
      </c>
      <c r="B2069" t="s">
        <v>41</v>
      </c>
      <c r="C2069" s="3" t="str">
        <f t="shared" si="257"/>
        <v>4.5 </v>
      </c>
      <c r="D2069" t="s">
        <v>8344</v>
      </c>
      <c r="E2069" t="s">
        <v>8345</v>
      </c>
      <c r="F2069" t="s">
        <v>6</v>
      </c>
      <c r="G2069" t="str">
        <f t="shared" si="258"/>
        <v>$</v>
      </c>
      <c r="H2069" t="s">
        <v>4923</v>
      </c>
      <c r="I2069" t="s">
        <v>8346</v>
      </c>
      <c r="J2069" t="str">
        <f t="shared" si="256"/>
        <v>AsianMalaysianVegetarian Friendly</v>
      </c>
      <c r="K2069" t="str" cm="1">
        <f t="array" ref="K2069">ExtractCapitals(J2069)</f>
        <v>Asian Malaysian Vegetarian  Friendly</v>
      </c>
      <c r="L2069" t="str">
        <f t="shared" si="259"/>
        <v>Asian, Malaysian, Vegetarian, , Friendly</v>
      </c>
      <c r="M2069" t="str">
        <f t="shared" si="263"/>
        <v>Asian, Malaysian, Vegetarian Friendly</v>
      </c>
      <c r="N2069" t="s">
        <v>34</v>
      </c>
      <c r="O2069" t="s">
        <v>1384</v>
      </c>
      <c r="P2069" t="str">
        <f t="shared" si="260"/>
        <v>Asian, Malaysian, Vegetarian Friendly, Lunch, Brunch</v>
      </c>
      <c r="Q2069" t="str" cm="1">
        <f t="array" ref="Q2069">_xlfn.TEXTJOIN(", ", TRUE, IFERROR(_xlfn.FILTERXML("&lt;t&gt;&lt;s&gt;" &amp; SUBSTITUTE(P2069, ", ", "&lt;/s&gt;&lt;s&gt;") &amp; "&lt;/s&gt;&lt;/t&gt;", "//s[not(preceding::*=.)]"), ""))</f>
        <v>Asian, Malaysian, Vegetarian Friendly, Lunch, Brunch</v>
      </c>
      <c r="R2069" t="s">
        <v>9048</v>
      </c>
      <c r="S2069" t="str">
        <f t="shared" si="261"/>
        <v>P003040</v>
      </c>
      <c r="T2069">
        <f t="shared" ca="1" si="262"/>
        <v>1260</v>
      </c>
      <c r="U2069" s="4">
        <v>4288</v>
      </c>
    </row>
    <row r="2070" spans="1:21" x14ac:dyDescent="0.45">
      <c r="A2070" t="s">
        <v>8347</v>
      </c>
      <c r="B2070" t="s">
        <v>3</v>
      </c>
      <c r="C2070" s="3" t="str">
        <f t="shared" si="257"/>
        <v>4.0 </v>
      </c>
      <c r="D2070" t="s">
        <v>8348</v>
      </c>
      <c r="E2070" t="s">
        <v>8349</v>
      </c>
      <c r="F2070" t="s">
        <v>13</v>
      </c>
      <c r="G2070" t="str">
        <f t="shared" si="258"/>
        <v>$$ - $$$</v>
      </c>
      <c r="H2070" t="s">
        <v>8350</v>
      </c>
      <c r="I2070" t="s">
        <v>8351</v>
      </c>
      <c r="J2070" t="str">
        <f t="shared" si="256"/>
        <v xml:space="preserve">  AsianGreekMalaysian</v>
      </c>
      <c r="K2070" t="str" cm="1">
        <f t="array" ref="K2070">ExtractCapitals(J2070)</f>
        <v>Asian Greek Malaysian</v>
      </c>
      <c r="L2070" t="str">
        <f t="shared" si="259"/>
        <v>Asian, Greek, Malaysian</v>
      </c>
      <c r="M2070" t="str">
        <f t="shared" si="263"/>
        <v>Asian, Greek, Malaysian</v>
      </c>
      <c r="N2070" t="s">
        <v>8352</v>
      </c>
      <c r="O2070" t="s">
        <v>600</v>
      </c>
      <c r="P2070" t="str">
        <f t="shared" si="260"/>
        <v>Asian, Greek, Malaysian, Breakfast, Lunch, Dinner, Brunch</v>
      </c>
      <c r="Q2070" t="str" cm="1">
        <f t="array" ref="Q2070">_xlfn.TEXTJOIN(", ", TRUE, IFERROR(_xlfn.FILTERXML("&lt;t&gt;&lt;s&gt;" &amp; SUBSTITUTE(P2070, ", ", "&lt;/s&gt;&lt;s&gt;") &amp; "&lt;/s&gt;&lt;/t&gt;", "//s[not(preceding::*=.)]"), ""))</f>
        <v>Asian, Greek, Malaysian, Breakfast, Lunch, Dinner, Brunch</v>
      </c>
      <c r="R2070" t="s">
        <v>9048</v>
      </c>
      <c r="S2070" t="str">
        <f t="shared" si="261"/>
        <v>P003041</v>
      </c>
      <c r="T2070">
        <f t="shared" ca="1" si="262"/>
        <v>848</v>
      </c>
      <c r="U2070" s="4">
        <v>4271</v>
      </c>
    </row>
    <row r="2071" spans="1:21" x14ac:dyDescent="0.45">
      <c r="A2071" t="s">
        <v>5052</v>
      </c>
      <c r="B2071" t="s">
        <v>79</v>
      </c>
      <c r="C2071" s="3" t="str">
        <f t="shared" si="257"/>
        <v>5.0 </v>
      </c>
      <c r="D2071" t="s">
        <v>7388</v>
      </c>
      <c r="E2071" t="s">
        <v>8353</v>
      </c>
      <c r="F2071" t="s">
        <v>13</v>
      </c>
      <c r="G2071" t="str">
        <f t="shared" si="258"/>
        <v>$$ - $$$</v>
      </c>
      <c r="H2071" t="s">
        <v>8354</v>
      </c>
      <c r="I2071" t="s">
        <v>7389</v>
      </c>
      <c r="J2071" t="str">
        <f t="shared" si="256"/>
        <v xml:space="preserve">  ItalianBarFast food</v>
      </c>
      <c r="K2071" t="str" cm="1">
        <f t="array" ref="K2071">ExtractCapitals(J2071)</f>
        <v>Italian Bar Fast food</v>
      </c>
      <c r="L2071" t="str">
        <f t="shared" si="259"/>
        <v>Italian, Bar, Fast, food</v>
      </c>
      <c r="M2071" t="str">
        <f t="shared" si="263"/>
        <v>Italian, Bar, Fast, food</v>
      </c>
      <c r="N2071" t="s">
        <v>8355</v>
      </c>
      <c r="O2071" t="s">
        <v>232</v>
      </c>
      <c r="P2071" t="str">
        <f t="shared" si="260"/>
        <v>Italian, Bar, Fast, food, Italian, Bar, Fast food, Asian, Pub, Dining bars, Lunch, Dinner</v>
      </c>
      <c r="Q2071" t="str" cm="1">
        <f t="array" ref="Q2071">_xlfn.TEXTJOIN(", ", TRUE, IFERROR(_xlfn.FILTERXML("&lt;t&gt;&lt;s&gt;" &amp; SUBSTITUTE(P2071, ", ", "&lt;/s&gt;&lt;s&gt;") &amp; "&lt;/s&gt;&lt;/t&gt;", "//s[not(preceding::*=.)]"), ""))</f>
        <v>Italian, Bar, Fast, food, Fast food, Asian, Pub, Dining bars, Lunch, Dinner</v>
      </c>
      <c r="R2071" t="s">
        <v>9048</v>
      </c>
      <c r="S2071" t="str">
        <f t="shared" si="261"/>
        <v>P003042</v>
      </c>
      <c r="T2071">
        <f t="shared" ca="1" si="262"/>
        <v>392</v>
      </c>
      <c r="U2071" s="4">
        <v>1379</v>
      </c>
    </row>
    <row r="2072" spans="1:21" x14ac:dyDescent="0.45">
      <c r="A2072" t="s">
        <v>8356</v>
      </c>
      <c r="B2072" t="s">
        <v>3</v>
      </c>
      <c r="C2072" s="3" t="str">
        <f t="shared" si="257"/>
        <v>4.0 </v>
      </c>
      <c r="D2072" t="s">
        <v>8357</v>
      </c>
      <c r="E2072" t="s">
        <v>8358</v>
      </c>
      <c r="F2072" t="s">
        <v>6</v>
      </c>
      <c r="G2072" t="str">
        <f t="shared" si="258"/>
        <v>$</v>
      </c>
      <c r="H2072" t="s">
        <v>246</v>
      </c>
      <c r="I2072" t="s">
        <v>8359</v>
      </c>
      <c r="J2072" t="str">
        <f t="shared" si="256"/>
        <v>AsianMalaysian</v>
      </c>
      <c r="K2072" t="str" cm="1">
        <f t="array" ref="K2072">ExtractCapitals(J2072)</f>
        <v>Asian Malaysian</v>
      </c>
      <c r="L2072" t="str">
        <f t="shared" si="259"/>
        <v>Asian, Malaysian</v>
      </c>
      <c r="M2072" t="str">
        <f t="shared" si="263"/>
        <v>Asian, Malaysian</v>
      </c>
      <c r="N2072" t="s">
        <v>232</v>
      </c>
      <c r="O2072" t="s">
        <v>3814</v>
      </c>
      <c r="P2072" t="str">
        <f t="shared" si="260"/>
        <v>Asian, Malaysian, Lunch, Dinner, Takeout, Seating</v>
      </c>
      <c r="Q2072" t="str" cm="1">
        <f t="array" ref="Q2072">_xlfn.TEXTJOIN(", ", TRUE, IFERROR(_xlfn.FILTERXML("&lt;t&gt;&lt;s&gt;" &amp; SUBSTITUTE(P2072, ", ", "&lt;/s&gt;&lt;s&gt;") &amp; "&lt;/s&gt;&lt;/t&gt;", "//s[not(preceding::*=.)]"), ""))</f>
        <v>Asian, Malaysian, Lunch, Dinner, Takeout, Seating</v>
      </c>
      <c r="R2072" t="s">
        <v>9048</v>
      </c>
      <c r="S2072" t="str">
        <f t="shared" si="261"/>
        <v>P003043</v>
      </c>
      <c r="T2072">
        <f t="shared" ca="1" si="262"/>
        <v>2383</v>
      </c>
      <c r="U2072" s="4">
        <v>3129</v>
      </c>
    </row>
    <row r="2073" spans="1:21" x14ac:dyDescent="0.45">
      <c r="A2073" t="s">
        <v>8360</v>
      </c>
      <c r="B2073" t="s">
        <v>41</v>
      </c>
      <c r="C2073" s="3" t="str">
        <f t="shared" si="257"/>
        <v>4.5 </v>
      </c>
      <c r="D2073" t="s">
        <v>8361</v>
      </c>
      <c r="F2073" t="s">
        <v>13</v>
      </c>
      <c r="G2073" t="str">
        <f t="shared" si="258"/>
        <v>$$ - $$$</v>
      </c>
      <c r="H2073" t="s">
        <v>3728</v>
      </c>
      <c r="I2073" t="s">
        <v>8362</v>
      </c>
      <c r="J2073" t="str">
        <f t="shared" si="256"/>
        <v xml:space="preserve">  CafeVegetarian Friendly</v>
      </c>
      <c r="K2073" t="str" cm="1">
        <f t="array" ref="K2073">ExtractCapitals(J2073)</f>
        <v>Cafe Vegetarian  Friendly</v>
      </c>
      <c r="L2073" t="str">
        <f t="shared" si="259"/>
        <v>Cafe, Vegetarian, , Friendly</v>
      </c>
      <c r="M2073" t="str">
        <f t="shared" si="263"/>
        <v>Cafe, Vegetarian Friendly</v>
      </c>
      <c r="N2073" t="s">
        <v>34</v>
      </c>
      <c r="O2073" t="s">
        <v>600</v>
      </c>
      <c r="P2073" t="str">
        <f t="shared" si="260"/>
        <v>Cafe, Vegetarian Friendly, Breakfast, Lunch, Dinner, Brunch</v>
      </c>
      <c r="Q2073" t="str" cm="1">
        <f t="array" ref="Q2073">_xlfn.TEXTJOIN(", ", TRUE, IFERROR(_xlfn.FILTERXML("&lt;t&gt;&lt;s&gt;" &amp; SUBSTITUTE(P2073, ", ", "&lt;/s&gt;&lt;s&gt;") &amp; "&lt;/s&gt;&lt;/t&gt;", "//s[not(preceding::*=.)]"), ""))</f>
        <v>Cafe, Vegetarian Friendly, Breakfast, Lunch, Dinner, Brunch</v>
      </c>
      <c r="R2073" t="s">
        <v>9048</v>
      </c>
      <c r="S2073" t="str">
        <f t="shared" si="261"/>
        <v>P003044</v>
      </c>
      <c r="T2073">
        <f t="shared" ca="1" si="262"/>
        <v>437</v>
      </c>
      <c r="U2073" s="4">
        <v>3497</v>
      </c>
    </row>
    <row r="2074" spans="1:21" x14ac:dyDescent="0.45">
      <c r="A2074" t="s">
        <v>8363</v>
      </c>
      <c r="B2074" t="s">
        <v>3</v>
      </c>
      <c r="C2074" s="3" t="str">
        <f t="shared" si="257"/>
        <v>4.0 </v>
      </c>
      <c r="D2074" t="s">
        <v>8361</v>
      </c>
      <c r="E2074" t="s">
        <v>8364</v>
      </c>
      <c r="F2074" t="s">
        <v>13</v>
      </c>
      <c r="G2074" t="str">
        <f t="shared" si="258"/>
        <v>$$ - $$$</v>
      </c>
      <c r="H2074" t="s">
        <v>8365</v>
      </c>
      <c r="I2074" s="2">
        <v>606043000000</v>
      </c>
      <c r="J2074" t="str">
        <f t="shared" si="256"/>
        <v xml:space="preserve">  CafeMediterraneanVegetarian Friendly</v>
      </c>
      <c r="K2074" t="str" cm="1">
        <f t="array" ref="K2074">ExtractCapitals(J2074)</f>
        <v>Cafe Mediterranean Vegetarian  Friendly</v>
      </c>
      <c r="L2074" t="str">
        <f t="shared" si="259"/>
        <v>Cafe, Mediterranean, Vegetarian, , Friendly</v>
      </c>
      <c r="M2074" t="str">
        <f t="shared" si="263"/>
        <v>Cafe, Mediterranean, Vegetarian Friendly</v>
      </c>
      <c r="N2074" t="s">
        <v>8366</v>
      </c>
      <c r="O2074" t="s">
        <v>34</v>
      </c>
      <c r="P2074" t="str">
        <f t="shared" si="260"/>
        <v>Cafe, Mediterranean, Vegetarian Friendly</v>
      </c>
      <c r="Q2074" t="str" cm="1">
        <f t="array" ref="Q2074">_xlfn.TEXTJOIN(", ", TRUE, IFERROR(_xlfn.FILTERXML("&lt;t&gt;&lt;s&gt;" &amp; SUBSTITUTE(P2074, ", ", "&lt;/s&gt;&lt;s&gt;") &amp; "&lt;/s&gt;&lt;/t&gt;", "//s[not(preceding::*=.)]"), ""))</f>
        <v>Cafe, Mediterranean, Vegetarian Friendly</v>
      </c>
      <c r="R2074" t="s">
        <v>9048</v>
      </c>
      <c r="S2074" t="str">
        <f t="shared" si="261"/>
        <v>P003045</v>
      </c>
      <c r="T2074">
        <f t="shared" ca="1" si="262"/>
        <v>2119</v>
      </c>
      <c r="U2074" s="4">
        <v>4478</v>
      </c>
    </row>
    <row r="2075" spans="1:21" x14ac:dyDescent="0.45">
      <c r="A2075" t="s">
        <v>8367</v>
      </c>
      <c r="B2075" t="s">
        <v>79</v>
      </c>
      <c r="C2075" s="3" t="str">
        <f t="shared" si="257"/>
        <v>5.0 </v>
      </c>
      <c r="D2075" t="s">
        <v>8368</v>
      </c>
      <c r="E2075" t="s">
        <v>8369</v>
      </c>
      <c r="F2075" t="s">
        <v>13</v>
      </c>
      <c r="G2075" t="str">
        <f t="shared" si="258"/>
        <v>$$ - $$$</v>
      </c>
      <c r="H2075" t="s">
        <v>3053</v>
      </c>
      <c r="I2075" t="s">
        <v>8370</v>
      </c>
      <c r="J2075" t="str">
        <f t="shared" si="256"/>
        <v xml:space="preserve">  InternationalAsianMalaysian</v>
      </c>
      <c r="K2075" t="str" cm="1">
        <f t="array" ref="K2075">ExtractCapitals(J2075)</f>
        <v>International Asian Malaysian</v>
      </c>
      <c r="L2075" t="str">
        <f t="shared" si="259"/>
        <v>International, Asian, Malaysian</v>
      </c>
      <c r="M2075" t="str">
        <f t="shared" si="263"/>
        <v>International, Asian, Malaysian</v>
      </c>
      <c r="N2075" t="s">
        <v>3055</v>
      </c>
      <c r="O2075" t="s">
        <v>56</v>
      </c>
      <c r="P2075" t="str">
        <f t="shared" si="260"/>
        <v>International, Asian, Malaysian, Vegetarian Friendly, Vegan Options</v>
      </c>
      <c r="Q2075" t="str" cm="1">
        <f t="array" ref="Q2075">_xlfn.TEXTJOIN(", ", TRUE, IFERROR(_xlfn.FILTERXML("&lt;t&gt;&lt;s&gt;" &amp; SUBSTITUTE(P2075, ", ", "&lt;/s&gt;&lt;s&gt;") &amp; "&lt;/s&gt;&lt;/t&gt;", "//s[not(preceding::*=.)]"), ""))</f>
        <v>International, Asian, Malaysian, Vegetarian Friendly, Vegan Options</v>
      </c>
      <c r="R2075" t="s">
        <v>9048</v>
      </c>
      <c r="S2075" t="str">
        <f t="shared" si="261"/>
        <v>P003046</v>
      </c>
      <c r="T2075">
        <f t="shared" ca="1" si="262"/>
        <v>4338</v>
      </c>
      <c r="U2075" s="4">
        <v>3578</v>
      </c>
    </row>
    <row r="2076" spans="1:21" x14ac:dyDescent="0.45">
      <c r="A2076" t="s">
        <v>8371</v>
      </c>
      <c r="B2076" t="s">
        <v>41</v>
      </c>
      <c r="C2076" s="3" t="str">
        <f t="shared" si="257"/>
        <v>4.5 </v>
      </c>
      <c r="D2076" t="s">
        <v>8372</v>
      </c>
      <c r="E2076" t="s">
        <v>8373</v>
      </c>
      <c r="F2076" t="s">
        <v>13</v>
      </c>
      <c r="G2076" t="str">
        <f t="shared" si="258"/>
        <v>$$ - $$$</v>
      </c>
      <c r="H2076" t="s">
        <v>3571</v>
      </c>
      <c r="I2076" t="s">
        <v>8374</v>
      </c>
      <c r="J2076" t="str">
        <f t="shared" si="256"/>
        <v xml:space="preserve">  CafeEuropeanVegetarian Friendly</v>
      </c>
      <c r="K2076" t="str" cm="1">
        <f t="array" ref="K2076">ExtractCapitals(J2076)</f>
        <v>Cafe European Vegetarian  Friendly</v>
      </c>
      <c r="L2076" t="str">
        <f t="shared" si="259"/>
        <v>Cafe, European, Vegetarian, , Friendly</v>
      </c>
      <c r="M2076" t="str">
        <f t="shared" si="263"/>
        <v>Cafe, European, Vegetarian Friendly</v>
      </c>
      <c r="N2076" t="s">
        <v>3313</v>
      </c>
      <c r="O2076" t="s">
        <v>34</v>
      </c>
      <c r="P2076" t="str">
        <f t="shared" si="260"/>
        <v>Cafe, European, Vegetarian Friendly</v>
      </c>
      <c r="Q2076" t="str" cm="1">
        <f t="array" ref="Q2076">_xlfn.TEXTJOIN(", ", TRUE, IFERROR(_xlfn.FILTERXML("&lt;t&gt;&lt;s&gt;" &amp; SUBSTITUTE(P2076, ", ", "&lt;/s&gt;&lt;s&gt;") &amp; "&lt;/s&gt;&lt;/t&gt;", "//s[not(preceding::*=.)]"), ""))</f>
        <v>Cafe, European, Vegetarian Friendly</v>
      </c>
      <c r="R2076" t="s">
        <v>9048</v>
      </c>
      <c r="S2076" t="str">
        <f t="shared" si="261"/>
        <v>P003047</v>
      </c>
      <c r="T2076">
        <f t="shared" ca="1" si="262"/>
        <v>112</v>
      </c>
      <c r="U2076" s="4">
        <v>1771</v>
      </c>
    </row>
    <row r="2077" spans="1:21" x14ac:dyDescent="0.45">
      <c r="A2077" t="s">
        <v>8375</v>
      </c>
      <c r="B2077" t="s">
        <v>3</v>
      </c>
      <c r="C2077" s="3" t="str">
        <f t="shared" si="257"/>
        <v>4.0 </v>
      </c>
      <c r="D2077" t="s">
        <v>8376</v>
      </c>
      <c r="E2077" t="s">
        <v>8377</v>
      </c>
      <c r="F2077" t="s">
        <v>13</v>
      </c>
      <c r="G2077" t="str">
        <f t="shared" si="258"/>
        <v>$$ - $$$</v>
      </c>
      <c r="H2077" t="s">
        <v>8378</v>
      </c>
      <c r="I2077" t="s">
        <v>8379</v>
      </c>
      <c r="J2077" t="str">
        <f t="shared" si="256"/>
        <v xml:space="preserve">  ChineseAsianThai</v>
      </c>
      <c r="K2077" t="str" cm="1">
        <f t="array" ref="K2077">ExtractCapitals(J2077)</f>
        <v>Chinese Asian Thai</v>
      </c>
      <c r="L2077" t="str">
        <f t="shared" si="259"/>
        <v>Chinese, Asian, Thai</v>
      </c>
      <c r="M2077" t="str">
        <f t="shared" si="263"/>
        <v>Chinese, Asian, Thai</v>
      </c>
      <c r="N2077" t="s">
        <v>34</v>
      </c>
      <c r="O2077" t="s">
        <v>232</v>
      </c>
      <c r="P2077" t="str">
        <f t="shared" si="260"/>
        <v>Chinese, Asian, Thai, Vegetarian Friendly, Lunch, Dinner</v>
      </c>
      <c r="Q2077" t="str" cm="1">
        <f t="array" ref="Q2077">_xlfn.TEXTJOIN(", ", TRUE, IFERROR(_xlfn.FILTERXML("&lt;t&gt;&lt;s&gt;" &amp; SUBSTITUTE(P2077, ", ", "&lt;/s&gt;&lt;s&gt;") &amp; "&lt;/s&gt;&lt;/t&gt;", "//s[not(preceding::*=.)]"), ""))</f>
        <v>Chinese, Asian, Thai, Vegetarian Friendly, Lunch, Dinner</v>
      </c>
      <c r="R2077" t="s">
        <v>9048</v>
      </c>
      <c r="S2077" t="str">
        <f t="shared" si="261"/>
        <v>P003048</v>
      </c>
      <c r="T2077">
        <f t="shared" ca="1" si="262"/>
        <v>3167</v>
      </c>
      <c r="U2077" s="4">
        <v>991</v>
      </c>
    </row>
    <row r="2078" spans="1:21" x14ac:dyDescent="0.45">
      <c r="A2078" t="s">
        <v>8380</v>
      </c>
      <c r="B2078" t="s">
        <v>41</v>
      </c>
      <c r="C2078" s="3" t="str">
        <f t="shared" si="257"/>
        <v>4.5 </v>
      </c>
      <c r="D2078" t="s">
        <v>8381</v>
      </c>
      <c r="E2078" t="s">
        <v>8382</v>
      </c>
      <c r="F2078" t="s">
        <v>13</v>
      </c>
      <c r="G2078" t="str">
        <f t="shared" si="258"/>
        <v>$$ - $$$</v>
      </c>
      <c r="H2078" t="s">
        <v>8383</v>
      </c>
      <c r="I2078" t="s">
        <v>8384</v>
      </c>
      <c r="J2078" t="str">
        <f t="shared" si="256"/>
        <v xml:space="preserve">  CafeAustralianJapanese sweets parlour</v>
      </c>
      <c r="K2078" t="str" cm="1">
        <f t="array" ref="K2078">ExtractCapitals(J2078)</f>
        <v>Cafe Australian Japanese sweets parlour</v>
      </c>
      <c r="L2078" t="str">
        <f t="shared" si="259"/>
        <v>Cafe, Australian, Japanese, sweets, parlour</v>
      </c>
      <c r="M2078" t="str">
        <f t="shared" si="263"/>
        <v>Cafe, Australian, Japanese, sweets, parlour</v>
      </c>
      <c r="N2078" t="s">
        <v>8385</v>
      </c>
      <c r="O2078" t="s">
        <v>8386</v>
      </c>
      <c r="P2078" t="str">
        <f t="shared" si="260"/>
        <v>Cafe, Australian, Japanese, sweets, parlour, Cafe, Australian, Japanese sweets parlour, Japanese Fusion, Brunch, Drinks, Lunch, After-hours</v>
      </c>
      <c r="Q2078" t="str" cm="1">
        <f t="array" ref="Q2078">_xlfn.TEXTJOIN(", ", TRUE, IFERROR(_xlfn.FILTERXML("&lt;t&gt;&lt;s&gt;" &amp; SUBSTITUTE(P2078, ", ", "&lt;/s&gt;&lt;s&gt;") &amp; "&lt;/s&gt;&lt;/t&gt;", "//s[not(preceding::*=.)]"), ""))</f>
        <v>Cafe, Australian, Japanese, sweets, parlour, Japanese sweets parlour, Japanese Fusion, Brunch, Drinks, Lunch, After-hours</v>
      </c>
      <c r="R2078" t="s">
        <v>9048</v>
      </c>
      <c r="S2078" t="str">
        <f t="shared" si="261"/>
        <v>P003049</v>
      </c>
      <c r="T2078">
        <f t="shared" ca="1" si="262"/>
        <v>845</v>
      </c>
      <c r="U2078" s="4">
        <v>755</v>
      </c>
    </row>
    <row r="2079" spans="1:21" x14ac:dyDescent="0.45">
      <c r="A2079" t="s">
        <v>8387</v>
      </c>
      <c r="B2079" t="s">
        <v>41</v>
      </c>
      <c r="C2079" s="3" t="str">
        <f t="shared" si="257"/>
        <v>4.5 </v>
      </c>
      <c r="D2079" t="s">
        <v>8388</v>
      </c>
      <c r="F2079" t="s">
        <v>13</v>
      </c>
      <c r="G2079" t="str">
        <f t="shared" si="258"/>
        <v>$$ - $$$</v>
      </c>
      <c r="H2079" t="s">
        <v>8389</v>
      </c>
      <c r="I2079" t="s">
        <v>8390</v>
      </c>
      <c r="J2079" t="str">
        <f t="shared" si="256"/>
        <v xml:space="preserve">  EuropeanSpanishWine Bar</v>
      </c>
      <c r="K2079" t="str" cm="1">
        <f t="array" ref="K2079">ExtractCapitals(J2079)</f>
        <v>European Spanish Wine  Bar</v>
      </c>
      <c r="L2079" t="str">
        <f t="shared" si="259"/>
        <v>European, Spanish, Wine, , Bar</v>
      </c>
      <c r="M2079" t="str">
        <f t="shared" si="263"/>
        <v>European, Spanish, Wine Bar</v>
      </c>
      <c r="N2079" t="s">
        <v>8391</v>
      </c>
      <c r="O2079" t="s">
        <v>34</v>
      </c>
      <c r="P2079" t="str">
        <f t="shared" si="260"/>
        <v>European, Spanish, Wine Bar, European, Wine Bar, Spanish, Vegetarian Friendly</v>
      </c>
      <c r="Q2079" t="str" cm="1">
        <f t="array" ref="Q2079">_xlfn.TEXTJOIN(", ", TRUE, IFERROR(_xlfn.FILTERXML("&lt;t&gt;&lt;s&gt;" &amp; SUBSTITUTE(P2079, ", ", "&lt;/s&gt;&lt;s&gt;") &amp; "&lt;/s&gt;&lt;/t&gt;", "//s[not(preceding::*=.)]"), ""))</f>
        <v>European, Spanish, Wine Bar, Vegetarian Friendly</v>
      </c>
      <c r="R2079" t="s">
        <v>9048</v>
      </c>
      <c r="S2079" t="str">
        <f t="shared" si="261"/>
        <v>P003050</v>
      </c>
      <c r="T2079">
        <f t="shared" ca="1" si="262"/>
        <v>652</v>
      </c>
      <c r="U2079" s="4">
        <v>670</v>
      </c>
    </row>
    <row r="2080" spans="1:21" x14ac:dyDescent="0.45">
      <c r="A2080" t="s">
        <v>8392</v>
      </c>
      <c r="B2080" t="s">
        <v>3</v>
      </c>
      <c r="C2080" s="3" t="str">
        <f t="shared" si="257"/>
        <v>4.0 </v>
      </c>
      <c r="D2080" t="s">
        <v>8393</v>
      </c>
      <c r="E2080" t="s">
        <v>8394</v>
      </c>
      <c r="F2080" t="s">
        <v>13</v>
      </c>
      <c r="G2080" t="str">
        <f t="shared" si="258"/>
        <v>$$ - $$$</v>
      </c>
      <c r="H2080" t="s">
        <v>1194</v>
      </c>
      <c r="I2080" t="s">
        <v>8395</v>
      </c>
      <c r="J2080" t="str">
        <f t="shared" si="256"/>
        <v xml:space="preserve">  AsianMalaysian</v>
      </c>
      <c r="K2080" t="str" cm="1">
        <f t="array" ref="K2080">ExtractCapitals(J2080)</f>
        <v>Asian Malaysian</v>
      </c>
      <c r="L2080" t="str">
        <f t="shared" si="259"/>
        <v>Asian, Malaysian</v>
      </c>
      <c r="M2080" t="str">
        <f t="shared" si="263"/>
        <v>Asian, Malaysian</v>
      </c>
      <c r="N2080" t="s">
        <v>232</v>
      </c>
      <c r="O2080" t="s">
        <v>8396</v>
      </c>
      <c r="P2080" t="str">
        <f t="shared" si="260"/>
        <v>Asian, Malaysian, Lunch, Dinner, Takeout, Reservations, Seating, Accepts Credit Cards, Table Service</v>
      </c>
      <c r="Q2080" t="str" cm="1">
        <f t="array" ref="Q2080">_xlfn.TEXTJOIN(", ", TRUE, IFERROR(_xlfn.FILTERXML("&lt;t&gt;&lt;s&gt;" &amp; SUBSTITUTE(P2080, ", ", "&lt;/s&gt;&lt;s&gt;") &amp; "&lt;/s&gt;&lt;/t&gt;", "//s[not(preceding::*=.)]"), ""))</f>
        <v>Asian, Malaysian, Lunch, Dinner, Takeout, Reservations, Seating, Accepts Credit Cards, Table Service</v>
      </c>
      <c r="R2080" t="s">
        <v>9048</v>
      </c>
      <c r="S2080" t="str">
        <f t="shared" si="261"/>
        <v>P003051</v>
      </c>
      <c r="T2080">
        <f t="shared" ca="1" si="262"/>
        <v>461</v>
      </c>
      <c r="U2080" s="4">
        <v>4120</v>
      </c>
    </row>
    <row r="2081" spans="1:21" x14ac:dyDescent="0.45">
      <c r="A2081" t="s">
        <v>8397</v>
      </c>
      <c r="B2081" t="s">
        <v>3</v>
      </c>
      <c r="C2081" s="3" t="str">
        <f t="shared" si="257"/>
        <v>4.0 </v>
      </c>
      <c r="D2081" t="s">
        <v>8398</v>
      </c>
      <c r="E2081" t="s">
        <v>8399</v>
      </c>
      <c r="F2081" t="s">
        <v>6</v>
      </c>
      <c r="G2081" t="str">
        <f t="shared" si="258"/>
        <v>$</v>
      </c>
      <c r="H2081" t="s">
        <v>7</v>
      </c>
      <c r="J2081" t="str">
        <f t="shared" si="256"/>
        <v>ChineseAsianMalaysian</v>
      </c>
      <c r="K2081" t="str" cm="1">
        <f t="array" ref="K2081">ExtractCapitals(J2081)</f>
        <v>Chinese Asian Malaysian</v>
      </c>
      <c r="L2081" t="str">
        <f t="shared" si="259"/>
        <v>Chinese, Asian, Malaysian</v>
      </c>
      <c r="M2081" t="str">
        <f t="shared" si="263"/>
        <v>Chinese, Asian, Malaysian</v>
      </c>
      <c r="N2081" t="s">
        <v>1384</v>
      </c>
      <c r="O2081" t="s">
        <v>3814</v>
      </c>
      <c r="P2081" t="str">
        <f t="shared" si="260"/>
        <v>Chinese, Asian, Malaysian, Lunch, Brunch, Takeout, Seating</v>
      </c>
      <c r="Q2081" t="str" cm="1">
        <f t="array" ref="Q2081">_xlfn.TEXTJOIN(", ", TRUE, IFERROR(_xlfn.FILTERXML("&lt;t&gt;&lt;s&gt;" &amp; SUBSTITUTE(P2081, ", ", "&lt;/s&gt;&lt;s&gt;") &amp; "&lt;/s&gt;&lt;/t&gt;", "//s[not(preceding::*=.)]"), ""))</f>
        <v>Chinese, Asian, Malaysian, Lunch, Brunch, Takeout, Seating</v>
      </c>
      <c r="R2081" t="s">
        <v>9048</v>
      </c>
      <c r="S2081" t="str">
        <f t="shared" si="261"/>
        <v>P003052</v>
      </c>
      <c r="T2081">
        <f t="shared" ca="1" si="262"/>
        <v>2477</v>
      </c>
      <c r="U2081" s="4">
        <v>4458</v>
      </c>
    </row>
    <row r="2082" spans="1:21" x14ac:dyDescent="0.45">
      <c r="A2082" t="s">
        <v>8400</v>
      </c>
      <c r="B2082" t="s">
        <v>41</v>
      </c>
      <c r="C2082" s="3" t="str">
        <f t="shared" si="257"/>
        <v>4.5 </v>
      </c>
      <c r="D2082" t="s">
        <v>8401</v>
      </c>
      <c r="E2082" t="s">
        <v>8402</v>
      </c>
      <c r="F2082" t="s">
        <v>6</v>
      </c>
      <c r="G2082" t="str">
        <f t="shared" si="258"/>
        <v>$</v>
      </c>
      <c r="H2082" t="s">
        <v>8403</v>
      </c>
      <c r="I2082" t="s">
        <v>8404</v>
      </c>
      <c r="J2082" t="str">
        <f t="shared" si="256"/>
        <v>ChineseThai</v>
      </c>
      <c r="K2082" t="str" cm="1">
        <f t="array" ref="K2082">ExtractCapitals(J2082)</f>
        <v>Chinese Thai</v>
      </c>
      <c r="L2082" t="str">
        <f t="shared" si="259"/>
        <v>Chinese, Thai</v>
      </c>
      <c r="M2082" t="str">
        <f t="shared" si="263"/>
        <v>Chinese, Thai</v>
      </c>
      <c r="N2082" t="s">
        <v>232</v>
      </c>
      <c r="O2082" t="s">
        <v>8405</v>
      </c>
      <c r="P2082" t="str">
        <f t="shared" si="260"/>
        <v>Chinese, Thai, Lunch, Dinner, Takeout, Seating, Table Service, Outdoor Seating</v>
      </c>
      <c r="Q2082" t="str" cm="1">
        <f t="array" ref="Q2082">_xlfn.TEXTJOIN(", ", TRUE, IFERROR(_xlfn.FILTERXML("&lt;t&gt;&lt;s&gt;" &amp; SUBSTITUTE(P2082, ", ", "&lt;/s&gt;&lt;s&gt;") &amp; "&lt;/s&gt;&lt;/t&gt;", "//s[not(preceding::*=.)]"), ""))</f>
        <v>Chinese, Thai, Lunch, Dinner, Takeout, Seating, Table Service, Outdoor Seating</v>
      </c>
      <c r="R2082" t="s">
        <v>9048</v>
      </c>
      <c r="S2082" t="str">
        <f t="shared" si="261"/>
        <v>P003053</v>
      </c>
      <c r="T2082">
        <f t="shared" ca="1" si="262"/>
        <v>3485</v>
      </c>
      <c r="U2082" s="4">
        <v>713</v>
      </c>
    </row>
    <row r="2083" spans="1:21" x14ac:dyDescent="0.45">
      <c r="A2083" t="s">
        <v>8406</v>
      </c>
      <c r="B2083" t="s">
        <v>41</v>
      </c>
      <c r="C2083" s="3" t="str">
        <f t="shared" si="257"/>
        <v>4.5 </v>
      </c>
      <c r="D2083" t="s">
        <v>8407</v>
      </c>
      <c r="F2083" t="s">
        <v>6</v>
      </c>
      <c r="G2083" t="str">
        <f t="shared" si="258"/>
        <v>$</v>
      </c>
      <c r="H2083" t="s">
        <v>2113</v>
      </c>
      <c r="I2083" t="s">
        <v>8408</v>
      </c>
      <c r="J2083" t="str">
        <f t="shared" si="256"/>
        <v>DessertAsian</v>
      </c>
      <c r="K2083" t="str" cm="1">
        <f t="array" ref="K2083">ExtractCapitals(J2083)</f>
        <v>Dessert Asian</v>
      </c>
      <c r="L2083" t="str">
        <f t="shared" si="259"/>
        <v>Dessert, Asian</v>
      </c>
      <c r="M2083" t="str">
        <f t="shared" si="263"/>
        <v>Dessert, Asian</v>
      </c>
      <c r="N2083" t="s">
        <v>107</v>
      </c>
      <c r="P2083" t="str">
        <f t="shared" si="260"/>
        <v>Dessert, Asian, Takeout</v>
      </c>
      <c r="Q2083" t="str" cm="1">
        <f t="array" ref="Q2083">_xlfn.TEXTJOIN(", ", TRUE, IFERROR(_xlfn.FILTERXML("&lt;t&gt;&lt;s&gt;" &amp; SUBSTITUTE(P2083, ", ", "&lt;/s&gt;&lt;s&gt;") &amp; "&lt;/s&gt;&lt;/t&gt;", "//s[not(preceding::*=.)]"), ""))</f>
        <v>Dessert, Asian, Takeout</v>
      </c>
      <c r="R2083" t="s">
        <v>9048</v>
      </c>
      <c r="S2083" t="str">
        <f t="shared" si="261"/>
        <v>P003054</v>
      </c>
      <c r="T2083">
        <f t="shared" ca="1" si="262"/>
        <v>4197</v>
      </c>
      <c r="U2083" s="4">
        <v>3506</v>
      </c>
    </row>
    <row r="2084" spans="1:21" x14ac:dyDescent="0.45">
      <c r="A2084" t="s">
        <v>8409</v>
      </c>
      <c r="B2084" t="s">
        <v>41</v>
      </c>
      <c r="C2084" s="3" t="str">
        <f t="shared" si="257"/>
        <v>4.5 </v>
      </c>
      <c r="D2084" t="s">
        <v>8410</v>
      </c>
      <c r="E2084" t="s">
        <v>8411</v>
      </c>
      <c r="F2084" t="s">
        <v>13</v>
      </c>
      <c r="G2084" t="str">
        <f t="shared" si="258"/>
        <v>$$ - $$$</v>
      </c>
      <c r="H2084" t="s">
        <v>206</v>
      </c>
      <c r="I2084" t="s">
        <v>8412</v>
      </c>
      <c r="J2084" t="str">
        <f t="shared" si="256"/>
        <v xml:space="preserve">  DessertCafe</v>
      </c>
      <c r="K2084" t="str" cm="1">
        <f t="array" ref="K2084">ExtractCapitals(J2084)</f>
        <v>Dessert Cafe</v>
      </c>
      <c r="L2084" t="str">
        <f t="shared" si="259"/>
        <v>Dessert, Cafe</v>
      </c>
      <c r="M2084" t="str">
        <f t="shared" si="263"/>
        <v>Dessert, Cafe</v>
      </c>
      <c r="N2084" t="s">
        <v>464</v>
      </c>
      <c r="O2084" t="s">
        <v>3539</v>
      </c>
      <c r="P2084" t="str">
        <f t="shared" si="260"/>
        <v>Dessert, Cafe, Breakfast, Dinner, Takeout, Seating, Table Service</v>
      </c>
      <c r="Q2084" t="str" cm="1">
        <f t="array" ref="Q2084">_xlfn.TEXTJOIN(", ", TRUE, IFERROR(_xlfn.FILTERXML("&lt;t&gt;&lt;s&gt;" &amp; SUBSTITUTE(P2084, ", ", "&lt;/s&gt;&lt;s&gt;") &amp; "&lt;/s&gt;&lt;/t&gt;", "//s[not(preceding::*=.)]"), ""))</f>
        <v>Dessert, Cafe, Breakfast, Dinner, Takeout, Seating, Table Service</v>
      </c>
      <c r="R2084" t="s">
        <v>9048</v>
      </c>
      <c r="S2084" t="str">
        <f t="shared" si="261"/>
        <v>P003055</v>
      </c>
      <c r="T2084">
        <f t="shared" ca="1" si="262"/>
        <v>2002</v>
      </c>
      <c r="U2084" s="4">
        <v>272</v>
      </c>
    </row>
    <row r="2085" spans="1:21" x14ac:dyDescent="0.45">
      <c r="A2085" t="s">
        <v>8413</v>
      </c>
      <c r="B2085" t="s">
        <v>41</v>
      </c>
      <c r="C2085" s="3" t="str">
        <f t="shared" si="257"/>
        <v>4.5 </v>
      </c>
      <c r="D2085" t="s">
        <v>8414</v>
      </c>
      <c r="E2085" t="s">
        <v>8415</v>
      </c>
      <c r="F2085" t="s">
        <v>13</v>
      </c>
      <c r="G2085" t="str">
        <f t="shared" si="258"/>
        <v>$$ - $$$</v>
      </c>
      <c r="H2085" t="s">
        <v>4006</v>
      </c>
      <c r="I2085" t="s">
        <v>8416</v>
      </c>
      <c r="J2085" t="str">
        <f t="shared" si="256"/>
        <v xml:space="preserve">  JapaneseAsianVegetarian Friendly</v>
      </c>
      <c r="K2085" t="str" cm="1">
        <f t="array" ref="K2085">ExtractCapitals(J2085)</f>
        <v>Japanese Asian Vegetarian  Friendly</v>
      </c>
      <c r="L2085" t="str">
        <f t="shared" si="259"/>
        <v>Japanese, Asian, Vegetarian, , Friendly</v>
      </c>
      <c r="M2085" t="str">
        <f t="shared" si="263"/>
        <v>Japanese, Asian, Vegetarian Friendly</v>
      </c>
      <c r="N2085" t="s">
        <v>34</v>
      </c>
      <c r="O2085" t="s">
        <v>232</v>
      </c>
      <c r="P2085" t="str">
        <f t="shared" si="260"/>
        <v>Japanese, Asian, Vegetarian Friendly, Lunch, Dinner</v>
      </c>
      <c r="Q2085" t="str" cm="1">
        <f t="array" ref="Q2085">_xlfn.TEXTJOIN(", ", TRUE, IFERROR(_xlfn.FILTERXML("&lt;t&gt;&lt;s&gt;" &amp; SUBSTITUTE(P2085, ", ", "&lt;/s&gt;&lt;s&gt;") &amp; "&lt;/s&gt;&lt;/t&gt;", "//s[not(preceding::*=.)]"), ""))</f>
        <v>Japanese, Asian, Vegetarian Friendly, Lunch, Dinner</v>
      </c>
      <c r="R2085" t="s">
        <v>9048</v>
      </c>
      <c r="S2085" t="str">
        <f t="shared" si="261"/>
        <v>P003056</v>
      </c>
      <c r="T2085">
        <f t="shared" ca="1" si="262"/>
        <v>3056</v>
      </c>
      <c r="U2085" s="4">
        <v>518</v>
      </c>
    </row>
    <row r="2086" spans="1:21" x14ac:dyDescent="0.45">
      <c r="A2086" t="s">
        <v>8417</v>
      </c>
      <c r="B2086" t="s">
        <v>41</v>
      </c>
      <c r="C2086" s="3" t="str">
        <f t="shared" si="257"/>
        <v>4.5 </v>
      </c>
      <c r="D2086" t="s">
        <v>8418</v>
      </c>
      <c r="F2086" t="s">
        <v>13</v>
      </c>
      <c r="G2086" t="str">
        <f t="shared" si="258"/>
        <v>$$ - $$$</v>
      </c>
      <c r="H2086" t="s">
        <v>21</v>
      </c>
      <c r="I2086" t="s">
        <v>8419</v>
      </c>
      <c r="J2086" t="str">
        <f t="shared" si="256"/>
        <v xml:space="preserve">  ChineseAsianMalaysian</v>
      </c>
      <c r="K2086" t="str" cm="1">
        <f t="array" ref="K2086">ExtractCapitals(J2086)</f>
        <v>Chinese Asian Malaysian</v>
      </c>
      <c r="L2086" t="str">
        <f t="shared" si="259"/>
        <v>Chinese, Asian, Malaysian</v>
      </c>
      <c r="M2086" t="str">
        <f t="shared" si="263"/>
        <v>Chinese, Asian, Malaysian</v>
      </c>
      <c r="N2086" t="s">
        <v>56</v>
      </c>
      <c r="O2086" t="s">
        <v>135</v>
      </c>
      <c r="P2086" t="str">
        <f t="shared" si="260"/>
        <v>Chinese, Asian, Malaysian, Vegetarian Friendly, Vegan Options, Dinner, Lunch</v>
      </c>
      <c r="Q2086" t="str" cm="1">
        <f t="array" ref="Q2086">_xlfn.TEXTJOIN(", ", TRUE, IFERROR(_xlfn.FILTERXML("&lt;t&gt;&lt;s&gt;" &amp; SUBSTITUTE(P2086, ", ", "&lt;/s&gt;&lt;s&gt;") &amp; "&lt;/s&gt;&lt;/t&gt;", "//s[not(preceding::*=.)]"), ""))</f>
        <v>Chinese, Asian, Malaysian, Vegetarian Friendly, Vegan Options, Dinner, Lunch</v>
      </c>
      <c r="R2086" t="s">
        <v>9048</v>
      </c>
      <c r="S2086" t="str">
        <f t="shared" si="261"/>
        <v>P003057</v>
      </c>
      <c r="T2086">
        <f t="shared" ca="1" si="262"/>
        <v>2365</v>
      </c>
      <c r="U2086" s="4">
        <v>1203</v>
      </c>
    </row>
    <row r="2087" spans="1:21" x14ac:dyDescent="0.45">
      <c r="A2087" t="s">
        <v>8420</v>
      </c>
      <c r="B2087" t="s">
        <v>41</v>
      </c>
      <c r="C2087" s="3" t="str">
        <f t="shared" si="257"/>
        <v>4.5 </v>
      </c>
      <c r="D2087" t="s">
        <v>8421</v>
      </c>
      <c r="E2087" t="s">
        <v>8066</v>
      </c>
      <c r="F2087" t="s">
        <v>13</v>
      </c>
      <c r="G2087" t="str">
        <f t="shared" si="258"/>
        <v>$$ - $$$</v>
      </c>
      <c r="H2087" t="s">
        <v>8422</v>
      </c>
      <c r="I2087" t="s">
        <v>8423</v>
      </c>
      <c r="J2087" t="str">
        <f t="shared" si="256"/>
        <v xml:space="preserve">  AmericanCafeSeafood</v>
      </c>
      <c r="K2087" t="str" cm="1">
        <f t="array" ref="K2087">ExtractCapitals(J2087)</f>
        <v>American Cafe Seafood</v>
      </c>
      <c r="L2087" t="str">
        <f t="shared" si="259"/>
        <v>American, Cafe, Seafood</v>
      </c>
      <c r="M2087" t="str">
        <f t="shared" si="263"/>
        <v>American, Cafe, Seafood</v>
      </c>
      <c r="N2087" t="s">
        <v>8424</v>
      </c>
      <c r="O2087" t="s">
        <v>34</v>
      </c>
      <c r="P2087" t="str">
        <f t="shared" si="260"/>
        <v>American, Cafe, Seafood, Fusion, American, Cafe, Seafood, Healthy, Soups, Malaysian, Vegetarian Friendly</v>
      </c>
      <c r="Q2087" t="str" cm="1">
        <f t="array" ref="Q2087">_xlfn.TEXTJOIN(", ", TRUE, IFERROR(_xlfn.FILTERXML("&lt;t&gt;&lt;s&gt;" &amp; SUBSTITUTE(P2087, ", ", "&lt;/s&gt;&lt;s&gt;") &amp; "&lt;/s&gt;&lt;/t&gt;", "//s[not(preceding::*=.)]"), ""))</f>
        <v>American, Cafe, Seafood, Fusion, Healthy, Soups, Malaysian, Vegetarian Friendly</v>
      </c>
      <c r="R2087" t="s">
        <v>9048</v>
      </c>
      <c r="S2087" t="str">
        <f t="shared" si="261"/>
        <v>P003058</v>
      </c>
      <c r="T2087">
        <f t="shared" ca="1" si="262"/>
        <v>3291</v>
      </c>
      <c r="U2087" s="4">
        <v>716</v>
      </c>
    </row>
    <row r="2088" spans="1:21" x14ac:dyDescent="0.45">
      <c r="A2088" t="s">
        <v>8425</v>
      </c>
      <c r="B2088" t="s">
        <v>41</v>
      </c>
      <c r="C2088" s="3" t="str">
        <f t="shared" si="257"/>
        <v>4.5 </v>
      </c>
      <c r="D2088" t="s">
        <v>8426</v>
      </c>
      <c r="E2088" t="s">
        <v>8427</v>
      </c>
      <c r="F2088" t="s">
        <v>13</v>
      </c>
      <c r="G2088" t="str">
        <f t="shared" si="258"/>
        <v>$$ - $$$</v>
      </c>
      <c r="H2088" t="s">
        <v>206</v>
      </c>
      <c r="J2088" t="str">
        <f t="shared" si="256"/>
        <v xml:space="preserve">  DessertCafe</v>
      </c>
      <c r="K2088" t="str" cm="1">
        <f t="array" ref="K2088">ExtractCapitals(J2088)</f>
        <v>Dessert Cafe</v>
      </c>
      <c r="L2088" t="str">
        <f t="shared" si="259"/>
        <v>Dessert, Cafe</v>
      </c>
      <c r="M2088" t="str">
        <f t="shared" si="263"/>
        <v>Dessert, Cafe</v>
      </c>
      <c r="N2088" t="s">
        <v>2520</v>
      </c>
      <c r="P2088" t="str">
        <f t="shared" si="260"/>
        <v>Dessert, Cafe, Seating</v>
      </c>
      <c r="Q2088" t="str" cm="1">
        <f t="array" ref="Q2088">_xlfn.TEXTJOIN(", ", TRUE, IFERROR(_xlfn.FILTERXML("&lt;t&gt;&lt;s&gt;" &amp; SUBSTITUTE(P2088, ", ", "&lt;/s&gt;&lt;s&gt;") &amp; "&lt;/s&gt;&lt;/t&gt;", "//s[not(preceding::*=.)]"), ""))</f>
        <v>Dessert, Cafe, Seating</v>
      </c>
      <c r="R2088" t="s">
        <v>9048</v>
      </c>
      <c r="S2088" t="str">
        <f t="shared" si="261"/>
        <v>P003059</v>
      </c>
      <c r="T2088">
        <f t="shared" ca="1" si="262"/>
        <v>2258</v>
      </c>
      <c r="U2088" s="4">
        <v>1409</v>
      </c>
    </row>
    <row r="2089" spans="1:21" x14ac:dyDescent="0.45">
      <c r="A2089" t="s">
        <v>8428</v>
      </c>
      <c r="B2089" t="s">
        <v>3</v>
      </c>
      <c r="C2089" s="3" t="str">
        <f t="shared" si="257"/>
        <v>4.0 </v>
      </c>
      <c r="D2089" t="s">
        <v>8429</v>
      </c>
      <c r="E2089" t="s">
        <v>8430</v>
      </c>
      <c r="F2089" t="s">
        <v>13</v>
      </c>
      <c r="G2089" t="str">
        <f t="shared" si="258"/>
        <v>$$ - $$$</v>
      </c>
      <c r="H2089" t="s">
        <v>591</v>
      </c>
      <c r="I2089" t="s">
        <v>8431</v>
      </c>
      <c r="J2089" t="str">
        <f t="shared" si="256"/>
        <v xml:space="preserve">  SeafoodAsianMalaysian</v>
      </c>
      <c r="K2089" t="str" cm="1">
        <f t="array" ref="K2089">ExtractCapitals(J2089)</f>
        <v>Seafood Asian Malaysian</v>
      </c>
      <c r="L2089" t="str">
        <f t="shared" si="259"/>
        <v>Seafood, Asian, Malaysian</v>
      </c>
      <c r="M2089" t="str">
        <f t="shared" si="263"/>
        <v>Seafood, Asian, Malaysian</v>
      </c>
      <c r="N2089" t="s">
        <v>39</v>
      </c>
      <c r="O2089" t="s">
        <v>8432</v>
      </c>
      <c r="P2089" t="str">
        <f t="shared" si="260"/>
        <v>Seafood, Asian, Malaysian, Dinner, Reservations, Outdoor Seating, Seating, Parking Available, Highchairs Available, Wheelchair Accessible, Serves Alcohol, Table Service, Waterfront, Playgrounds</v>
      </c>
      <c r="Q2089" t="str" cm="1">
        <f t="array" ref="Q2089">_xlfn.TEXTJOIN(", ", TRUE, IFERROR(_xlfn.FILTERXML("&lt;t&gt;&lt;s&gt;" &amp; SUBSTITUTE(P2089, ", ", "&lt;/s&gt;&lt;s&gt;") &amp; "&lt;/s&gt;&lt;/t&gt;", "//s[not(preceding::*=.)]"), ""))</f>
        <v>Seafood, Asian, Malaysian, Dinner, Reservations, Outdoor Seating, Seating, Parking Available, Highchairs Available, Wheelchair Accessible, Serves Alcohol, Table Service, Waterfront, Playgrounds</v>
      </c>
      <c r="R2089" t="s">
        <v>9048</v>
      </c>
      <c r="S2089" t="str">
        <f t="shared" si="261"/>
        <v>P003060</v>
      </c>
      <c r="T2089">
        <f t="shared" ca="1" si="262"/>
        <v>1672</v>
      </c>
      <c r="U2089" s="4">
        <v>2553</v>
      </c>
    </row>
    <row r="2090" spans="1:21" x14ac:dyDescent="0.45">
      <c r="A2090" t="s">
        <v>8433</v>
      </c>
      <c r="B2090" t="s">
        <v>79</v>
      </c>
      <c r="C2090" s="3" t="str">
        <f t="shared" si="257"/>
        <v>5.0 </v>
      </c>
      <c r="D2090" t="s">
        <v>8434</v>
      </c>
      <c r="E2090" t="s">
        <v>8435</v>
      </c>
      <c r="F2090" t="s">
        <v>13</v>
      </c>
      <c r="G2090" t="str">
        <f t="shared" si="258"/>
        <v>$$ - $$$</v>
      </c>
      <c r="H2090" t="s">
        <v>8436</v>
      </c>
      <c r="I2090" t="s">
        <v>8437</v>
      </c>
      <c r="J2090" t="str">
        <f t="shared" si="256"/>
        <v xml:space="preserve">  InternationalEuropeanDeli</v>
      </c>
      <c r="K2090" t="str" cm="1">
        <f t="array" ref="K2090">ExtractCapitals(J2090)</f>
        <v>International European Deli</v>
      </c>
      <c r="L2090" t="str">
        <f t="shared" si="259"/>
        <v>International, European, Deli</v>
      </c>
      <c r="M2090" t="str">
        <f t="shared" si="263"/>
        <v>International, European, Deli</v>
      </c>
      <c r="N2090" t="s">
        <v>8438</v>
      </c>
      <c r="O2090" t="s">
        <v>195</v>
      </c>
      <c r="P2090" t="str">
        <f t="shared" si="260"/>
        <v>International, European, Deli, Lunch, Dinner, Drinks</v>
      </c>
      <c r="Q2090" t="str" cm="1">
        <f t="array" ref="Q2090">_xlfn.TEXTJOIN(", ", TRUE, IFERROR(_xlfn.FILTERXML("&lt;t&gt;&lt;s&gt;" &amp; SUBSTITUTE(P2090, ", ", "&lt;/s&gt;&lt;s&gt;") &amp; "&lt;/s&gt;&lt;/t&gt;", "//s[not(preceding::*=.)]"), ""))</f>
        <v>International, European, Deli, Lunch, Dinner, Drinks</v>
      </c>
      <c r="R2090" t="s">
        <v>9048</v>
      </c>
      <c r="S2090" t="str">
        <f t="shared" si="261"/>
        <v>P003061</v>
      </c>
      <c r="T2090">
        <f t="shared" ca="1" si="262"/>
        <v>2121</v>
      </c>
      <c r="U2090" s="4">
        <v>1262</v>
      </c>
    </row>
    <row r="2091" spans="1:21" x14ac:dyDescent="0.45">
      <c r="A2091" t="s">
        <v>8439</v>
      </c>
      <c r="B2091" t="s">
        <v>41</v>
      </c>
      <c r="C2091" s="3" t="str">
        <f t="shared" si="257"/>
        <v>4.5 </v>
      </c>
      <c r="D2091" t="s">
        <v>8440</v>
      </c>
      <c r="E2091" t="s">
        <v>8441</v>
      </c>
      <c r="F2091" t="s">
        <v>6</v>
      </c>
      <c r="G2091" t="str">
        <f t="shared" si="258"/>
        <v>$</v>
      </c>
      <c r="H2091" t="s">
        <v>8442</v>
      </c>
      <c r="I2091" t="s">
        <v>8443</v>
      </c>
      <c r="J2091" t="str">
        <f t="shared" si="256"/>
        <v>ItalianPizzaStreet Food</v>
      </c>
      <c r="K2091" t="str" cm="1">
        <f t="array" ref="K2091">ExtractCapitals(J2091)</f>
        <v>Italian Pizza Street  Food</v>
      </c>
      <c r="L2091" t="str">
        <f t="shared" si="259"/>
        <v>Italian, Pizza, Street, , Food</v>
      </c>
      <c r="M2091" t="str">
        <f t="shared" si="263"/>
        <v>Italian, Pizza, Street Food</v>
      </c>
      <c r="N2091" t="s">
        <v>8444</v>
      </c>
      <c r="O2091" t="s">
        <v>195</v>
      </c>
      <c r="P2091" t="str">
        <f t="shared" si="260"/>
        <v>Italian, Pizza, Street Food, Pizza, Italian, Street Food, Central-Italian, Lunch, Dinner, Drinks</v>
      </c>
      <c r="Q2091" t="str" cm="1">
        <f t="array" ref="Q2091">_xlfn.TEXTJOIN(", ", TRUE, IFERROR(_xlfn.FILTERXML("&lt;t&gt;&lt;s&gt;" &amp; SUBSTITUTE(P2091, ", ", "&lt;/s&gt;&lt;s&gt;") &amp; "&lt;/s&gt;&lt;/t&gt;", "//s[not(preceding::*=.)]"), ""))</f>
        <v>Italian, Pizza, Street Food, Central-Italian, Lunch, Dinner, Drinks</v>
      </c>
      <c r="R2091" t="s">
        <v>9048</v>
      </c>
      <c r="S2091" t="str">
        <f t="shared" si="261"/>
        <v>P003062</v>
      </c>
      <c r="T2091">
        <f t="shared" ca="1" si="262"/>
        <v>808</v>
      </c>
      <c r="U2091" s="4">
        <v>1804</v>
      </c>
    </row>
    <row r="2092" spans="1:21" x14ac:dyDescent="0.45">
      <c r="A2092" t="s">
        <v>8445</v>
      </c>
      <c r="B2092" t="s">
        <v>3</v>
      </c>
      <c r="C2092" s="3" t="str">
        <f t="shared" si="257"/>
        <v>4.0 </v>
      </c>
      <c r="D2092" t="s">
        <v>8446</v>
      </c>
      <c r="E2092" t="s">
        <v>8447</v>
      </c>
      <c r="F2092" t="s">
        <v>13</v>
      </c>
      <c r="G2092" t="str">
        <f t="shared" si="258"/>
        <v>$$ - $$$</v>
      </c>
      <c r="H2092" t="s">
        <v>3501</v>
      </c>
      <c r="J2092" t="str">
        <f t="shared" si="256"/>
        <v xml:space="preserve">  BarPubVegetarian Friendly</v>
      </c>
      <c r="K2092" t="str" cm="1">
        <f t="array" ref="K2092">ExtractCapitals(J2092)</f>
        <v>Bar Pub Vegetarian  Friendly</v>
      </c>
      <c r="L2092" t="str">
        <f t="shared" si="259"/>
        <v>Bar, Pub, Vegetarian, , Friendly</v>
      </c>
      <c r="M2092" t="str">
        <f t="shared" si="263"/>
        <v>Bar, Pub, Vegetarian Friendly</v>
      </c>
      <c r="N2092" t="s">
        <v>34</v>
      </c>
      <c r="O2092" t="s">
        <v>232</v>
      </c>
      <c r="P2092" t="str">
        <f t="shared" si="260"/>
        <v>Bar, Pub, Vegetarian Friendly, Lunch, Dinner</v>
      </c>
      <c r="Q2092" t="str" cm="1">
        <f t="array" ref="Q2092">_xlfn.TEXTJOIN(", ", TRUE, IFERROR(_xlfn.FILTERXML("&lt;t&gt;&lt;s&gt;" &amp; SUBSTITUTE(P2092, ", ", "&lt;/s&gt;&lt;s&gt;") &amp; "&lt;/s&gt;&lt;/t&gt;", "//s[not(preceding::*=.)]"), ""))</f>
        <v>Bar, Pub, Vegetarian Friendly, Lunch, Dinner</v>
      </c>
      <c r="R2092" t="s">
        <v>9048</v>
      </c>
      <c r="S2092" t="str">
        <f t="shared" si="261"/>
        <v>P003063</v>
      </c>
      <c r="T2092">
        <f t="shared" ca="1" si="262"/>
        <v>2945</v>
      </c>
      <c r="U2092" s="4">
        <v>34</v>
      </c>
    </row>
    <row r="2093" spans="1:21" x14ac:dyDescent="0.45">
      <c r="A2093" t="s">
        <v>8448</v>
      </c>
      <c r="B2093" t="s">
        <v>3</v>
      </c>
      <c r="C2093" s="3" t="str">
        <f t="shared" si="257"/>
        <v>4.0 </v>
      </c>
      <c r="D2093" t="s">
        <v>8449</v>
      </c>
      <c r="E2093" t="s">
        <v>8450</v>
      </c>
      <c r="F2093" t="s">
        <v>13</v>
      </c>
      <c r="G2093" t="str">
        <f t="shared" si="258"/>
        <v>$$ - $$$</v>
      </c>
      <c r="H2093" t="s">
        <v>133</v>
      </c>
      <c r="I2093" t="s">
        <v>8451</v>
      </c>
      <c r="J2093" t="str">
        <f t="shared" si="256"/>
        <v xml:space="preserve">  ChineseSeafoodAsian</v>
      </c>
      <c r="K2093" t="str" cm="1">
        <f t="array" ref="K2093">ExtractCapitals(J2093)</f>
        <v>Chinese Seafood Asian</v>
      </c>
      <c r="L2093" t="str">
        <f t="shared" si="259"/>
        <v>Chinese, Seafood, Asian</v>
      </c>
      <c r="M2093" t="str">
        <f t="shared" si="263"/>
        <v>Chinese, Seafood, Asian</v>
      </c>
      <c r="N2093" t="s">
        <v>8452</v>
      </c>
      <c r="O2093" t="s">
        <v>135</v>
      </c>
      <c r="P2093" t="str">
        <f t="shared" si="260"/>
        <v>Chinese, Seafood, Asian, Seafood, Asian, Thai, Chinese, Dinner, Lunch</v>
      </c>
      <c r="Q2093" t="str" cm="1">
        <f t="array" ref="Q2093">_xlfn.TEXTJOIN(", ", TRUE, IFERROR(_xlfn.FILTERXML("&lt;t&gt;&lt;s&gt;" &amp; SUBSTITUTE(P2093, ", ", "&lt;/s&gt;&lt;s&gt;") &amp; "&lt;/s&gt;&lt;/t&gt;", "//s[not(preceding::*=.)]"), ""))</f>
        <v>Chinese, Seafood, Asian, Thai, Dinner, Lunch</v>
      </c>
      <c r="R2093" t="s">
        <v>9048</v>
      </c>
      <c r="S2093" t="str">
        <f t="shared" si="261"/>
        <v>P003064</v>
      </c>
      <c r="T2093">
        <f t="shared" ca="1" si="262"/>
        <v>2065</v>
      </c>
      <c r="U2093" s="4">
        <v>868</v>
      </c>
    </row>
    <row r="2094" spans="1:21" x14ac:dyDescent="0.45">
      <c r="A2094" t="s">
        <v>8453</v>
      </c>
      <c r="B2094" t="s">
        <v>41</v>
      </c>
      <c r="C2094" s="3" t="str">
        <f t="shared" si="257"/>
        <v>4.5 </v>
      </c>
      <c r="D2094" t="s">
        <v>8454</v>
      </c>
      <c r="E2094" t="s">
        <v>8455</v>
      </c>
      <c r="F2094" t="s">
        <v>6</v>
      </c>
      <c r="G2094" t="str">
        <f t="shared" si="258"/>
        <v>$</v>
      </c>
      <c r="H2094" t="s">
        <v>1769</v>
      </c>
      <c r="I2094" t="s">
        <v>8456</v>
      </c>
      <c r="J2094" t="str">
        <f t="shared" si="256"/>
        <v>AsianThaiVegetarian Friendly</v>
      </c>
      <c r="K2094" t="str" cm="1">
        <f t="array" ref="K2094">ExtractCapitals(J2094)</f>
        <v>Asian Thai Vegetarian  Friendly</v>
      </c>
      <c r="L2094" t="str">
        <f t="shared" si="259"/>
        <v>Asian, Thai, Vegetarian, , Friendly</v>
      </c>
      <c r="M2094" t="str">
        <f t="shared" si="263"/>
        <v>Asian, Thai, Vegetarian Friendly</v>
      </c>
      <c r="N2094" t="s">
        <v>8457</v>
      </c>
      <c r="O2094" t="s">
        <v>56</v>
      </c>
      <c r="P2094" t="str">
        <f t="shared" si="260"/>
        <v>Asian, Thai, Vegetarian Friendly, Thai, Asian, Vegetarian Friendly, Vegan Options</v>
      </c>
      <c r="Q2094" t="str" cm="1">
        <f t="array" ref="Q2094">_xlfn.TEXTJOIN(", ", TRUE, IFERROR(_xlfn.FILTERXML("&lt;t&gt;&lt;s&gt;" &amp; SUBSTITUTE(P2094, ", ", "&lt;/s&gt;&lt;s&gt;") &amp; "&lt;/s&gt;&lt;/t&gt;", "//s[not(preceding::*=.)]"), ""))</f>
        <v>Asian, Thai, Vegetarian Friendly, Vegan Options</v>
      </c>
      <c r="R2094" t="s">
        <v>9048</v>
      </c>
      <c r="S2094" t="str">
        <f t="shared" si="261"/>
        <v>P003065</v>
      </c>
      <c r="T2094">
        <f t="shared" ca="1" si="262"/>
        <v>3944</v>
      </c>
      <c r="U2094" s="4">
        <v>2536</v>
      </c>
    </row>
    <row r="2095" spans="1:21" x14ac:dyDescent="0.45">
      <c r="A2095" t="s">
        <v>8458</v>
      </c>
      <c r="B2095" t="s">
        <v>79</v>
      </c>
      <c r="C2095" s="3" t="str">
        <f t="shared" si="257"/>
        <v>5.0 </v>
      </c>
      <c r="D2095" t="s">
        <v>8459</v>
      </c>
      <c r="E2095" t="s">
        <v>8460</v>
      </c>
      <c r="F2095" t="s">
        <v>6</v>
      </c>
      <c r="G2095" t="str">
        <f t="shared" si="258"/>
        <v>$</v>
      </c>
      <c r="H2095" t="s">
        <v>8461</v>
      </c>
      <c r="I2095" t="s">
        <v>8462</v>
      </c>
      <c r="J2095" t="str">
        <f t="shared" si="256"/>
        <v>DessertChineseJapanese</v>
      </c>
      <c r="K2095" t="str" cm="1">
        <f t="array" ref="K2095">ExtractCapitals(J2095)</f>
        <v>Dessert Chinese Japanese</v>
      </c>
      <c r="L2095" t="str">
        <f t="shared" si="259"/>
        <v>Dessert, Chinese, Japanese</v>
      </c>
      <c r="M2095" t="str">
        <f t="shared" si="263"/>
        <v>Dessert, Chinese, Japanese</v>
      </c>
      <c r="N2095" t="s">
        <v>8463</v>
      </c>
      <c r="P2095" t="str">
        <f t="shared" si="260"/>
        <v>Dessert, Chinese, Japanese, Chinese, Japanese, American, European, Malaysian, Fast food, Asian</v>
      </c>
      <c r="Q2095" t="str" cm="1">
        <f t="array" ref="Q2095">_xlfn.TEXTJOIN(", ", TRUE, IFERROR(_xlfn.FILTERXML("&lt;t&gt;&lt;s&gt;" &amp; SUBSTITUTE(P2095, ", ", "&lt;/s&gt;&lt;s&gt;") &amp; "&lt;/s&gt;&lt;/t&gt;", "//s[not(preceding::*=.)]"), ""))</f>
        <v>Dessert, Chinese, Japanese, American, European, Malaysian, Fast food, Asian</v>
      </c>
      <c r="R2095" t="s">
        <v>9048</v>
      </c>
      <c r="S2095" t="str">
        <f t="shared" si="261"/>
        <v>P003066</v>
      </c>
      <c r="T2095">
        <f t="shared" ca="1" si="262"/>
        <v>1473</v>
      </c>
      <c r="U2095" s="4">
        <v>2698</v>
      </c>
    </row>
    <row r="2096" spans="1:21" x14ac:dyDescent="0.45">
      <c r="A2096" t="s">
        <v>8464</v>
      </c>
      <c r="B2096" t="s">
        <v>41</v>
      </c>
      <c r="C2096" s="3" t="str">
        <f t="shared" si="257"/>
        <v>4.5 </v>
      </c>
      <c r="D2096" t="s">
        <v>8465</v>
      </c>
      <c r="E2096" t="s">
        <v>8466</v>
      </c>
      <c r="F2096" t="s">
        <v>6</v>
      </c>
      <c r="G2096" t="str">
        <f t="shared" si="258"/>
        <v>$</v>
      </c>
      <c r="H2096" t="s">
        <v>7</v>
      </c>
      <c r="I2096" t="s">
        <v>8467</v>
      </c>
      <c r="J2096" t="str">
        <f t="shared" si="256"/>
        <v>ChineseAsianMalaysian</v>
      </c>
      <c r="K2096" t="str" cm="1">
        <f t="array" ref="K2096">ExtractCapitals(J2096)</f>
        <v>Chinese Asian Malaysian</v>
      </c>
      <c r="L2096" t="str">
        <f t="shared" si="259"/>
        <v>Chinese, Asian, Malaysian</v>
      </c>
      <c r="M2096" t="str">
        <f t="shared" si="263"/>
        <v>Chinese, Asian, Malaysian</v>
      </c>
      <c r="N2096" t="s">
        <v>3895</v>
      </c>
      <c r="O2096" t="s">
        <v>183</v>
      </c>
      <c r="P2096" t="str">
        <f t="shared" si="260"/>
        <v>Chinese, Asian, Malaysian, Asian, Malaysian, Chinese, Lunch, Dinner, Brunch</v>
      </c>
      <c r="Q2096" t="str" cm="1">
        <f t="array" ref="Q2096">_xlfn.TEXTJOIN(", ", TRUE, IFERROR(_xlfn.FILTERXML("&lt;t&gt;&lt;s&gt;" &amp; SUBSTITUTE(P2096, ", ", "&lt;/s&gt;&lt;s&gt;") &amp; "&lt;/s&gt;&lt;/t&gt;", "//s[not(preceding::*=.)]"), ""))</f>
        <v>Chinese, Asian, Malaysian, Lunch, Dinner, Brunch</v>
      </c>
      <c r="R2096" t="s">
        <v>9048</v>
      </c>
      <c r="S2096" t="str">
        <f t="shared" si="261"/>
        <v>P003067</v>
      </c>
      <c r="T2096">
        <f t="shared" ca="1" si="262"/>
        <v>4246</v>
      </c>
      <c r="U2096" s="4">
        <v>3486</v>
      </c>
    </row>
    <row r="2097" spans="1:21" x14ac:dyDescent="0.45">
      <c r="A2097" t="s">
        <v>8468</v>
      </c>
      <c r="B2097" t="s">
        <v>41</v>
      </c>
      <c r="C2097" s="3" t="str">
        <f t="shared" si="257"/>
        <v>4.5 </v>
      </c>
      <c r="D2097" t="s">
        <v>8469</v>
      </c>
      <c r="F2097" t="s">
        <v>13</v>
      </c>
      <c r="G2097" t="str">
        <f t="shared" si="258"/>
        <v>$$ - $$$</v>
      </c>
      <c r="H2097" t="s">
        <v>2470</v>
      </c>
      <c r="I2097" t="s">
        <v>8470</v>
      </c>
      <c r="J2097" t="str">
        <f t="shared" si="256"/>
        <v xml:space="preserve">  International</v>
      </c>
      <c r="K2097" t="str" cm="1">
        <f t="array" ref="K2097">ExtractCapitals(J2097)</f>
        <v>International</v>
      </c>
      <c r="L2097" t="str">
        <f t="shared" si="259"/>
        <v>International</v>
      </c>
      <c r="M2097" t="str">
        <f t="shared" si="263"/>
        <v>International</v>
      </c>
      <c r="N2097" t="s">
        <v>924</v>
      </c>
      <c r="O2097" t="s">
        <v>376</v>
      </c>
      <c r="P2097" t="str">
        <f t="shared" si="260"/>
        <v>International, Dinner, After-hours</v>
      </c>
      <c r="Q2097" t="str" cm="1">
        <f t="array" ref="Q2097">_xlfn.TEXTJOIN(", ", TRUE, IFERROR(_xlfn.FILTERXML("&lt;t&gt;&lt;s&gt;" &amp; SUBSTITUTE(P2097, ", ", "&lt;/s&gt;&lt;s&gt;") &amp; "&lt;/s&gt;&lt;/t&gt;", "//s[not(preceding::*=.)]"), ""))</f>
        <v>International, Dinner, After-hours</v>
      </c>
      <c r="R2097" t="s">
        <v>9048</v>
      </c>
      <c r="S2097" t="str">
        <f t="shared" si="261"/>
        <v>P003068</v>
      </c>
      <c r="T2097">
        <f t="shared" ca="1" si="262"/>
        <v>2032</v>
      </c>
      <c r="U2097" s="4">
        <v>424</v>
      </c>
    </row>
    <row r="2098" spans="1:21" x14ac:dyDescent="0.45">
      <c r="A2098" t="s">
        <v>8471</v>
      </c>
      <c r="B2098" t="s">
        <v>3</v>
      </c>
      <c r="C2098" s="3" t="str">
        <f t="shared" si="257"/>
        <v>4.0 </v>
      </c>
      <c r="D2098" t="s">
        <v>8472</v>
      </c>
      <c r="E2098" t="s">
        <v>8473</v>
      </c>
      <c r="F2098" t="s">
        <v>13</v>
      </c>
      <c r="G2098" t="str">
        <f t="shared" si="258"/>
        <v>$$ - $$$</v>
      </c>
      <c r="H2098" t="s">
        <v>133</v>
      </c>
      <c r="I2098" t="s">
        <v>8474</v>
      </c>
      <c r="J2098" t="str">
        <f t="shared" si="256"/>
        <v xml:space="preserve">  ChineseSeafoodAsian</v>
      </c>
      <c r="K2098" t="str" cm="1">
        <f t="array" ref="K2098">ExtractCapitals(J2098)</f>
        <v>Chinese Seafood Asian</v>
      </c>
      <c r="L2098" t="str">
        <f t="shared" si="259"/>
        <v>Chinese, Seafood, Asian</v>
      </c>
      <c r="M2098" t="str">
        <f t="shared" si="263"/>
        <v>Chinese, Seafood, Asian</v>
      </c>
      <c r="N2098" t="s">
        <v>135</v>
      </c>
      <c r="O2098" t="s">
        <v>8475</v>
      </c>
      <c r="P2098" t="str">
        <f t="shared" si="260"/>
        <v>Chinese, Seafood, Asian, Dinner, Lunch, Takeout, Wheelchair Accessible, Serves Alcohol, Seating</v>
      </c>
      <c r="Q2098" t="str" cm="1">
        <f t="array" ref="Q2098">_xlfn.TEXTJOIN(", ", TRUE, IFERROR(_xlfn.FILTERXML("&lt;t&gt;&lt;s&gt;" &amp; SUBSTITUTE(P2098, ", ", "&lt;/s&gt;&lt;s&gt;") &amp; "&lt;/s&gt;&lt;/t&gt;", "//s[not(preceding::*=.)]"), ""))</f>
        <v>Chinese, Seafood, Asian, Dinner, Lunch, Takeout, Wheelchair Accessible, Serves Alcohol, Seating</v>
      </c>
      <c r="R2098" t="s">
        <v>9048</v>
      </c>
      <c r="S2098" t="str">
        <f t="shared" si="261"/>
        <v>P003069</v>
      </c>
      <c r="T2098">
        <f t="shared" ca="1" si="262"/>
        <v>872</v>
      </c>
      <c r="U2098" s="4">
        <v>2488</v>
      </c>
    </row>
    <row r="2099" spans="1:21" x14ac:dyDescent="0.45">
      <c r="A2099" t="s">
        <v>8476</v>
      </c>
      <c r="B2099" t="s">
        <v>79</v>
      </c>
      <c r="C2099" s="3" t="str">
        <f t="shared" si="257"/>
        <v>5.0 </v>
      </c>
      <c r="D2099" t="s">
        <v>8477</v>
      </c>
      <c r="E2099" t="s">
        <v>8478</v>
      </c>
      <c r="F2099" t="s">
        <v>13</v>
      </c>
      <c r="G2099" t="str">
        <f t="shared" si="258"/>
        <v>$$ - $$$</v>
      </c>
      <c r="H2099" t="s">
        <v>297</v>
      </c>
      <c r="J2099" t="str">
        <f t="shared" si="256"/>
        <v xml:space="preserve">  Cafe</v>
      </c>
      <c r="K2099" t="str" cm="1">
        <f t="array" ref="K2099">ExtractCapitals(J2099)</f>
        <v>Cafe</v>
      </c>
      <c r="L2099" t="str">
        <f t="shared" si="259"/>
        <v>Cafe</v>
      </c>
      <c r="M2099" t="str">
        <f t="shared" si="263"/>
        <v>Cafe</v>
      </c>
      <c r="N2099" t="s">
        <v>558</v>
      </c>
      <c r="O2099" t="s">
        <v>731</v>
      </c>
      <c r="P2099" t="str">
        <f t="shared" si="260"/>
        <v>Cafe, Breakfast, Seating, Table Service</v>
      </c>
      <c r="Q2099" t="str" cm="1">
        <f t="array" ref="Q2099">_xlfn.TEXTJOIN(", ", TRUE, IFERROR(_xlfn.FILTERXML("&lt;t&gt;&lt;s&gt;" &amp; SUBSTITUTE(P2099, ", ", "&lt;/s&gt;&lt;s&gt;") &amp; "&lt;/s&gt;&lt;/t&gt;", "//s[not(preceding::*=.)]"), ""))</f>
        <v>Cafe, Breakfast, Seating, Table Service</v>
      </c>
      <c r="R2099" t="s">
        <v>9048</v>
      </c>
      <c r="S2099" t="str">
        <f t="shared" si="261"/>
        <v>P003070</v>
      </c>
      <c r="T2099">
        <f t="shared" ca="1" si="262"/>
        <v>2170</v>
      </c>
      <c r="U2099" s="4">
        <v>3879</v>
      </c>
    </row>
    <row r="2100" spans="1:21" x14ac:dyDescent="0.45">
      <c r="A2100" t="s">
        <v>8479</v>
      </c>
      <c r="B2100" t="s">
        <v>41</v>
      </c>
      <c r="C2100" s="3" t="str">
        <f t="shared" si="257"/>
        <v>4.5 </v>
      </c>
      <c r="D2100" t="s">
        <v>8480</v>
      </c>
      <c r="E2100" t="s">
        <v>8481</v>
      </c>
      <c r="F2100" t="s">
        <v>13</v>
      </c>
      <c r="G2100" t="str">
        <f t="shared" si="258"/>
        <v>$$ - $$$</v>
      </c>
      <c r="H2100" t="s">
        <v>206</v>
      </c>
      <c r="I2100" t="s">
        <v>8482</v>
      </c>
      <c r="J2100" t="str">
        <f t="shared" si="256"/>
        <v xml:space="preserve">  DessertCafe</v>
      </c>
      <c r="K2100" t="str" cm="1">
        <f t="array" ref="K2100">ExtractCapitals(J2100)</f>
        <v>Dessert Cafe</v>
      </c>
      <c r="L2100" t="str">
        <f t="shared" si="259"/>
        <v>Dessert, Cafe</v>
      </c>
      <c r="M2100" t="str">
        <f t="shared" si="263"/>
        <v>Dessert, Cafe</v>
      </c>
      <c r="N2100" t="s">
        <v>8483</v>
      </c>
      <c r="O2100" t="s">
        <v>4815</v>
      </c>
      <c r="P2100" t="str">
        <f t="shared" si="260"/>
        <v>Dessert, Cafe, Brunch, Breakfast, Lunch, Dinner, Drinks, Seating, Takeout</v>
      </c>
      <c r="Q2100" t="str" cm="1">
        <f t="array" ref="Q2100">_xlfn.TEXTJOIN(", ", TRUE, IFERROR(_xlfn.FILTERXML("&lt;t&gt;&lt;s&gt;" &amp; SUBSTITUTE(P2100, ", ", "&lt;/s&gt;&lt;s&gt;") &amp; "&lt;/s&gt;&lt;/t&gt;", "//s[not(preceding::*=.)]"), ""))</f>
        <v>Dessert, Cafe, Brunch, Breakfast, Lunch, Dinner, Drinks, Seating, Takeout</v>
      </c>
      <c r="R2100" t="s">
        <v>9048</v>
      </c>
      <c r="S2100" t="str">
        <f t="shared" si="261"/>
        <v>P003071</v>
      </c>
      <c r="T2100">
        <f t="shared" ca="1" si="262"/>
        <v>2374</v>
      </c>
      <c r="U2100" s="4">
        <v>3787</v>
      </c>
    </row>
    <row r="2101" spans="1:21" x14ac:dyDescent="0.45">
      <c r="A2101" t="s">
        <v>8484</v>
      </c>
      <c r="B2101" t="s">
        <v>3</v>
      </c>
      <c r="C2101" s="3" t="str">
        <f t="shared" si="257"/>
        <v>4.0 </v>
      </c>
      <c r="D2101" t="s">
        <v>8485</v>
      </c>
      <c r="E2101" t="s">
        <v>8486</v>
      </c>
      <c r="F2101" t="s">
        <v>6</v>
      </c>
      <c r="G2101" t="str">
        <f t="shared" si="258"/>
        <v>$</v>
      </c>
      <c r="H2101" t="s">
        <v>4923</v>
      </c>
      <c r="I2101" t="s">
        <v>8487</v>
      </c>
      <c r="J2101" t="str">
        <f t="shared" si="256"/>
        <v>AsianMalaysianVegetarian Friendly</v>
      </c>
      <c r="K2101" t="str" cm="1">
        <f t="array" ref="K2101">ExtractCapitals(J2101)</f>
        <v>Asian Malaysian Vegetarian  Friendly</v>
      </c>
      <c r="L2101" t="str">
        <f t="shared" si="259"/>
        <v>Asian, Malaysian, Vegetarian, , Friendly</v>
      </c>
      <c r="M2101" t="str">
        <f t="shared" si="263"/>
        <v>Asian, Malaysian, Vegetarian Friendly</v>
      </c>
      <c r="N2101" t="s">
        <v>9</v>
      </c>
      <c r="O2101" t="s">
        <v>248</v>
      </c>
      <c r="P2101" t="str">
        <f t="shared" si="260"/>
        <v>Asian, Malaysian, Vegetarian Friendly, Vegetarian Friendly, Vegan Options, Halal, Breakfast, Brunch</v>
      </c>
      <c r="Q2101" t="str" cm="1">
        <f t="array" ref="Q2101">_xlfn.TEXTJOIN(", ", TRUE, IFERROR(_xlfn.FILTERXML("&lt;t&gt;&lt;s&gt;" &amp; SUBSTITUTE(P2101, ", ", "&lt;/s&gt;&lt;s&gt;") &amp; "&lt;/s&gt;&lt;/t&gt;", "//s[not(preceding::*=.)]"), ""))</f>
        <v>Asian, Malaysian, Vegetarian Friendly, Vegan Options, Halal, Breakfast, Brunch</v>
      </c>
      <c r="R2101" t="s">
        <v>9048</v>
      </c>
      <c r="S2101" t="str">
        <f t="shared" si="261"/>
        <v>P003072</v>
      </c>
      <c r="T2101">
        <f t="shared" ca="1" si="262"/>
        <v>3390</v>
      </c>
      <c r="U2101" s="4">
        <v>4448</v>
      </c>
    </row>
    <row r="2102" spans="1:21" x14ac:dyDescent="0.45">
      <c r="A2102" t="s">
        <v>8488</v>
      </c>
      <c r="B2102" t="s">
        <v>41</v>
      </c>
      <c r="C2102" s="3" t="str">
        <f t="shared" si="257"/>
        <v>4.5 </v>
      </c>
      <c r="D2102" t="s">
        <v>8489</v>
      </c>
      <c r="E2102" t="s">
        <v>8490</v>
      </c>
      <c r="F2102" t="s">
        <v>13</v>
      </c>
      <c r="G2102" t="str">
        <f t="shared" si="258"/>
        <v>$$ - $$$</v>
      </c>
      <c r="H2102" t="s">
        <v>8491</v>
      </c>
      <c r="I2102" t="s">
        <v>8492</v>
      </c>
      <c r="J2102" t="str">
        <f t="shared" si="256"/>
        <v xml:space="preserve">  ChineseAsianHealthy</v>
      </c>
      <c r="K2102" t="str" cm="1">
        <f t="array" ref="K2102">ExtractCapitals(J2102)</f>
        <v>Chinese Asian Healthy</v>
      </c>
      <c r="L2102" t="str">
        <f t="shared" si="259"/>
        <v>Chinese, Asian, Healthy</v>
      </c>
      <c r="M2102" t="str">
        <f t="shared" si="263"/>
        <v>Chinese, Asian, Healthy</v>
      </c>
      <c r="N2102" t="s">
        <v>8493</v>
      </c>
      <c r="O2102" t="s">
        <v>4350</v>
      </c>
      <c r="P2102" t="str">
        <f t="shared" si="260"/>
        <v>Chinese, Asian, Healthy, Chinese, Asian, Healthy, Soups, Malaysian, Dinner, Lunch, Brunch, Drinks</v>
      </c>
      <c r="Q2102" t="str" cm="1">
        <f t="array" ref="Q2102">_xlfn.TEXTJOIN(", ", TRUE, IFERROR(_xlfn.FILTERXML("&lt;t&gt;&lt;s&gt;" &amp; SUBSTITUTE(P2102, ", ", "&lt;/s&gt;&lt;s&gt;") &amp; "&lt;/s&gt;&lt;/t&gt;", "//s[not(preceding::*=.)]"), ""))</f>
        <v>Chinese, Asian, Healthy, Soups, Malaysian, Dinner, Lunch, Brunch, Drinks</v>
      </c>
      <c r="R2102" t="s">
        <v>9048</v>
      </c>
      <c r="S2102" t="str">
        <f t="shared" si="261"/>
        <v>P003073</v>
      </c>
      <c r="T2102">
        <f t="shared" ca="1" si="262"/>
        <v>2564</v>
      </c>
      <c r="U2102" s="4">
        <v>822</v>
      </c>
    </row>
    <row r="2103" spans="1:21" x14ac:dyDescent="0.45">
      <c r="A2103" t="s">
        <v>8494</v>
      </c>
      <c r="B2103" t="s">
        <v>41</v>
      </c>
      <c r="C2103" s="3" t="str">
        <f t="shared" si="257"/>
        <v>4.5 </v>
      </c>
      <c r="D2103" t="s">
        <v>8495</v>
      </c>
      <c r="E2103" t="s">
        <v>8496</v>
      </c>
      <c r="F2103" t="s">
        <v>208</v>
      </c>
      <c r="G2103" t="str">
        <f t="shared" si="258"/>
        <v>$$</v>
      </c>
      <c r="H2103" t="s">
        <v>8497</v>
      </c>
      <c r="I2103" t="s">
        <v>8498</v>
      </c>
      <c r="J2103" t="str">
        <f t="shared" si="256"/>
        <v>CafeEuropeanAsianBritish</v>
      </c>
      <c r="K2103" t="str" cm="1">
        <f t="array" ref="K2103">ExtractCapitals(J2103)</f>
        <v>Cafe European Asian British</v>
      </c>
      <c r="L2103" t="str">
        <f t="shared" si="259"/>
        <v>Cafe, European, Asian, British</v>
      </c>
      <c r="M2103" t="str">
        <f t="shared" si="263"/>
        <v>Cafe, European, Asian, British</v>
      </c>
      <c r="N2103" t="s">
        <v>1088</v>
      </c>
      <c r="O2103" t="s">
        <v>8499</v>
      </c>
      <c r="P2103" t="str">
        <f t="shared" si="260"/>
        <v>Cafe, European, Asian, British, Breakfast, Lunch, Dinner, Brunch, After-hours, Drinks, Table Service, Reservations, Seating, Highchairs Available, Serves Alcohol, Wine and Beer, Accepts Mastercard, Accepts Visa, Digital Payments, Free Wifi, Accepts Credit Cards, Family style, Non-smoking restaurants</v>
      </c>
      <c r="Q2103" t="str" cm="1">
        <f t="array" ref="Q2103">_xlfn.TEXTJOIN(", ", TRUE, IFERROR(_xlfn.FILTERXML("&lt;t&gt;&lt;s&gt;" &amp; SUBSTITUTE(P2103, ", ", "&lt;/s&gt;&lt;s&gt;") &amp; "&lt;/s&gt;&lt;/t&gt;", "//s[not(preceding::*=.)]"), ""))</f>
        <v>Cafe, European, Asian, British, Breakfast, Lunch, Dinner, Brunch, After-hours, Drinks, Table Service, Reservations, Seating, Highchairs Available, Serves Alcohol, Wine and Beer, Accepts Mastercard, Accepts Visa, Digital Payments, Free Wifi, Accepts Credit Cards, Family style, Non-smoking restaurants</v>
      </c>
      <c r="R2103" t="s">
        <v>9048</v>
      </c>
      <c r="S2103" t="str">
        <f t="shared" si="261"/>
        <v>P003074</v>
      </c>
      <c r="T2103">
        <f t="shared" ca="1" si="262"/>
        <v>30</v>
      </c>
      <c r="U2103" s="4">
        <v>1155</v>
      </c>
    </row>
    <row r="2104" spans="1:21" x14ac:dyDescent="0.45">
      <c r="A2104" t="s">
        <v>8500</v>
      </c>
      <c r="B2104" t="s">
        <v>3</v>
      </c>
      <c r="C2104" s="3" t="str">
        <f t="shared" si="257"/>
        <v>4.0 </v>
      </c>
      <c r="D2104" t="s">
        <v>8501</v>
      </c>
      <c r="E2104" t="s">
        <v>8502</v>
      </c>
      <c r="F2104" t="s">
        <v>13</v>
      </c>
      <c r="G2104" t="str">
        <f t="shared" si="258"/>
        <v>$$ - $$$</v>
      </c>
      <c r="H2104" t="s">
        <v>44</v>
      </c>
      <c r="I2104" t="s">
        <v>8503</v>
      </c>
      <c r="J2104" t="str">
        <f t="shared" si="256"/>
        <v xml:space="preserve">  ChineseAsianCantonese</v>
      </c>
      <c r="K2104" t="str" cm="1">
        <f t="array" ref="K2104">ExtractCapitals(J2104)</f>
        <v>Chinese Asian Cantonese</v>
      </c>
      <c r="L2104" t="str">
        <f t="shared" si="259"/>
        <v>Chinese, Asian, Cantonese</v>
      </c>
      <c r="M2104" t="str">
        <f t="shared" si="263"/>
        <v>Chinese, Asian, Cantonese</v>
      </c>
      <c r="N2104" t="s">
        <v>163</v>
      </c>
      <c r="O2104" t="s">
        <v>8504</v>
      </c>
      <c r="P2104" t="str">
        <f t="shared" si="260"/>
        <v>Chinese, Asian, Cantonese, Breakfast, Lunch, Takeout, Seating, Delivery, Outdoor Seating, Parking Available, Street Parking, Cash Only, Accepts Credit Cards, Family style, Non-smoking restaurants</v>
      </c>
      <c r="Q2104" t="str" cm="1">
        <f t="array" ref="Q2104">_xlfn.TEXTJOIN(", ", TRUE, IFERROR(_xlfn.FILTERXML("&lt;t&gt;&lt;s&gt;" &amp; SUBSTITUTE(P2104, ", ", "&lt;/s&gt;&lt;s&gt;") &amp; "&lt;/s&gt;&lt;/t&gt;", "//s[not(preceding::*=.)]"), ""))</f>
        <v>Chinese, Asian, Cantonese, Breakfast, Lunch, Takeout, Seating, Delivery, Outdoor Seating, Parking Available, Street Parking, Cash Only, Accepts Credit Cards, Family style, Non-smoking restaurants</v>
      </c>
      <c r="R2104" t="s">
        <v>9048</v>
      </c>
      <c r="S2104" t="str">
        <f t="shared" si="261"/>
        <v>P003075</v>
      </c>
      <c r="T2104">
        <f t="shared" ca="1" si="262"/>
        <v>2943</v>
      </c>
      <c r="U2104" s="4">
        <v>3323</v>
      </c>
    </row>
    <row r="2105" spans="1:21" x14ac:dyDescent="0.45">
      <c r="A2105" t="s">
        <v>8505</v>
      </c>
      <c r="B2105" t="s">
        <v>41</v>
      </c>
      <c r="C2105" s="3" t="str">
        <f t="shared" si="257"/>
        <v>4.5 </v>
      </c>
      <c r="D2105" t="s">
        <v>8506</v>
      </c>
      <c r="E2105" t="s">
        <v>8507</v>
      </c>
      <c r="F2105" t="s">
        <v>6</v>
      </c>
      <c r="G2105" t="str">
        <f t="shared" si="258"/>
        <v>$</v>
      </c>
      <c r="H2105" t="s">
        <v>246</v>
      </c>
      <c r="I2105" t="s">
        <v>8508</v>
      </c>
      <c r="J2105" t="str">
        <f t="shared" si="256"/>
        <v>AsianMalaysian</v>
      </c>
      <c r="K2105" t="str" cm="1">
        <f t="array" ref="K2105">ExtractCapitals(J2105)</f>
        <v>Asian Malaysian</v>
      </c>
      <c r="L2105" t="str">
        <f t="shared" si="259"/>
        <v>Asian, Malaysian</v>
      </c>
      <c r="M2105" t="str">
        <f t="shared" si="263"/>
        <v>Asian, Malaysian</v>
      </c>
      <c r="N2105" t="s">
        <v>163</v>
      </c>
      <c r="O2105" t="s">
        <v>8509</v>
      </c>
      <c r="P2105" t="str">
        <f t="shared" si="260"/>
        <v>Asian, Malaysian, Breakfast, Lunch, Takeout, Cash Only</v>
      </c>
      <c r="Q2105" t="str" cm="1">
        <f t="array" ref="Q2105">_xlfn.TEXTJOIN(", ", TRUE, IFERROR(_xlfn.FILTERXML("&lt;t&gt;&lt;s&gt;" &amp; SUBSTITUTE(P2105, ", ", "&lt;/s&gt;&lt;s&gt;") &amp; "&lt;/s&gt;&lt;/t&gt;", "//s[not(preceding::*=.)]"), ""))</f>
        <v>Asian, Malaysian, Breakfast, Lunch, Takeout, Cash Only</v>
      </c>
      <c r="R2105" t="s">
        <v>9048</v>
      </c>
      <c r="S2105" t="str">
        <f t="shared" si="261"/>
        <v>P003076</v>
      </c>
      <c r="T2105">
        <f t="shared" ca="1" si="262"/>
        <v>2818</v>
      </c>
      <c r="U2105" s="4">
        <v>4469</v>
      </c>
    </row>
    <row r="2106" spans="1:21" x14ac:dyDescent="0.45">
      <c r="A2106" t="s">
        <v>8510</v>
      </c>
      <c r="B2106" t="s">
        <v>18</v>
      </c>
      <c r="C2106" s="3" t="str">
        <f t="shared" si="257"/>
        <v>3.5 </v>
      </c>
      <c r="D2106" t="s">
        <v>8511</v>
      </c>
      <c r="E2106" t="s">
        <v>8512</v>
      </c>
      <c r="F2106" t="s">
        <v>13</v>
      </c>
      <c r="G2106" t="str">
        <f t="shared" si="258"/>
        <v>$$ - $$$</v>
      </c>
      <c r="H2106" t="s">
        <v>133</v>
      </c>
      <c r="I2106" t="s">
        <v>8513</v>
      </c>
      <c r="J2106" t="str">
        <f t="shared" si="256"/>
        <v xml:space="preserve">  ChineseSeafoodAsian</v>
      </c>
      <c r="K2106" t="str" cm="1">
        <f t="array" ref="K2106">ExtractCapitals(J2106)</f>
        <v>Chinese Seafood Asian</v>
      </c>
      <c r="L2106" t="str">
        <f t="shared" si="259"/>
        <v>Chinese, Seafood, Asian</v>
      </c>
      <c r="M2106" t="str">
        <f t="shared" si="263"/>
        <v>Chinese, Seafood, Asian</v>
      </c>
      <c r="N2106" t="s">
        <v>34</v>
      </c>
      <c r="O2106" t="s">
        <v>2301</v>
      </c>
      <c r="P2106" t="str">
        <f t="shared" si="260"/>
        <v>Chinese, Seafood, Asian, Vegetarian Friendly, Dinner, Lunch, After-hours</v>
      </c>
      <c r="Q2106" t="str" cm="1">
        <f t="array" ref="Q2106">_xlfn.TEXTJOIN(", ", TRUE, IFERROR(_xlfn.FILTERXML("&lt;t&gt;&lt;s&gt;" &amp; SUBSTITUTE(P2106, ", ", "&lt;/s&gt;&lt;s&gt;") &amp; "&lt;/s&gt;&lt;/t&gt;", "//s[not(preceding::*=.)]"), ""))</f>
        <v>Chinese, Seafood, Asian, Vegetarian Friendly, Dinner, Lunch, After-hours</v>
      </c>
      <c r="R2106" t="s">
        <v>9048</v>
      </c>
      <c r="S2106" t="str">
        <f t="shared" si="261"/>
        <v>P003077</v>
      </c>
      <c r="T2106">
        <f t="shared" ca="1" si="262"/>
        <v>4075</v>
      </c>
      <c r="U2106" s="4">
        <v>4426</v>
      </c>
    </row>
    <row r="2107" spans="1:21" x14ac:dyDescent="0.45">
      <c r="A2107" t="s">
        <v>8514</v>
      </c>
      <c r="B2107" t="s">
        <v>3</v>
      </c>
      <c r="C2107" s="3" t="str">
        <f t="shared" si="257"/>
        <v>4.0 </v>
      </c>
      <c r="D2107" t="s">
        <v>8515</v>
      </c>
      <c r="F2107" t="s">
        <v>6</v>
      </c>
      <c r="G2107" t="str">
        <f t="shared" si="258"/>
        <v>$</v>
      </c>
      <c r="H2107" t="s">
        <v>246</v>
      </c>
      <c r="J2107" t="str">
        <f t="shared" si="256"/>
        <v>AsianMalaysian</v>
      </c>
      <c r="K2107" t="str" cm="1">
        <f t="array" ref="K2107">ExtractCapitals(J2107)</f>
        <v>Asian Malaysian</v>
      </c>
      <c r="L2107" t="str">
        <f t="shared" si="259"/>
        <v>Asian, Malaysian</v>
      </c>
      <c r="M2107" t="str">
        <f t="shared" si="263"/>
        <v>Asian, Malaysian</v>
      </c>
      <c r="N2107" t="s">
        <v>243</v>
      </c>
      <c r="O2107" t="s">
        <v>107</v>
      </c>
      <c r="P2107" t="str">
        <f t="shared" si="260"/>
        <v>Asian, Malaysian, Lunch, Brunch, Breakfast, Takeout</v>
      </c>
      <c r="Q2107" t="str" cm="1">
        <f t="array" ref="Q2107">_xlfn.TEXTJOIN(", ", TRUE, IFERROR(_xlfn.FILTERXML("&lt;t&gt;&lt;s&gt;" &amp; SUBSTITUTE(P2107, ", ", "&lt;/s&gt;&lt;s&gt;") &amp; "&lt;/s&gt;&lt;/t&gt;", "//s[not(preceding::*=.)]"), ""))</f>
        <v>Asian, Malaysian, Lunch, Brunch, Breakfast, Takeout</v>
      </c>
      <c r="R2107" t="s">
        <v>9048</v>
      </c>
      <c r="S2107" t="str">
        <f t="shared" si="261"/>
        <v>P003078</v>
      </c>
      <c r="T2107">
        <f t="shared" ca="1" si="262"/>
        <v>1511</v>
      </c>
      <c r="U2107" s="4">
        <v>136</v>
      </c>
    </row>
    <row r="2108" spans="1:21" x14ac:dyDescent="0.45">
      <c r="A2108" t="s">
        <v>8516</v>
      </c>
      <c r="B2108" t="s">
        <v>41</v>
      </c>
      <c r="C2108" s="3" t="str">
        <f t="shared" si="257"/>
        <v>4.5 </v>
      </c>
      <c r="D2108" t="s">
        <v>8517</v>
      </c>
      <c r="E2108" t="s">
        <v>8518</v>
      </c>
      <c r="F2108" t="s">
        <v>208</v>
      </c>
      <c r="G2108" t="str">
        <f t="shared" si="258"/>
        <v>$$</v>
      </c>
      <c r="H2108" t="s">
        <v>208</v>
      </c>
      <c r="I2108" t="s">
        <v>8519</v>
      </c>
      <c r="J2108" t="str">
        <f t="shared" si="256"/>
        <v>Cafe</v>
      </c>
      <c r="K2108" t="str" cm="1">
        <f t="array" ref="K2108">ExtractCapitals(J2108)</f>
        <v>Cafe</v>
      </c>
      <c r="L2108" t="str">
        <f t="shared" si="259"/>
        <v>Cafe</v>
      </c>
      <c r="M2108" t="str">
        <f t="shared" si="263"/>
        <v>Cafe</v>
      </c>
      <c r="N2108" t="s">
        <v>610</v>
      </c>
      <c r="O2108" t="s">
        <v>8520</v>
      </c>
      <c r="P2108" t="str">
        <f t="shared" si="260"/>
        <v>Cafe, Breakfast, Lunch, Dinner, Reservations, Seating, Table Service, Takeout, Outdoor Seating, Highchairs Available, Accepts Mastercard, Accepts Visa, Digital Payments, Free Wifi, Accepts Credit Cards, Dog Friendly, Family style</v>
      </c>
      <c r="Q2108" t="str" cm="1">
        <f t="array" ref="Q2108">_xlfn.TEXTJOIN(", ", TRUE, IFERROR(_xlfn.FILTERXML("&lt;t&gt;&lt;s&gt;" &amp; SUBSTITUTE(P2108, ", ", "&lt;/s&gt;&lt;s&gt;") &amp; "&lt;/s&gt;&lt;/t&gt;", "//s[not(preceding::*=.)]"), ""))</f>
        <v>Cafe, Breakfast, Lunch, Dinner, Reservations, Seating, Table Service, Takeout, Outdoor Seating, Highchairs Available, Accepts Mastercard, Accepts Visa, Digital Payments, Free Wifi, Accepts Credit Cards, Dog Friendly, Family style</v>
      </c>
      <c r="R2108" t="s">
        <v>9048</v>
      </c>
      <c r="S2108" t="str">
        <f t="shared" si="261"/>
        <v>P003079</v>
      </c>
      <c r="T2108">
        <f t="shared" ca="1" si="262"/>
        <v>3654</v>
      </c>
      <c r="U2108" s="4">
        <v>794</v>
      </c>
    </row>
    <row r="2109" spans="1:21" x14ac:dyDescent="0.45">
      <c r="A2109" t="s">
        <v>8521</v>
      </c>
      <c r="B2109" t="s">
        <v>41</v>
      </c>
      <c r="C2109" s="3" t="str">
        <f t="shared" si="257"/>
        <v>4.5 </v>
      </c>
      <c r="D2109" t="s">
        <v>8522</v>
      </c>
      <c r="E2109" t="s">
        <v>8523</v>
      </c>
      <c r="F2109" t="s">
        <v>13</v>
      </c>
      <c r="G2109" t="str">
        <f t="shared" si="258"/>
        <v>$$ - $$$</v>
      </c>
      <c r="H2109" t="s">
        <v>390</v>
      </c>
      <c r="I2109" t="s">
        <v>8524</v>
      </c>
      <c r="J2109" t="str">
        <f t="shared" si="256"/>
        <v xml:space="preserve">  BarPub</v>
      </c>
      <c r="K2109" t="str" cm="1">
        <f t="array" ref="K2109">ExtractCapitals(J2109)</f>
        <v>Bar Pub</v>
      </c>
      <c r="L2109" t="str">
        <f t="shared" si="259"/>
        <v>Bar, Pub</v>
      </c>
      <c r="M2109" t="str">
        <f t="shared" si="263"/>
        <v>Bar, Pub</v>
      </c>
      <c r="N2109" t="s">
        <v>2245</v>
      </c>
      <c r="O2109" t="s">
        <v>8525</v>
      </c>
      <c r="P2109" t="str">
        <f t="shared" si="260"/>
        <v>Bar, Pub, Brunch, Wheelchair Accessible, Reservations</v>
      </c>
      <c r="Q2109" t="str" cm="1">
        <f t="array" ref="Q2109">_xlfn.TEXTJOIN(", ", TRUE, IFERROR(_xlfn.FILTERXML("&lt;t&gt;&lt;s&gt;" &amp; SUBSTITUTE(P2109, ", ", "&lt;/s&gt;&lt;s&gt;") &amp; "&lt;/s&gt;&lt;/t&gt;", "//s[not(preceding::*=.)]"), ""))</f>
        <v>Bar, Pub, Brunch, Wheelchair Accessible, Reservations</v>
      </c>
      <c r="R2109" t="s">
        <v>9048</v>
      </c>
      <c r="S2109" t="str">
        <f t="shared" si="261"/>
        <v>P003080</v>
      </c>
      <c r="T2109">
        <f t="shared" ca="1" si="262"/>
        <v>1455</v>
      </c>
      <c r="U2109" s="4">
        <v>3735</v>
      </c>
    </row>
    <row r="2110" spans="1:21" x14ac:dyDescent="0.45">
      <c r="A2110" t="s">
        <v>8526</v>
      </c>
      <c r="B2110" t="s">
        <v>18</v>
      </c>
      <c r="C2110" s="3" t="str">
        <f t="shared" si="257"/>
        <v>3.5 </v>
      </c>
      <c r="D2110" t="s">
        <v>8527</v>
      </c>
      <c r="E2110" t="s">
        <v>8528</v>
      </c>
      <c r="F2110" t="s">
        <v>6</v>
      </c>
      <c r="G2110" t="str">
        <f t="shared" si="258"/>
        <v>$</v>
      </c>
      <c r="H2110" t="s">
        <v>901</v>
      </c>
      <c r="I2110" t="s">
        <v>8529</v>
      </c>
      <c r="J2110" t="str">
        <f t="shared" si="256"/>
        <v>CafeAsianMalaysian</v>
      </c>
      <c r="K2110" t="str" cm="1">
        <f t="array" ref="K2110">ExtractCapitals(J2110)</f>
        <v>Cafe Asian Malaysian</v>
      </c>
      <c r="L2110" t="str">
        <f t="shared" si="259"/>
        <v>Cafe, Asian, Malaysian</v>
      </c>
      <c r="M2110" t="str">
        <f t="shared" si="263"/>
        <v>Cafe, Asian, Malaysian</v>
      </c>
      <c r="N2110" t="s">
        <v>558</v>
      </c>
      <c r="O2110" t="s">
        <v>8530</v>
      </c>
      <c r="P2110" t="str">
        <f t="shared" si="260"/>
        <v>Cafe, Asian, Malaysian, Breakfast, Takeout, Outdoor Seating, Seating, Table Service</v>
      </c>
      <c r="Q2110" t="str" cm="1">
        <f t="array" ref="Q2110">_xlfn.TEXTJOIN(", ", TRUE, IFERROR(_xlfn.FILTERXML("&lt;t&gt;&lt;s&gt;" &amp; SUBSTITUTE(P2110, ", ", "&lt;/s&gt;&lt;s&gt;") &amp; "&lt;/s&gt;&lt;/t&gt;", "//s[not(preceding::*=.)]"), ""))</f>
        <v>Cafe, Asian, Malaysian, Breakfast, Takeout, Outdoor Seating, Seating, Table Service</v>
      </c>
      <c r="R2110" t="s">
        <v>9048</v>
      </c>
      <c r="S2110" t="str">
        <f t="shared" si="261"/>
        <v>P003081</v>
      </c>
      <c r="T2110">
        <f t="shared" ca="1" si="262"/>
        <v>62</v>
      </c>
      <c r="U2110" s="4">
        <v>1514</v>
      </c>
    </row>
    <row r="2111" spans="1:21" x14ac:dyDescent="0.45">
      <c r="A2111" t="s">
        <v>8531</v>
      </c>
      <c r="B2111" t="s">
        <v>41</v>
      </c>
      <c r="C2111" s="3" t="str">
        <f t="shared" si="257"/>
        <v>4.5 </v>
      </c>
      <c r="D2111" t="s">
        <v>8532</v>
      </c>
      <c r="E2111" t="s">
        <v>8533</v>
      </c>
      <c r="F2111" t="s">
        <v>6</v>
      </c>
      <c r="G2111" t="str">
        <f t="shared" si="258"/>
        <v>$</v>
      </c>
      <c r="H2111" t="s">
        <v>8534</v>
      </c>
      <c r="J2111" t="str">
        <f t="shared" si="256"/>
        <v>ChineseJapaneseSouthwestern</v>
      </c>
      <c r="K2111" t="str" cm="1">
        <f t="array" ref="K2111">ExtractCapitals(J2111)</f>
        <v>Chinese Japanese Southwestern</v>
      </c>
      <c r="L2111" t="str">
        <f t="shared" si="259"/>
        <v>Chinese, Japanese, Southwestern</v>
      </c>
      <c r="M2111" t="str">
        <f t="shared" si="263"/>
        <v>Chinese, Japanese, Southwestern</v>
      </c>
      <c r="N2111" t="s">
        <v>232</v>
      </c>
      <c r="O2111" t="s">
        <v>973</v>
      </c>
      <c r="P2111" t="str">
        <f t="shared" si="260"/>
        <v>Chinese, Japanese, Southwestern, Lunch, Dinner, Takeout, Wheelchair Accessible</v>
      </c>
      <c r="Q2111" t="str" cm="1">
        <f t="array" ref="Q2111">_xlfn.TEXTJOIN(", ", TRUE, IFERROR(_xlfn.FILTERXML("&lt;t&gt;&lt;s&gt;" &amp; SUBSTITUTE(P2111, ", ", "&lt;/s&gt;&lt;s&gt;") &amp; "&lt;/s&gt;&lt;/t&gt;", "//s[not(preceding::*=.)]"), ""))</f>
        <v>Chinese, Japanese, Southwestern, Lunch, Dinner, Takeout, Wheelchair Accessible</v>
      </c>
      <c r="R2111" t="s">
        <v>9048</v>
      </c>
      <c r="S2111" t="str">
        <f t="shared" si="261"/>
        <v>P003082</v>
      </c>
      <c r="T2111">
        <f t="shared" ca="1" si="262"/>
        <v>4475</v>
      </c>
      <c r="U2111" s="4">
        <v>2387</v>
      </c>
    </row>
    <row r="2112" spans="1:21" x14ac:dyDescent="0.45">
      <c r="A2112" t="s">
        <v>8535</v>
      </c>
      <c r="B2112" t="s">
        <v>18</v>
      </c>
      <c r="C2112" s="3" t="str">
        <f t="shared" si="257"/>
        <v>3.5 </v>
      </c>
      <c r="D2112" t="s">
        <v>8536</v>
      </c>
      <c r="E2112" t="s">
        <v>8537</v>
      </c>
      <c r="F2112" t="s">
        <v>13</v>
      </c>
      <c r="G2112" t="str">
        <f t="shared" si="258"/>
        <v>$$ - $$$</v>
      </c>
      <c r="H2112" t="s">
        <v>1194</v>
      </c>
      <c r="I2112" t="s">
        <v>8538</v>
      </c>
      <c r="J2112" t="str">
        <f t="shared" si="256"/>
        <v xml:space="preserve">  AsianMalaysian</v>
      </c>
      <c r="K2112" t="str" cm="1">
        <f t="array" ref="K2112">ExtractCapitals(J2112)</f>
        <v>Asian Malaysian</v>
      </c>
      <c r="L2112" t="str">
        <f t="shared" si="259"/>
        <v>Asian, Malaysian</v>
      </c>
      <c r="M2112" t="str">
        <f t="shared" si="263"/>
        <v>Asian, Malaysian</v>
      </c>
      <c r="N2112" t="s">
        <v>1176</v>
      </c>
      <c r="O2112" t="s">
        <v>610</v>
      </c>
      <c r="P2112" t="str">
        <f t="shared" si="260"/>
        <v>Asian, Malaysian, Malaysian, Asian, Breakfast, Lunch, Dinner</v>
      </c>
      <c r="Q2112" t="str" cm="1">
        <f t="array" ref="Q2112">_xlfn.TEXTJOIN(", ", TRUE, IFERROR(_xlfn.FILTERXML("&lt;t&gt;&lt;s&gt;" &amp; SUBSTITUTE(P2112, ", ", "&lt;/s&gt;&lt;s&gt;") &amp; "&lt;/s&gt;&lt;/t&gt;", "//s[not(preceding::*=.)]"), ""))</f>
        <v>Asian, Malaysian, Breakfast, Lunch, Dinner</v>
      </c>
      <c r="R2112" t="s">
        <v>9048</v>
      </c>
      <c r="S2112" t="str">
        <f t="shared" si="261"/>
        <v>P003083</v>
      </c>
      <c r="T2112">
        <f t="shared" ca="1" si="262"/>
        <v>3221</v>
      </c>
      <c r="U2112" s="4">
        <v>520</v>
      </c>
    </row>
    <row r="2113" spans="1:21" x14ac:dyDescent="0.45">
      <c r="A2113" t="s">
        <v>8539</v>
      </c>
      <c r="B2113" t="s">
        <v>3</v>
      </c>
      <c r="C2113" s="3" t="str">
        <f t="shared" si="257"/>
        <v>4.0 </v>
      </c>
      <c r="D2113" t="s">
        <v>8540</v>
      </c>
      <c r="F2113" t="s">
        <v>13</v>
      </c>
      <c r="G2113" t="str">
        <f t="shared" si="258"/>
        <v>$$ - $$$</v>
      </c>
      <c r="H2113" t="s">
        <v>206</v>
      </c>
      <c r="I2113" t="s">
        <v>8541</v>
      </c>
      <c r="J2113" t="str">
        <f t="shared" si="256"/>
        <v xml:space="preserve">  DessertCafe</v>
      </c>
      <c r="K2113" t="str" cm="1">
        <f t="array" ref="K2113">ExtractCapitals(J2113)</f>
        <v>Dessert Cafe</v>
      </c>
      <c r="L2113" t="str">
        <f t="shared" si="259"/>
        <v>Dessert, Cafe</v>
      </c>
      <c r="M2113" t="str">
        <f t="shared" si="263"/>
        <v>Dessert, Cafe</v>
      </c>
      <c r="N2113" t="s">
        <v>3814</v>
      </c>
      <c r="P2113" t="str">
        <f t="shared" si="260"/>
        <v>Dessert, Cafe, Takeout, Seating</v>
      </c>
      <c r="Q2113" t="str" cm="1">
        <f t="array" ref="Q2113">_xlfn.TEXTJOIN(", ", TRUE, IFERROR(_xlfn.FILTERXML("&lt;t&gt;&lt;s&gt;" &amp; SUBSTITUTE(P2113, ", ", "&lt;/s&gt;&lt;s&gt;") &amp; "&lt;/s&gt;&lt;/t&gt;", "//s[not(preceding::*=.)]"), ""))</f>
        <v>Dessert, Cafe, Takeout, Seating</v>
      </c>
      <c r="R2113" t="s">
        <v>9048</v>
      </c>
      <c r="S2113" t="str">
        <f t="shared" si="261"/>
        <v>P003084</v>
      </c>
      <c r="T2113">
        <f t="shared" ca="1" si="262"/>
        <v>2074</v>
      </c>
      <c r="U2113" s="4">
        <v>3301</v>
      </c>
    </row>
    <row r="2114" spans="1:21" x14ac:dyDescent="0.45">
      <c r="A2114" t="s">
        <v>8542</v>
      </c>
      <c r="B2114" t="s">
        <v>3</v>
      </c>
      <c r="C2114" s="3" t="str">
        <f t="shared" si="257"/>
        <v>4.0 </v>
      </c>
      <c r="D2114" t="s">
        <v>8543</v>
      </c>
      <c r="F2114" t="s">
        <v>6</v>
      </c>
      <c r="G2114" t="str">
        <f t="shared" si="258"/>
        <v>$</v>
      </c>
      <c r="H2114" t="s">
        <v>75</v>
      </c>
      <c r="I2114" t="s">
        <v>8544</v>
      </c>
      <c r="J2114" t="str">
        <f t="shared" ref="J2114:J2177" si="264">SUBSTITUTE(SUBSTITUTE(H2114, "$", ""), "-", "")</f>
        <v>IndianAsianMalaysian</v>
      </c>
      <c r="K2114" t="str" cm="1">
        <f t="array" ref="K2114">ExtractCapitals(J2114)</f>
        <v>Indian Asian Malaysian</v>
      </c>
      <c r="L2114" t="str">
        <f t="shared" si="259"/>
        <v>Indian, Asian, Malaysian</v>
      </c>
      <c r="M2114" t="str">
        <f t="shared" si="263"/>
        <v>Indian, Asian, Malaysian</v>
      </c>
      <c r="N2114" t="s">
        <v>6535</v>
      </c>
      <c r="O2114" t="s">
        <v>5000</v>
      </c>
      <c r="P2114" t="str">
        <f t="shared" si="260"/>
        <v>Indian, Asian, Malaysian, Vegan Options, Halal, Breakfast, Lunch, Brunch, Dinner</v>
      </c>
      <c r="Q2114" t="str" cm="1">
        <f t="array" ref="Q2114">_xlfn.TEXTJOIN(", ", TRUE, IFERROR(_xlfn.FILTERXML("&lt;t&gt;&lt;s&gt;" &amp; SUBSTITUTE(P2114, ", ", "&lt;/s&gt;&lt;s&gt;") &amp; "&lt;/s&gt;&lt;/t&gt;", "//s[not(preceding::*=.)]"), ""))</f>
        <v>Indian, Asian, Malaysian, Vegan Options, Halal, Breakfast, Lunch, Brunch, Dinner</v>
      </c>
      <c r="R2114" t="s">
        <v>9048</v>
      </c>
      <c r="S2114" t="str">
        <f t="shared" si="261"/>
        <v>P003085</v>
      </c>
      <c r="T2114">
        <f t="shared" ca="1" si="262"/>
        <v>4023</v>
      </c>
      <c r="U2114" s="4">
        <v>1537</v>
      </c>
    </row>
    <row r="2115" spans="1:21" x14ac:dyDescent="0.45">
      <c r="A2115" t="s">
        <v>8545</v>
      </c>
      <c r="B2115" t="s">
        <v>3</v>
      </c>
      <c r="C2115" s="3" t="str">
        <f t="shared" ref="C2115:C2178" si="265">SUBSTITUTE(B2115, "Â", "")</f>
        <v>4.0 </v>
      </c>
      <c r="D2115" t="s">
        <v>8546</v>
      </c>
      <c r="E2115" t="s">
        <v>8547</v>
      </c>
      <c r="F2115" t="s">
        <v>6</v>
      </c>
      <c r="G2115" t="str">
        <f t="shared" ref="G2115:G2178" si="266">IF(OR(ISBLANK(F2115), ISERROR(SEARCH("$", F2115))), "$$", F2115)</f>
        <v>$</v>
      </c>
      <c r="H2115" t="s">
        <v>212</v>
      </c>
      <c r="I2115" t="s">
        <v>8548</v>
      </c>
      <c r="J2115" t="str">
        <f t="shared" si="264"/>
        <v>IndianAsianVegetarian Friendly</v>
      </c>
      <c r="K2115" t="str" cm="1">
        <f t="array" ref="K2115">ExtractCapitals(J2115)</f>
        <v>Indian Asian Vegetarian  Friendly</v>
      </c>
      <c r="L2115" t="str">
        <f t="shared" ref="L2115:L2178" si="267">SUBSTITUTE(K2115, " ", ", ")</f>
        <v>Indian, Asian, Vegetarian, , Friendly</v>
      </c>
      <c r="M2115" t="str">
        <f t="shared" si="263"/>
        <v>Indian, Asian, Vegetarian Friendly</v>
      </c>
      <c r="N2115" t="s">
        <v>56</v>
      </c>
      <c r="O2115" t="s">
        <v>600</v>
      </c>
      <c r="P2115" t="str">
        <f t="shared" ref="P2115:P2178" si="268">M2115 &amp; IF(ISNUMBER(SEARCH(N2115, M2115)), "", ", " &amp; N2115) &amp; IF(AND(ISNUMBER(SEARCH(N2115, M2115 &amp; N2115)), ISNUMBER(SEARCH(O2115, M2115 &amp; N2115))), "", ", " &amp; O2115)</f>
        <v>Indian, Asian, Vegetarian Friendly, Vegetarian Friendly, Vegan Options, Breakfast, Lunch, Dinner, Brunch</v>
      </c>
      <c r="Q2115" t="str" cm="1">
        <f t="array" ref="Q2115">_xlfn.TEXTJOIN(", ", TRUE, IFERROR(_xlfn.FILTERXML("&lt;t&gt;&lt;s&gt;" &amp; SUBSTITUTE(P2115, ", ", "&lt;/s&gt;&lt;s&gt;") &amp; "&lt;/s&gt;&lt;/t&gt;", "//s[not(preceding::*=.)]"), ""))</f>
        <v>Indian, Asian, Vegetarian Friendly, Vegan Options, Breakfast, Lunch, Dinner, Brunch</v>
      </c>
      <c r="R2115" t="s">
        <v>9048</v>
      </c>
      <c r="S2115" t="str">
        <f t="shared" ref="S2115:S2178" si="269">"P" &amp; TEXT(ROW(S2115)-1+972,"000000")</f>
        <v>P003086</v>
      </c>
      <c r="T2115">
        <f t="shared" ref="T2115:T2178" ca="1" si="270">RANDBETWEEN(1, 4500)</f>
        <v>1814</v>
      </c>
      <c r="U2115" s="4">
        <v>2951</v>
      </c>
    </row>
    <row r="2116" spans="1:21" x14ac:dyDescent="0.45">
      <c r="A2116" t="s">
        <v>8549</v>
      </c>
      <c r="B2116" t="s">
        <v>3</v>
      </c>
      <c r="C2116" s="3" t="str">
        <f t="shared" si="265"/>
        <v>4.0 </v>
      </c>
      <c r="D2116" t="s">
        <v>8550</v>
      </c>
      <c r="F2116" t="s">
        <v>6</v>
      </c>
      <c r="G2116" t="str">
        <f t="shared" si="266"/>
        <v>$</v>
      </c>
      <c r="H2116" t="s">
        <v>8551</v>
      </c>
      <c r="J2116" t="str">
        <f t="shared" si="264"/>
        <v>BarbecueAsianCantonese</v>
      </c>
      <c r="K2116" t="str" cm="1">
        <f t="array" ref="K2116">ExtractCapitals(J2116)</f>
        <v>Barbecue Asian Cantonese</v>
      </c>
      <c r="L2116" t="str">
        <f t="shared" si="267"/>
        <v>Barbecue, Asian, Cantonese</v>
      </c>
      <c r="M2116" t="str">
        <f t="shared" ref="M2116:M2179" si="271">SUBSTITUTE(SUBSTITUTE(L2116, ", ,", ""), ",,", ",")</f>
        <v>Barbecue, Asian, Cantonese</v>
      </c>
      <c r="N2116" t="s">
        <v>62</v>
      </c>
      <c r="O2116" t="s">
        <v>3539</v>
      </c>
      <c r="P2116" t="str">
        <f t="shared" si="268"/>
        <v>Barbecue, Asian, Cantonese, Lunch, Takeout, Seating, Table Service</v>
      </c>
      <c r="Q2116" t="str" cm="1">
        <f t="array" ref="Q2116">_xlfn.TEXTJOIN(", ", TRUE, IFERROR(_xlfn.FILTERXML("&lt;t&gt;&lt;s&gt;" &amp; SUBSTITUTE(P2116, ", ", "&lt;/s&gt;&lt;s&gt;") &amp; "&lt;/s&gt;&lt;/t&gt;", "//s[not(preceding::*=.)]"), ""))</f>
        <v>Barbecue, Asian, Cantonese, Lunch, Takeout, Seating, Table Service</v>
      </c>
      <c r="R2116" t="s">
        <v>9048</v>
      </c>
      <c r="S2116" t="str">
        <f t="shared" si="269"/>
        <v>P003087</v>
      </c>
      <c r="T2116">
        <f t="shared" ca="1" si="270"/>
        <v>1976</v>
      </c>
      <c r="U2116" s="4">
        <v>4428</v>
      </c>
    </row>
    <row r="2117" spans="1:21" x14ac:dyDescent="0.45">
      <c r="A2117" t="s">
        <v>8552</v>
      </c>
      <c r="B2117" t="s">
        <v>18</v>
      </c>
      <c r="C2117" s="3" t="str">
        <f t="shared" si="265"/>
        <v>3.5 </v>
      </c>
      <c r="D2117" t="s">
        <v>8553</v>
      </c>
      <c r="E2117" t="s">
        <v>8554</v>
      </c>
      <c r="F2117" t="s">
        <v>13</v>
      </c>
      <c r="G2117" t="str">
        <f t="shared" si="266"/>
        <v>$$ - $$$</v>
      </c>
      <c r="H2117" t="s">
        <v>32</v>
      </c>
      <c r="I2117" t="s">
        <v>8555</v>
      </c>
      <c r="J2117" t="str">
        <f t="shared" si="264"/>
        <v xml:space="preserve">  AsianNonya/MalaysianMalaysian</v>
      </c>
      <c r="K2117" t="str" cm="1">
        <f t="array" ref="K2117">ExtractCapitals(J2117)</f>
        <v>Asian Nonya/ Malaysian Malaysian</v>
      </c>
      <c r="L2117" t="str">
        <f t="shared" si="267"/>
        <v>Asian, Nonya/, Malaysian, Malaysian</v>
      </c>
      <c r="M2117" t="str">
        <f t="shared" si="271"/>
        <v>Asian, Nonya/, Malaysian, Malaysian</v>
      </c>
      <c r="N2117" t="s">
        <v>135</v>
      </c>
      <c r="O2117" t="s">
        <v>6268</v>
      </c>
      <c r="P2117" t="str">
        <f t="shared" si="268"/>
        <v>Asian, Nonya/, Malaysian, Malaysian, Dinner, Lunch, Takeout, Seating, Wheelchair Accessible, Table Service</v>
      </c>
      <c r="Q2117" t="str" cm="1">
        <f t="array" ref="Q2117">_xlfn.TEXTJOIN(", ", TRUE, IFERROR(_xlfn.FILTERXML("&lt;t&gt;&lt;s&gt;" &amp; SUBSTITUTE(P2117, ", ", "&lt;/s&gt;&lt;s&gt;") &amp; "&lt;/s&gt;&lt;/t&gt;", "//s[not(preceding::*=.)]"), ""))</f>
        <v>Asian, Nonya/, Malaysian, Dinner, Lunch, Takeout, Seating, Wheelchair Accessible, Table Service</v>
      </c>
      <c r="R2117" t="s">
        <v>9048</v>
      </c>
      <c r="S2117" t="str">
        <f t="shared" si="269"/>
        <v>P003088</v>
      </c>
      <c r="T2117">
        <f t="shared" ca="1" si="270"/>
        <v>3830</v>
      </c>
      <c r="U2117" s="4">
        <v>640</v>
      </c>
    </row>
    <row r="2118" spans="1:21" x14ac:dyDescent="0.45">
      <c r="A2118" t="s">
        <v>8556</v>
      </c>
      <c r="B2118" t="s">
        <v>41</v>
      </c>
      <c r="C2118" s="3" t="str">
        <f t="shared" si="265"/>
        <v>4.5 </v>
      </c>
      <c r="D2118" t="s">
        <v>8557</v>
      </c>
      <c r="E2118" t="s">
        <v>8558</v>
      </c>
      <c r="F2118" t="s">
        <v>13</v>
      </c>
      <c r="G2118" t="str">
        <f t="shared" si="266"/>
        <v>$$ - $$$</v>
      </c>
      <c r="H2118" t="s">
        <v>8559</v>
      </c>
      <c r="I2118" t="s">
        <v>8560</v>
      </c>
      <c r="J2118" t="str">
        <f t="shared" si="264"/>
        <v xml:space="preserve">  HealthyMiddle EasternArabic</v>
      </c>
      <c r="K2118" t="str" cm="1">
        <f t="array" ref="K2118">ExtractCapitals(J2118)</f>
        <v>Healthy Middle  Eastern Arabic</v>
      </c>
      <c r="L2118" t="str">
        <f t="shared" si="267"/>
        <v>Healthy, Middle, , Eastern, Arabic</v>
      </c>
      <c r="M2118" t="str">
        <f t="shared" si="271"/>
        <v>Healthy, Middle Eastern, Arabic</v>
      </c>
      <c r="N2118" t="s">
        <v>8561</v>
      </c>
      <c r="O2118" t="s">
        <v>56</v>
      </c>
      <c r="P2118" t="str">
        <f t="shared" si="268"/>
        <v>Healthy, Middle Eastern, Arabic, Middle Eastern, Healthy, Arabic, Vegetarian Friendly, Vegan Options</v>
      </c>
      <c r="Q2118" t="str" cm="1">
        <f t="array" ref="Q2118">_xlfn.TEXTJOIN(", ", TRUE, IFERROR(_xlfn.FILTERXML("&lt;t&gt;&lt;s&gt;" &amp; SUBSTITUTE(P2118, ", ", "&lt;/s&gt;&lt;s&gt;") &amp; "&lt;/s&gt;&lt;/t&gt;", "//s[not(preceding::*=.)]"), ""))</f>
        <v>Healthy, Middle Eastern, Arabic, Vegetarian Friendly, Vegan Options</v>
      </c>
      <c r="R2118" t="s">
        <v>9048</v>
      </c>
      <c r="S2118" t="str">
        <f t="shared" si="269"/>
        <v>P003089</v>
      </c>
      <c r="T2118">
        <f t="shared" ca="1" si="270"/>
        <v>2923</v>
      </c>
      <c r="U2118" s="4">
        <v>2806</v>
      </c>
    </row>
    <row r="2119" spans="1:21" x14ac:dyDescent="0.45">
      <c r="A2119" t="s">
        <v>8562</v>
      </c>
      <c r="B2119" t="s">
        <v>79</v>
      </c>
      <c r="C2119" s="3" t="str">
        <f t="shared" si="265"/>
        <v>5.0 </v>
      </c>
      <c r="D2119" t="s">
        <v>8563</v>
      </c>
      <c r="E2119" t="s">
        <v>8564</v>
      </c>
      <c r="F2119" t="s">
        <v>13</v>
      </c>
      <c r="G2119" t="str">
        <f t="shared" si="266"/>
        <v>$$ - $$$</v>
      </c>
      <c r="H2119" t="s">
        <v>380</v>
      </c>
      <c r="I2119" t="s">
        <v>8565</v>
      </c>
      <c r="J2119" t="str">
        <f t="shared" si="264"/>
        <v xml:space="preserve">  JapaneseSushiAsian</v>
      </c>
      <c r="K2119" t="str" cm="1">
        <f t="array" ref="K2119">ExtractCapitals(J2119)</f>
        <v>Japanese Sushi Asian</v>
      </c>
      <c r="L2119" t="str">
        <f t="shared" si="267"/>
        <v>Japanese, Sushi, Asian</v>
      </c>
      <c r="M2119" t="str">
        <f t="shared" si="271"/>
        <v>Japanese, Sushi, Asian</v>
      </c>
      <c r="N2119" t="s">
        <v>183</v>
      </c>
      <c r="O2119" t="s">
        <v>8566</v>
      </c>
      <c r="P2119" t="str">
        <f t="shared" si="268"/>
        <v>Japanese, Sushi, Asian, Lunch, Dinner, Brunch, Delivery, Takeout, Seating, Parking Available, Street Parking, Serves Alcohol, Accepts Mastercard, Accepts Visa, Digital Payments, Free Wifi, Accepts Credit Cards, Non-smoking restaurants, Reservations</v>
      </c>
      <c r="Q2119" t="str" cm="1">
        <f t="array" ref="Q2119">_xlfn.TEXTJOIN(", ", TRUE, IFERROR(_xlfn.FILTERXML("&lt;t&gt;&lt;s&gt;" &amp; SUBSTITUTE(P2119, ", ", "&lt;/s&gt;&lt;s&gt;") &amp; "&lt;/s&gt;&lt;/t&gt;", "//s[not(preceding::*=.)]"), ""))</f>
        <v>Japanese, Sushi, Asian, Lunch, Dinner, Brunch, Delivery, Takeout, Seating, Parking Available, Street Parking, Serves Alcohol, Accepts Mastercard, Accepts Visa, Digital Payments, Free Wifi, Accepts Credit Cards, Non-smoking restaurants, Reservations</v>
      </c>
      <c r="R2119" t="s">
        <v>9048</v>
      </c>
      <c r="S2119" t="str">
        <f t="shared" si="269"/>
        <v>P003090</v>
      </c>
      <c r="T2119">
        <f t="shared" ca="1" si="270"/>
        <v>4292</v>
      </c>
      <c r="U2119" s="4">
        <v>570</v>
      </c>
    </row>
    <row r="2120" spans="1:21" x14ac:dyDescent="0.45">
      <c r="A2120" t="s">
        <v>8567</v>
      </c>
      <c r="B2120" t="s">
        <v>41</v>
      </c>
      <c r="C2120" s="3" t="str">
        <f t="shared" si="265"/>
        <v>4.5 </v>
      </c>
      <c r="D2120" t="s">
        <v>8568</v>
      </c>
      <c r="E2120" t="s">
        <v>8569</v>
      </c>
      <c r="F2120" t="s">
        <v>6</v>
      </c>
      <c r="G2120" t="str">
        <f t="shared" si="266"/>
        <v>$</v>
      </c>
      <c r="H2120" t="s">
        <v>161</v>
      </c>
      <c r="I2120" t="s">
        <v>8570</v>
      </c>
      <c r="J2120" t="str">
        <f t="shared" si="264"/>
        <v>ChineseAsianCantonese</v>
      </c>
      <c r="K2120" t="str" cm="1">
        <f t="array" ref="K2120">ExtractCapitals(J2120)</f>
        <v>Chinese Asian Cantonese</v>
      </c>
      <c r="L2120" t="str">
        <f t="shared" si="267"/>
        <v>Chinese, Asian, Cantonese</v>
      </c>
      <c r="M2120" t="str">
        <f t="shared" si="271"/>
        <v>Chinese, Asian, Cantonese</v>
      </c>
      <c r="N2120" t="s">
        <v>46</v>
      </c>
      <c r="O2120" t="s">
        <v>39</v>
      </c>
      <c r="P2120" t="str">
        <f t="shared" si="268"/>
        <v>Chinese, Asian, Cantonese, Chinese, Asian, Malaysian, Dinner</v>
      </c>
      <c r="Q2120" t="str" cm="1">
        <f t="array" ref="Q2120">_xlfn.TEXTJOIN(", ", TRUE, IFERROR(_xlfn.FILTERXML("&lt;t&gt;&lt;s&gt;" &amp; SUBSTITUTE(P2120, ", ", "&lt;/s&gt;&lt;s&gt;") &amp; "&lt;/s&gt;&lt;/t&gt;", "//s[not(preceding::*=.)]"), ""))</f>
        <v>Chinese, Asian, Cantonese, Malaysian, Dinner</v>
      </c>
      <c r="R2120" t="s">
        <v>9048</v>
      </c>
      <c r="S2120" t="str">
        <f t="shared" si="269"/>
        <v>P003091</v>
      </c>
      <c r="T2120">
        <f t="shared" ca="1" si="270"/>
        <v>1005</v>
      </c>
      <c r="U2120" s="4">
        <v>385</v>
      </c>
    </row>
    <row r="2121" spans="1:21" x14ac:dyDescent="0.45">
      <c r="A2121" t="s">
        <v>8571</v>
      </c>
      <c r="B2121" t="s">
        <v>41</v>
      </c>
      <c r="C2121" s="3" t="str">
        <f t="shared" si="265"/>
        <v>4.5 </v>
      </c>
      <c r="D2121" t="s">
        <v>8572</v>
      </c>
      <c r="F2121" t="s">
        <v>13</v>
      </c>
      <c r="G2121" t="str">
        <f t="shared" si="266"/>
        <v>$$ - $$$</v>
      </c>
      <c r="H2121" t="s">
        <v>21</v>
      </c>
      <c r="I2121" t="s">
        <v>8573</v>
      </c>
      <c r="J2121" t="str">
        <f t="shared" si="264"/>
        <v xml:space="preserve">  ChineseAsianMalaysian</v>
      </c>
      <c r="K2121" t="str" cm="1">
        <f t="array" ref="K2121">ExtractCapitals(J2121)</f>
        <v>Chinese Asian Malaysian</v>
      </c>
      <c r="L2121" t="str">
        <f t="shared" si="267"/>
        <v>Chinese, Asian, Malaysian</v>
      </c>
      <c r="M2121" t="str">
        <f t="shared" si="271"/>
        <v>Chinese, Asian, Malaysian</v>
      </c>
      <c r="N2121" t="s">
        <v>56</v>
      </c>
      <c r="O2121" t="s">
        <v>232</v>
      </c>
      <c r="P2121" t="str">
        <f t="shared" si="268"/>
        <v>Chinese, Asian, Malaysian, Vegetarian Friendly, Vegan Options, Lunch, Dinner</v>
      </c>
      <c r="Q2121" t="str" cm="1">
        <f t="array" ref="Q2121">_xlfn.TEXTJOIN(", ", TRUE, IFERROR(_xlfn.FILTERXML("&lt;t&gt;&lt;s&gt;" &amp; SUBSTITUTE(P2121, ", ", "&lt;/s&gt;&lt;s&gt;") &amp; "&lt;/s&gt;&lt;/t&gt;", "//s[not(preceding::*=.)]"), ""))</f>
        <v>Chinese, Asian, Malaysian, Vegetarian Friendly, Vegan Options, Lunch, Dinner</v>
      </c>
      <c r="R2121" t="s">
        <v>9048</v>
      </c>
      <c r="S2121" t="str">
        <f t="shared" si="269"/>
        <v>P003092</v>
      </c>
      <c r="T2121">
        <f t="shared" ca="1" si="270"/>
        <v>2642</v>
      </c>
      <c r="U2121" s="4">
        <v>4482</v>
      </c>
    </row>
    <row r="2122" spans="1:21" x14ac:dyDescent="0.45">
      <c r="A2122" t="s">
        <v>8574</v>
      </c>
      <c r="B2122" t="s">
        <v>3</v>
      </c>
      <c r="C2122" s="3" t="str">
        <f t="shared" si="265"/>
        <v>4.0 </v>
      </c>
      <c r="D2122" t="s">
        <v>8575</v>
      </c>
      <c r="F2122" t="s">
        <v>6</v>
      </c>
      <c r="G2122" t="str">
        <f t="shared" si="266"/>
        <v>$</v>
      </c>
      <c r="H2122" t="s">
        <v>631</v>
      </c>
      <c r="J2122" t="str">
        <f t="shared" si="264"/>
        <v>AsianMalaysianHalal</v>
      </c>
      <c r="K2122" t="str" cm="1">
        <f t="array" ref="K2122">ExtractCapitals(J2122)</f>
        <v>Asian Malaysian Halal</v>
      </c>
      <c r="L2122" t="str">
        <f t="shared" si="267"/>
        <v>Asian, Malaysian, Halal</v>
      </c>
      <c r="M2122" t="str">
        <f t="shared" si="271"/>
        <v>Asian, Malaysian, Halal</v>
      </c>
      <c r="N2122" t="s">
        <v>77</v>
      </c>
      <c r="O2122" t="s">
        <v>1384</v>
      </c>
      <c r="P2122" t="str">
        <f t="shared" si="268"/>
        <v>Asian, Malaysian, Halal, Lunch, Brunch</v>
      </c>
      <c r="Q2122" t="str" cm="1">
        <f t="array" ref="Q2122">_xlfn.TEXTJOIN(", ", TRUE, IFERROR(_xlfn.FILTERXML("&lt;t&gt;&lt;s&gt;" &amp; SUBSTITUTE(P2122, ", ", "&lt;/s&gt;&lt;s&gt;") &amp; "&lt;/s&gt;&lt;/t&gt;", "//s[not(preceding::*=.)]"), ""))</f>
        <v>Asian, Malaysian, Halal, Lunch, Brunch</v>
      </c>
      <c r="R2122" t="s">
        <v>9048</v>
      </c>
      <c r="S2122" t="str">
        <f t="shared" si="269"/>
        <v>P003093</v>
      </c>
      <c r="T2122">
        <f t="shared" ca="1" si="270"/>
        <v>3667</v>
      </c>
      <c r="U2122" s="4">
        <v>2598</v>
      </c>
    </row>
    <row r="2123" spans="1:21" x14ac:dyDescent="0.45">
      <c r="A2123" t="s">
        <v>8576</v>
      </c>
      <c r="B2123" t="s">
        <v>79</v>
      </c>
      <c r="C2123" s="3" t="str">
        <f t="shared" si="265"/>
        <v>5.0 </v>
      </c>
      <c r="D2123" t="s">
        <v>8577</v>
      </c>
      <c r="E2123" t="s">
        <v>8578</v>
      </c>
      <c r="F2123" t="s">
        <v>144</v>
      </c>
      <c r="G2123" t="str">
        <f t="shared" si="266"/>
        <v>$$$$</v>
      </c>
      <c r="H2123" t="s">
        <v>8579</v>
      </c>
      <c r="I2123" t="s">
        <v>8580</v>
      </c>
      <c r="J2123" t="str">
        <f t="shared" si="264"/>
        <v>FrenchSeafoodInternational</v>
      </c>
      <c r="K2123" t="str" cm="1">
        <f t="array" ref="K2123">ExtractCapitals(J2123)</f>
        <v>French Seafood International</v>
      </c>
      <c r="L2123" t="str">
        <f t="shared" si="267"/>
        <v>French, Seafood, International</v>
      </c>
      <c r="M2123" t="str">
        <f t="shared" si="271"/>
        <v>French, Seafood, International</v>
      </c>
      <c r="N2123" t="s">
        <v>39</v>
      </c>
      <c r="O2123" t="s">
        <v>4468</v>
      </c>
      <c r="P2123" t="str">
        <f t="shared" si="268"/>
        <v>French, Seafood, International, Dinner, Reservations, Seating, Accepts Credit Cards, Table Service</v>
      </c>
      <c r="Q2123" t="str" cm="1">
        <f t="array" ref="Q2123">_xlfn.TEXTJOIN(", ", TRUE, IFERROR(_xlfn.FILTERXML("&lt;t&gt;&lt;s&gt;" &amp; SUBSTITUTE(P2123, ", ", "&lt;/s&gt;&lt;s&gt;") &amp; "&lt;/s&gt;&lt;/t&gt;", "//s[not(preceding::*=.)]"), ""))</f>
        <v>French, Seafood, International, Dinner, Reservations, Seating, Accepts Credit Cards, Table Service</v>
      </c>
      <c r="R2123" t="s">
        <v>9048</v>
      </c>
      <c r="S2123" t="str">
        <f t="shared" si="269"/>
        <v>P003094</v>
      </c>
      <c r="T2123">
        <f t="shared" ca="1" si="270"/>
        <v>4469</v>
      </c>
      <c r="U2123" s="4">
        <v>17</v>
      </c>
    </row>
    <row r="2124" spans="1:21" x14ac:dyDescent="0.45">
      <c r="A2124" t="s">
        <v>6293</v>
      </c>
      <c r="B2124" t="s">
        <v>3</v>
      </c>
      <c r="C2124" s="3" t="str">
        <f t="shared" si="265"/>
        <v>4.0 </v>
      </c>
      <c r="D2124" t="s">
        <v>8581</v>
      </c>
      <c r="E2124" t="s">
        <v>8582</v>
      </c>
      <c r="F2124" t="s">
        <v>13</v>
      </c>
      <c r="G2124" t="str">
        <f t="shared" si="266"/>
        <v>$$ - $$$</v>
      </c>
      <c r="H2124" t="s">
        <v>1368</v>
      </c>
      <c r="I2124">
        <v>6048913616</v>
      </c>
      <c r="J2124" t="str">
        <f t="shared" si="264"/>
        <v xml:space="preserve">  BarbecueAsianKorean</v>
      </c>
      <c r="K2124" t="str" cm="1">
        <f t="array" ref="K2124">ExtractCapitals(J2124)</f>
        <v>Barbecue Asian Korean</v>
      </c>
      <c r="L2124" t="str">
        <f t="shared" si="267"/>
        <v>Barbecue, Asian, Korean</v>
      </c>
      <c r="M2124" t="str">
        <f t="shared" si="271"/>
        <v>Barbecue, Asian, Korean</v>
      </c>
      <c r="N2124" t="s">
        <v>232</v>
      </c>
      <c r="O2124" t="s">
        <v>8583</v>
      </c>
      <c r="P2124" t="str">
        <f t="shared" si="268"/>
        <v>Barbecue, Asian, Korean, Lunch, Dinner, Takeout, Reservations, Seating, Serves Alcohol, Table Service, Wheelchair Accessible</v>
      </c>
      <c r="Q2124" t="str" cm="1">
        <f t="array" ref="Q2124">_xlfn.TEXTJOIN(", ", TRUE, IFERROR(_xlfn.FILTERXML("&lt;t&gt;&lt;s&gt;" &amp; SUBSTITUTE(P2124, ", ", "&lt;/s&gt;&lt;s&gt;") &amp; "&lt;/s&gt;&lt;/t&gt;", "//s[not(preceding::*=.)]"), ""))</f>
        <v>Barbecue, Asian, Korean, Lunch, Dinner, Takeout, Reservations, Seating, Serves Alcohol, Table Service, Wheelchair Accessible</v>
      </c>
      <c r="R2124" t="s">
        <v>9048</v>
      </c>
      <c r="S2124" t="str">
        <f t="shared" si="269"/>
        <v>P003095</v>
      </c>
      <c r="T2124">
        <f t="shared" ca="1" si="270"/>
        <v>248</v>
      </c>
      <c r="U2124" s="4">
        <v>2290</v>
      </c>
    </row>
    <row r="2125" spans="1:21" x14ac:dyDescent="0.45">
      <c r="A2125" t="s">
        <v>8584</v>
      </c>
      <c r="B2125" t="s">
        <v>41</v>
      </c>
      <c r="C2125" s="3" t="str">
        <f t="shared" si="265"/>
        <v>4.5 </v>
      </c>
      <c r="D2125" t="s">
        <v>8585</v>
      </c>
      <c r="E2125" t="s">
        <v>8586</v>
      </c>
      <c r="F2125" t="s">
        <v>13</v>
      </c>
      <c r="G2125" t="str">
        <f t="shared" si="266"/>
        <v>$$ - $$$</v>
      </c>
      <c r="H2125" t="s">
        <v>1194</v>
      </c>
      <c r="I2125" t="s">
        <v>8587</v>
      </c>
      <c r="J2125" t="str">
        <f t="shared" si="264"/>
        <v xml:space="preserve">  AsianMalaysian</v>
      </c>
      <c r="K2125" t="str" cm="1">
        <f t="array" ref="K2125">ExtractCapitals(J2125)</f>
        <v>Asian Malaysian</v>
      </c>
      <c r="L2125" t="str">
        <f t="shared" si="267"/>
        <v>Asian, Malaysian</v>
      </c>
      <c r="M2125" t="str">
        <f t="shared" si="271"/>
        <v>Asian, Malaysian</v>
      </c>
      <c r="N2125" t="s">
        <v>610</v>
      </c>
      <c r="O2125" t="s">
        <v>731</v>
      </c>
      <c r="P2125" t="str">
        <f t="shared" si="268"/>
        <v>Asian, Malaysian, Breakfast, Lunch, Dinner, Seating, Table Service</v>
      </c>
      <c r="Q2125" t="str" cm="1">
        <f t="array" ref="Q2125">_xlfn.TEXTJOIN(", ", TRUE, IFERROR(_xlfn.FILTERXML("&lt;t&gt;&lt;s&gt;" &amp; SUBSTITUTE(P2125, ", ", "&lt;/s&gt;&lt;s&gt;") &amp; "&lt;/s&gt;&lt;/t&gt;", "//s[not(preceding::*=.)]"), ""))</f>
        <v>Asian, Malaysian, Breakfast, Lunch, Dinner, Seating, Table Service</v>
      </c>
      <c r="R2125" t="s">
        <v>9048</v>
      </c>
      <c r="S2125" t="str">
        <f t="shared" si="269"/>
        <v>P003096</v>
      </c>
      <c r="T2125">
        <f t="shared" ca="1" si="270"/>
        <v>2913</v>
      </c>
      <c r="U2125" s="4">
        <v>4170</v>
      </c>
    </row>
    <row r="2126" spans="1:21" x14ac:dyDescent="0.45">
      <c r="A2126" t="s">
        <v>8588</v>
      </c>
      <c r="B2126" t="s">
        <v>41</v>
      </c>
      <c r="C2126" s="3" t="str">
        <f t="shared" si="265"/>
        <v>4.5 </v>
      </c>
      <c r="D2126" t="s">
        <v>8589</v>
      </c>
      <c r="E2126" t="s">
        <v>8590</v>
      </c>
      <c r="F2126" t="s">
        <v>144</v>
      </c>
      <c r="G2126" t="str">
        <f t="shared" si="266"/>
        <v>$$$$</v>
      </c>
      <c r="H2126" t="s">
        <v>5487</v>
      </c>
      <c r="I2126" t="s">
        <v>8591</v>
      </c>
      <c r="J2126" t="str">
        <f t="shared" si="264"/>
        <v>Italian</v>
      </c>
      <c r="K2126" t="str" cm="1">
        <f t="array" ref="K2126">ExtractCapitals(J2126)</f>
        <v>Italian</v>
      </c>
      <c r="L2126" t="str">
        <f t="shared" si="267"/>
        <v>Italian</v>
      </c>
      <c r="M2126" t="str">
        <f t="shared" si="271"/>
        <v>Italian</v>
      </c>
      <c r="N2126" t="s">
        <v>135</v>
      </c>
      <c r="O2126" t="s">
        <v>2214</v>
      </c>
      <c r="P2126" t="str">
        <f t="shared" si="268"/>
        <v>Italian, Dinner, Lunch, Reservations, Seating, Table Service</v>
      </c>
      <c r="Q2126" t="str" cm="1">
        <f t="array" ref="Q2126">_xlfn.TEXTJOIN(", ", TRUE, IFERROR(_xlfn.FILTERXML("&lt;t&gt;&lt;s&gt;" &amp; SUBSTITUTE(P2126, ", ", "&lt;/s&gt;&lt;s&gt;") &amp; "&lt;/s&gt;&lt;/t&gt;", "//s[not(preceding::*=.)]"), ""))</f>
        <v>Italian, Dinner, Lunch, Reservations, Seating, Table Service</v>
      </c>
      <c r="R2126" t="s">
        <v>9048</v>
      </c>
      <c r="S2126" t="str">
        <f t="shared" si="269"/>
        <v>P003097</v>
      </c>
      <c r="T2126">
        <f t="shared" ca="1" si="270"/>
        <v>1956</v>
      </c>
      <c r="U2126" s="4">
        <v>2457</v>
      </c>
    </row>
    <row r="2127" spans="1:21" x14ac:dyDescent="0.45">
      <c r="A2127" t="s">
        <v>8592</v>
      </c>
      <c r="B2127" t="s">
        <v>3</v>
      </c>
      <c r="C2127" s="3" t="str">
        <f t="shared" si="265"/>
        <v>4.0 </v>
      </c>
      <c r="D2127" t="s">
        <v>8593</v>
      </c>
      <c r="F2127" t="s">
        <v>6</v>
      </c>
      <c r="G2127" t="str">
        <f t="shared" si="266"/>
        <v>$</v>
      </c>
      <c r="H2127" t="s">
        <v>7</v>
      </c>
      <c r="I2127" t="s">
        <v>8594</v>
      </c>
      <c r="J2127" t="str">
        <f t="shared" si="264"/>
        <v>ChineseAsianMalaysian</v>
      </c>
      <c r="K2127" t="str" cm="1">
        <f t="array" ref="K2127">ExtractCapitals(J2127)</f>
        <v>Chinese Asian Malaysian</v>
      </c>
      <c r="L2127" t="str">
        <f t="shared" si="267"/>
        <v>Chinese, Asian, Malaysian</v>
      </c>
      <c r="M2127" t="str">
        <f t="shared" si="271"/>
        <v>Chinese, Asian, Malaysian</v>
      </c>
      <c r="N2127" t="s">
        <v>99</v>
      </c>
      <c r="O2127" t="s">
        <v>3814</v>
      </c>
      <c r="P2127" t="str">
        <f t="shared" si="268"/>
        <v>Chinese, Asian, Malaysian, Breakfast, Lunch, Brunch, Takeout, Seating</v>
      </c>
      <c r="Q2127" t="str" cm="1">
        <f t="array" ref="Q2127">_xlfn.TEXTJOIN(", ", TRUE, IFERROR(_xlfn.FILTERXML("&lt;t&gt;&lt;s&gt;" &amp; SUBSTITUTE(P2127, ", ", "&lt;/s&gt;&lt;s&gt;") &amp; "&lt;/s&gt;&lt;/t&gt;", "//s[not(preceding::*=.)]"), ""))</f>
        <v>Chinese, Asian, Malaysian, Breakfast, Lunch, Brunch, Takeout, Seating</v>
      </c>
      <c r="R2127" t="s">
        <v>9048</v>
      </c>
      <c r="S2127" t="str">
        <f t="shared" si="269"/>
        <v>P003098</v>
      </c>
      <c r="T2127">
        <f t="shared" ca="1" si="270"/>
        <v>1932</v>
      </c>
      <c r="U2127" s="4">
        <v>3775</v>
      </c>
    </row>
    <row r="2128" spans="1:21" x14ac:dyDescent="0.45">
      <c r="A2128" t="s">
        <v>8595</v>
      </c>
      <c r="B2128" t="s">
        <v>41</v>
      </c>
      <c r="C2128" s="3" t="str">
        <f t="shared" si="265"/>
        <v>4.5 </v>
      </c>
      <c r="D2128" t="s">
        <v>8596</v>
      </c>
      <c r="E2128" t="s">
        <v>8597</v>
      </c>
      <c r="F2128" t="s">
        <v>6</v>
      </c>
      <c r="G2128" t="str">
        <f t="shared" si="266"/>
        <v>$</v>
      </c>
      <c r="H2128" t="s">
        <v>2490</v>
      </c>
      <c r="I2128" t="s">
        <v>8598</v>
      </c>
      <c r="J2128" t="str">
        <f t="shared" si="264"/>
        <v>Cafe</v>
      </c>
      <c r="K2128" t="str" cm="1">
        <f t="array" ref="K2128">ExtractCapitals(J2128)</f>
        <v>Cafe</v>
      </c>
      <c r="L2128" t="str">
        <f t="shared" si="267"/>
        <v>Cafe</v>
      </c>
      <c r="M2128" t="str">
        <f t="shared" si="271"/>
        <v>Cafe</v>
      </c>
      <c r="N2128" t="s">
        <v>208</v>
      </c>
      <c r="O2128" t="s">
        <v>6492</v>
      </c>
      <c r="P2128" t="str">
        <f t="shared" si="268"/>
        <v>Cafe, Lunch, Dinner, Breakfast</v>
      </c>
      <c r="Q2128" t="str" cm="1">
        <f t="array" ref="Q2128">_xlfn.TEXTJOIN(", ", TRUE, IFERROR(_xlfn.FILTERXML("&lt;t&gt;&lt;s&gt;" &amp; SUBSTITUTE(P2128, ", ", "&lt;/s&gt;&lt;s&gt;") &amp; "&lt;/s&gt;&lt;/t&gt;", "//s[not(preceding::*=.)]"), ""))</f>
        <v>Cafe, Lunch, Dinner, Breakfast</v>
      </c>
      <c r="R2128" t="s">
        <v>9048</v>
      </c>
      <c r="S2128" t="str">
        <f t="shared" si="269"/>
        <v>P003099</v>
      </c>
      <c r="T2128">
        <f t="shared" ca="1" si="270"/>
        <v>625</v>
      </c>
      <c r="U2128" s="4">
        <v>2844</v>
      </c>
    </row>
    <row r="2129" spans="1:21" x14ac:dyDescent="0.45">
      <c r="A2129" t="s">
        <v>8599</v>
      </c>
      <c r="B2129" t="s">
        <v>18</v>
      </c>
      <c r="C2129" s="3" t="str">
        <f t="shared" si="265"/>
        <v>3.5 </v>
      </c>
      <c r="D2129" t="s">
        <v>8600</v>
      </c>
      <c r="E2129" t="s">
        <v>8601</v>
      </c>
      <c r="F2129" t="s">
        <v>13</v>
      </c>
      <c r="G2129" t="str">
        <f t="shared" si="266"/>
        <v>$$ - $$$</v>
      </c>
      <c r="H2129" t="s">
        <v>2370</v>
      </c>
      <c r="J2129" t="str">
        <f t="shared" si="264"/>
        <v xml:space="preserve">  Malaysian</v>
      </c>
      <c r="K2129" t="str" cm="1">
        <f t="array" ref="K2129">ExtractCapitals(J2129)</f>
        <v>Malaysian</v>
      </c>
      <c r="L2129" t="str">
        <f t="shared" si="267"/>
        <v>Malaysian</v>
      </c>
      <c r="M2129" t="str">
        <f t="shared" si="271"/>
        <v>Malaysian</v>
      </c>
      <c r="N2129" t="s">
        <v>3430</v>
      </c>
      <c r="O2129" t="s">
        <v>23</v>
      </c>
      <c r="P2129" t="str">
        <f t="shared" si="268"/>
        <v>Malaysian, Lunch, Dinner, After-hours</v>
      </c>
      <c r="Q2129" t="str" cm="1">
        <f t="array" ref="Q2129">_xlfn.TEXTJOIN(", ", TRUE, IFERROR(_xlfn.FILTERXML("&lt;t&gt;&lt;s&gt;" &amp; SUBSTITUTE(P2129, ", ", "&lt;/s&gt;&lt;s&gt;") &amp; "&lt;/s&gt;&lt;/t&gt;", "//s[not(preceding::*=.)]"), ""))</f>
        <v>Malaysian, Lunch, Dinner, After-hours</v>
      </c>
      <c r="R2129" t="s">
        <v>9048</v>
      </c>
      <c r="S2129" t="str">
        <f t="shared" si="269"/>
        <v>P003100</v>
      </c>
      <c r="T2129">
        <f t="shared" ca="1" si="270"/>
        <v>97</v>
      </c>
      <c r="U2129" s="4">
        <v>2750</v>
      </c>
    </row>
    <row r="2130" spans="1:21" x14ac:dyDescent="0.45">
      <c r="A2130" t="s">
        <v>8602</v>
      </c>
      <c r="B2130" t="s">
        <v>41</v>
      </c>
      <c r="C2130" s="3" t="str">
        <f t="shared" si="265"/>
        <v>4.5 </v>
      </c>
      <c r="D2130" t="s">
        <v>8603</v>
      </c>
      <c r="E2130" t="s">
        <v>8604</v>
      </c>
      <c r="F2130" t="s">
        <v>13</v>
      </c>
      <c r="G2130" t="str">
        <f t="shared" si="266"/>
        <v>$$ - $$$</v>
      </c>
      <c r="H2130" t="s">
        <v>133</v>
      </c>
      <c r="I2130" t="s">
        <v>8605</v>
      </c>
      <c r="J2130" t="str">
        <f t="shared" si="264"/>
        <v xml:space="preserve">  ChineseSeafoodAsian</v>
      </c>
      <c r="K2130" t="str" cm="1">
        <f t="array" ref="K2130">ExtractCapitals(J2130)</f>
        <v>Chinese Seafood Asian</v>
      </c>
      <c r="L2130" t="str">
        <f t="shared" si="267"/>
        <v>Chinese, Seafood, Asian</v>
      </c>
      <c r="M2130" t="str">
        <f t="shared" si="271"/>
        <v>Chinese, Seafood, Asian</v>
      </c>
      <c r="N2130" t="s">
        <v>183</v>
      </c>
      <c r="O2130" t="s">
        <v>3814</v>
      </c>
      <c r="P2130" t="str">
        <f t="shared" si="268"/>
        <v>Chinese, Seafood, Asian, Lunch, Dinner, Brunch, Takeout, Seating</v>
      </c>
      <c r="Q2130" t="str" cm="1">
        <f t="array" ref="Q2130">_xlfn.TEXTJOIN(", ", TRUE, IFERROR(_xlfn.FILTERXML("&lt;t&gt;&lt;s&gt;" &amp; SUBSTITUTE(P2130, ", ", "&lt;/s&gt;&lt;s&gt;") &amp; "&lt;/s&gt;&lt;/t&gt;", "//s[not(preceding::*=.)]"), ""))</f>
        <v>Chinese, Seafood, Asian, Lunch, Dinner, Brunch, Takeout, Seating</v>
      </c>
      <c r="R2130" t="s">
        <v>9048</v>
      </c>
      <c r="S2130" t="str">
        <f t="shared" si="269"/>
        <v>P003101</v>
      </c>
      <c r="T2130">
        <f t="shared" ca="1" si="270"/>
        <v>3215</v>
      </c>
      <c r="U2130" s="4">
        <v>1901</v>
      </c>
    </row>
    <row r="2131" spans="1:21" x14ac:dyDescent="0.45">
      <c r="A2131" t="s">
        <v>8606</v>
      </c>
      <c r="B2131" t="s">
        <v>79</v>
      </c>
      <c r="C2131" s="3" t="str">
        <f t="shared" si="265"/>
        <v>5.0 </v>
      </c>
      <c r="D2131" t="s">
        <v>8607</v>
      </c>
      <c r="E2131" t="s">
        <v>8608</v>
      </c>
      <c r="F2131" t="s">
        <v>13</v>
      </c>
      <c r="G2131" t="str">
        <f t="shared" si="266"/>
        <v>$$ - $$$</v>
      </c>
      <c r="H2131" t="s">
        <v>2983</v>
      </c>
      <c r="J2131" t="str">
        <f t="shared" si="264"/>
        <v xml:space="preserve">  AmericanFast food</v>
      </c>
      <c r="K2131" t="str" cm="1">
        <f t="array" ref="K2131">ExtractCapitals(J2131)</f>
        <v>American Fast food</v>
      </c>
      <c r="L2131" t="str">
        <f t="shared" si="267"/>
        <v>American, Fast, food</v>
      </c>
      <c r="M2131" t="str">
        <f t="shared" si="271"/>
        <v>American, Fast, food</v>
      </c>
      <c r="N2131" t="s">
        <v>7288</v>
      </c>
      <c r="O2131" t="s">
        <v>183</v>
      </c>
      <c r="P2131" t="str">
        <f t="shared" si="268"/>
        <v>American, Fast, food, American, Fast food, Lunch, Dinner, Brunch</v>
      </c>
      <c r="Q2131" t="str" cm="1">
        <f t="array" ref="Q2131">_xlfn.TEXTJOIN(", ", TRUE, IFERROR(_xlfn.FILTERXML("&lt;t&gt;&lt;s&gt;" &amp; SUBSTITUTE(P2131, ", ", "&lt;/s&gt;&lt;s&gt;") &amp; "&lt;/s&gt;&lt;/t&gt;", "//s[not(preceding::*=.)]"), ""))</f>
        <v>American, Fast, food, Fast food, Lunch, Dinner, Brunch</v>
      </c>
      <c r="R2131" t="s">
        <v>9048</v>
      </c>
      <c r="S2131" t="str">
        <f t="shared" si="269"/>
        <v>P003102</v>
      </c>
      <c r="T2131">
        <f t="shared" ca="1" si="270"/>
        <v>4433</v>
      </c>
      <c r="U2131" s="4">
        <v>947</v>
      </c>
    </row>
    <row r="2132" spans="1:21" x14ac:dyDescent="0.45">
      <c r="A2132" t="s">
        <v>8609</v>
      </c>
      <c r="B2132" t="s">
        <v>41</v>
      </c>
      <c r="C2132" s="3" t="str">
        <f t="shared" si="265"/>
        <v>4.5 </v>
      </c>
      <c r="D2132" t="s">
        <v>8610</v>
      </c>
      <c r="E2132" t="s">
        <v>8611</v>
      </c>
      <c r="F2132" t="s">
        <v>13</v>
      </c>
      <c r="G2132" t="str">
        <f t="shared" si="266"/>
        <v>$$ - $$$</v>
      </c>
      <c r="H2132" t="s">
        <v>21</v>
      </c>
      <c r="I2132" t="s">
        <v>8612</v>
      </c>
      <c r="J2132" t="str">
        <f t="shared" si="264"/>
        <v xml:space="preserve">  ChineseAsianMalaysian</v>
      </c>
      <c r="K2132" t="str" cm="1">
        <f t="array" ref="K2132">ExtractCapitals(J2132)</f>
        <v>Chinese Asian Malaysian</v>
      </c>
      <c r="L2132" t="str">
        <f t="shared" si="267"/>
        <v>Chinese, Asian, Malaysian</v>
      </c>
      <c r="M2132" t="str">
        <f t="shared" si="271"/>
        <v>Chinese, Asian, Malaysian</v>
      </c>
      <c r="N2132" t="s">
        <v>3895</v>
      </c>
      <c r="O2132" t="s">
        <v>56</v>
      </c>
      <c r="P2132" t="str">
        <f t="shared" si="268"/>
        <v>Chinese, Asian, Malaysian, Asian, Malaysian, Chinese, Vegetarian Friendly, Vegan Options</v>
      </c>
      <c r="Q2132" t="str" cm="1">
        <f t="array" ref="Q2132">_xlfn.TEXTJOIN(", ", TRUE, IFERROR(_xlfn.FILTERXML("&lt;t&gt;&lt;s&gt;" &amp; SUBSTITUTE(P2132, ", ", "&lt;/s&gt;&lt;s&gt;") &amp; "&lt;/s&gt;&lt;/t&gt;", "//s[not(preceding::*=.)]"), ""))</f>
        <v>Chinese, Asian, Malaysian, Vegetarian Friendly, Vegan Options</v>
      </c>
      <c r="R2132" t="s">
        <v>9048</v>
      </c>
      <c r="S2132" t="str">
        <f t="shared" si="269"/>
        <v>P003103</v>
      </c>
      <c r="T2132">
        <f t="shared" ca="1" si="270"/>
        <v>104</v>
      </c>
      <c r="U2132" s="4">
        <v>1351</v>
      </c>
    </row>
    <row r="2133" spans="1:21" x14ac:dyDescent="0.45">
      <c r="A2133" t="s">
        <v>8613</v>
      </c>
      <c r="B2133" t="s">
        <v>3</v>
      </c>
      <c r="C2133" s="3" t="str">
        <f t="shared" si="265"/>
        <v>4.0 </v>
      </c>
      <c r="D2133" t="s">
        <v>8614</v>
      </c>
      <c r="E2133" t="s">
        <v>8615</v>
      </c>
      <c r="F2133" t="s">
        <v>13</v>
      </c>
      <c r="G2133" t="str">
        <f t="shared" si="266"/>
        <v>$$ - $$$</v>
      </c>
      <c r="H2133" t="s">
        <v>8616</v>
      </c>
      <c r="I2133" t="s">
        <v>8617</v>
      </c>
      <c r="J2133" t="str">
        <f t="shared" si="264"/>
        <v xml:space="preserve">  AmericanDeliDiner</v>
      </c>
      <c r="K2133" t="str" cm="1">
        <f t="array" ref="K2133">ExtractCapitals(J2133)</f>
        <v>American Deli Diner</v>
      </c>
      <c r="L2133" t="str">
        <f t="shared" si="267"/>
        <v>American, Deli, Diner</v>
      </c>
      <c r="M2133" t="str">
        <f t="shared" si="271"/>
        <v>American, Deli, Diner</v>
      </c>
      <c r="N2133" t="s">
        <v>1797</v>
      </c>
      <c r="O2133" t="s">
        <v>8618</v>
      </c>
      <c r="P2133" t="str">
        <f t="shared" si="268"/>
        <v>American, Deli, Diner, Lunch, Dinner, Brunch, After-hours, Drinks, Reservations, Seating, Serves Alcohol, Table Service, Delivery, Takeout, Outdoor Seating, Street Parking, Wheelchair Accessible, Wine and Beer, Accepts American Express, Accepts Mastercard, Accepts Visa, Digital Payments, Free Wifi, Accepts Credit Cards, Family style, Non-smoking restaurants, Gift Cards Available</v>
      </c>
      <c r="Q2133" t="str" cm="1">
        <f t="array" ref="Q2133">_xlfn.TEXTJOIN(", ", TRUE, IFERROR(_xlfn.FILTERXML("&lt;t&gt;&lt;s&gt;" &amp; SUBSTITUTE(P2133, ", ", "&lt;/s&gt;&lt;s&gt;") &amp; "&lt;/s&gt;&lt;/t&gt;", "//s[not(preceding::*=.)]"), ""))</f>
        <v>American, Deli, Diner, Lunch, Dinner, Brunch, After-hours, Drinks, Reservations, Seating, Serves Alcohol, Table Service, Delivery, Takeout, Outdoor Seating, Street Parking, Wheelchair Accessible, Wine and Beer, Accepts American Express, Accepts Mastercard, Accepts Visa, Digital Payments, Free Wifi, Accepts Credit Cards, Family style, Non-smoking restaurants, Gift Cards Available</v>
      </c>
      <c r="R2133" t="s">
        <v>9048</v>
      </c>
      <c r="S2133" t="str">
        <f t="shared" si="269"/>
        <v>P003104</v>
      </c>
      <c r="T2133">
        <f t="shared" ca="1" si="270"/>
        <v>2385</v>
      </c>
      <c r="U2133" s="4">
        <v>2261</v>
      </c>
    </row>
    <row r="2134" spans="1:21" x14ac:dyDescent="0.45">
      <c r="A2134" t="s">
        <v>8619</v>
      </c>
      <c r="B2134" t="s">
        <v>79</v>
      </c>
      <c r="C2134" s="3" t="str">
        <f t="shared" si="265"/>
        <v>5.0 </v>
      </c>
      <c r="D2134" t="s">
        <v>7771</v>
      </c>
      <c r="E2134" t="s">
        <v>8620</v>
      </c>
      <c r="F2134" t="s">
        <v>13</v>
      </c>
      <c r="G2134" t="str">
        <f t="shared" si="266"/>
        <v>$$ - $$$</v>
      </c>
      <c r="H2134" t="s">
        <v>8621</v>
      </c>
      <c r="I2134" t="s">
        <v>7773</v>
      </c>
      <c r="J2134" t="str">
        <f t="shared" si="264"/>
        <v xml:space="preserve">  AmericanSeafoodInternational</v>
      </c>
      <c r="K2134" t="str" cm="1">
        <f t="array" ref="K2134">ExtractCapitals(J2134)</f>
        <v>American Seafood International</v>
      </c>
      <c r="L2134" t="str">
        <f t="shared" si="267"/>
        <v>American, Seafood, International</v>
      </c>
      <c r="M2134" t="str">
        <f t="shared" si="271"/>
        <v>American, Seafood, International</v>
      </c>
      <c r="N2134" t="s">
        <v>8622</v>
      </c>
      <c r="O2134" t="s">
        <v>34</v>
      </c>
      <c r="P2134" t="str">
        <f t="shared" si="268"/>
        <v>American, Seafood, International, American, International, Asian, Fusion, Malaysian, Seafood, Vegetarian Friendly</v>
      </c>
      <c r="Q2134" t="str" cm="1">
        <f t="array" ref="Q2134">_xlfn.TEXTJOIN(", ", TRUE, IFERROR(_xlfn.FILTERXML("&lt;t&gt;&lt;s&gt;" &amp; SUBSTITUTE(P2134, ", ", "&lt;/s&gt;&lt;s&gt;") &amp; "&lt;/s&gt;&lt;/t&gt;", "//s[not(preceding::*=.)]"), ""))</f>
        <v>American, Seafood, International, Asian, Fusion, Malaysian, Vegetarian Friendly</v>
      </c>
      <c r="R2134" t="s">
        <v>9048</v>
      </c>
      <c r="S2134" t="str">
        <f t="shared" si="269"/>
        <v>P003105</v>
      </c>
      <c r="T2134">
        <f t="shared" ca="1" si="270"/>
        <v>2042</v>
      </c>
      <c r="U2134" s="4">
        <v>2498</v>
      </c>
    </row>
    <row r="2135" spans="1:21" x14ac:dyDescent="0.45">
      <c r="A2135" t="s">
        <v>8623</v>
      </c>
      <c r="B2135" t="s">
        <v>41</v>
      </c>
      <c r="C2135" s="3" t="str">
        <f t="shared" si="265"/>
        <v>4.5 </v>
      </c>
      <c r="D2135" t="s">
        <v>8624</v>
      </c>
      <c r="E2135" t="s">
        <v>8625</v>
      </c>
      <c r="F2135" t="s">
        <v>13</v>
      </c>
      <c r="G2135" t="str">
        <f t="shared" si="266"/>
        <v>$$ - $$$</v>
      </c>
      <c r="H2135" t="s">
        <v>3873</v>
      </c>
      <c r="I2135" t="s">
        <v>8626</v>
      </c>
      <c r="J2135" t="str">
        <f t="shared" si="264"/>
        <v xml:space="preserve">  AsianFusionHealthy</v>
      </c>
      <c r="K2135" t="str" cm="1">
        <f t="array" ref="K2135">ExtractCapitals(J2135)</f>
        <v>Asian Fusion Healthy</v>
      </c>
      <c r="L2135" t="str">
        <f t="shared" si="267"/>
        <v>Asian, Fusion, Healthy</v>
      </c>
      <c r="M2135" t="str">
        <f t="shared" si="271"/>
        <v>Asian, Fusion, Healthy</v>
      </c>
      <c r="N2135" t="s">
        <v>8068</v>
      </c>
      <c r="O2135" t="s">
        <v>1379</v>
      </c>
      <c r="P2135" t="str">
        <f t="shared" si="268"/>
        <v>Asian, Fusion, Healthy, Vegan Options</v>
      </c>
      <c r="Q2135" t="str" cm="1">
        <f t="array" ref="Q2135">_xlfn.TEXTJOIN(", ", TRUE, IFERROR(_xlfn.FILTERXML("&lt;t&gt;&lt;s&gt;" &amp; SUBSTITUTE(P2135, ", ", "&lt;/s&gt;&lt;s&gt;") &amp; "&lt;/s&gt;&lt;/t&gt;", "//s[not(preceding::*=.)]"), ""))</f>
        <v>Asian, Fusion, Healthy, Vegan Options</v>
      </c>
      <c r="R2135" t="s">
        <v>9048</v>
      </c>
      <c r="S2135" t="str">
        <f t="shared" si="269"/>
        <v>P003106</v>
      </c>
      <c r="T2135">
        <f t="shared" ca="1" si="270"/>
        <v>197</v>
      </c>
      <c r="U2135" s="4">
        <v>4161</v>
      </c>
    </row>
    <row r="2136" spans="1:21" x14ac:dyDescent="0.45">
      <c r="A2136" t="s">
        <v>8627</v>
      </c>
      <c r="B2136" t="s">
        <v>79</v>
      </c>
      <c r="C2136" s="3" t="str">
        <f t="shared" si="265"/>
        <v>5.0 </v>
      </c>
      <c r="D2136" t="s">
        <v>8628</v>
      </c>
      <c r="E2136" t="s">
        <v>8629</v>
      </c>
      <c r="F2136" t="s">
        <v>6</v>
      </c>
      <c r="G2136" t="str">
        <f t="shared" si="266"/>
        <v>$</v>
      </c>
      <c r="H2136" t="s">
        <v>8630</v>
      </c>
      <c r="J2136" t="str">
        <f t="shared" si="264"/>
        <v>ChineseAsianStreet Food</v>
      </c>
      <c r="K2136" t="str" cm="1">
        <f t="array" ref="K2136">ExtractCapitals(J2136)</f>
        <v>Chinese Asian Street  Food</v>
      </c>
      <c r="L2136" t="str">
        <f t="shared" si="267"/>
        <v>Chinese, Asian, Street, , Food</v>
      </c>
      <c r="M2136" t="str">
        <f t="shared" si="271"/>
        <v>Chinese, Asian, Street Food</v>
      </c>
      <c r="N2136" t="s">
        <v>8631</v>
      </c>
      <c r="O2136" t="s">
        <v>39</v>
      </c>
      <c r="P2136" t="str">
        <f t="shared" si="268"/>
        <v>Chinese, Asian, Street Food, Asian, Chinese, Street Food, Indonesian, Dinner</v>
      </c>
      <c r="Q2136" t="str" cm="1">
        <f t="array" ref="Q2136">_xlfn.TEXTJOIN(", ", TRUE, IFERROR(_xlfn.FILTERXML("&lt;t&gt;&lt;s&gt;" &amp; SUBSTITUTE(P2136, ", ", "&lt;/s&gt;&lt;s&gt;") &amp; "&lt;/s&gt;&lt;/t&gt;", "//s[not(preceding::*=.)]"), ""))</f>
        <v>Chinese, Asian, Street Food, Indonesian, Dinner</v>
      </c>
      <c r="R2136" t="s">
        <v>9048</v>
      </c>
      <c r="S2136" t="str">
        <f t="shared" si="269"/>
        <v>P003107</v>
      </c>
      <c r="T2136">
        <f t="shared" ca="1" si="270"/>
        <v>1249</v>
      </c>
      <c r="U2136" s="4">
        <v>2074</v>
      </c>
    </row>
    <row r="2137" spans="1:21" x14ac:dyDescent="0.45">
      <c r="A2137" t="s">
        <v>8632</v>
      </c>
      <c r="B2137" t="s">
        <v>3</v>
      </c>
      <c r="C2137" s="3" t="str">
        <f t="shared" si="265"/>
        <v>4.0 </v>
      </c>
      <c r="D2137" t="s">
        <v>8633</v>
      </c>
      <c r="E2137" t="s">
        <v>8634</v>
      </c>
      <c r="F2137" t="s">
        <v>13</v>
      </c>
      <c r="G2137" t="str">
        <f t="shared" si="266"/>
        <v>$$ - $$$</v>
      </c>
      <c r="H2137" t="s">
        <v>1788</v>
      </c>
      <c r="I2137" t="s">
        <v>8635</v>
      </c>
      <c r="J2137" t="str">
        <f t="shared" si="264"/>
        <v xml:space="preserve">  EuropeanAsianMalaysian</v>
      </c>
      <c r="K2137" t="str" cm="1">
        <f t="array" ref="K2137">ExtractCapitals(J2137)</f>
        <v>European Asian Malaysian</v>
      </c>
      <c r="L2137" t="str">
        <f t="shared" si="267"/>
        <v>European, Asian, Malaysian</v>
      </c>
      <c r="M2137" t="str">
        <f t="shared" si="271"/>
        <v>European, Asian, Malaysian</v>
      </c>
      <c r="N2137" t="s">
        <v>77</v>
      </c>
      <c r="O2137" t="s">
        <v>135</v>
      </c>
      <c r="P2137" t="str">
        <f t="shared" si="268"/>
        <v>European, Asian, Malaysian, Halal, Dinner, Lunch</v>
      </c>
      <c r="Q2137" t="str" cm="1">
        <f t="array" ref="Q2137">_xlfn.TEXTJOIN(", ", TRUE, IFERROR(_xlfn.FILTERXML("&lt;t&gt;&lt;s&gt;" &amp; SUBSTITUTE(P2137, ", ", "&lt;/s&gt;&lt;s&gt;") &amp; "&lt;/s&gt;&lt;/t&gt;", "//s[not(preceding::*=.)]"), ""))</f>
        <v>European, Asian, Malaysian, Halal, Dinner, Lunch</v>
      </c>
      <c r="R2137" t="s">
        <v>9048</v>
      </c>
      <c r="S2137" t="str">
        <f t="shared" si="269"/>
        <v>P003108</v>
      </c>
      <c r="T2137">
        <f t="shared" ca="1" si="270"/>
        <v>2738</v>
      </c>
      <c r="U2137" s="4">
        <v>183</v>
      </c>
    </row>
    <row r="2138" spans="1:21" x14ac:dyDescent="0.45">
      <c r="A2138" t="s">
        <v>8636</v>
      </c>
      <c r="B2138" t="s">
        <v>41</v>
      </c>
      <c r="C2138" s="3" t="str">
        <f t="shared" si="265"/>
        <v>4.5 </v>
      </c>
      <c r="D2138" t="s">
        <v>8637</v>
      </c>
      <c r="E2138" t="s">
        <v>8638</v>
      </c>
      <c r="F2138" t="s">
        <v>6</v>
      </c>
      <c r="G2138" t="str">
        <f t="shared" si="266"/>
        <v>$</v>
      </c>
      <c r="H2138" t="s">
        <v>2490</v>
      </c>
      <c r="I2138" t="s">
        <v>8639</v>
      </c>
      <c r="J2138" t="str">
        <f t="shared" si="264"/>
        <v>Cafe</v>
      </c>
      <c r="K2138" t="str" cm="1">
        <f t="array" ref="K2138">ExtractCapitals(J2138)</f>
        <v>Cafe</v>
      </c>
      <c r="L2138" t="str">
        <f t="shared" si="267"/>
        <v>Cafe</v>
      </c>
      <c r="M2138" t="str">
        <f t="shared" si="271"/>
        <v>Cafe</v>
      </c>
      <c r="N2138" t="s">
        <v>208</v>
      </c>
      <c r="P2138" t="str">
        <f t="shared" si="268"/>
        <v>Cafe</v>
      </c>
      <c r="Q2138" t="str" cm="1">
        <f t="array" ref="Q2138">_xlfn.TEXTJOIN(", ", TRUE, IFERROR(_xlfn.FILTERXML("&lt;t&gt;&lt;s&gt;" &amp; SUBSTITUTE(P2138, ", ", "&lt;/s&gt;&lt;s&gt;") &amp; "&lt;/s&gt;&lt;/t&gt;", "//s[not(preceding::*=.)]"), ""))</f>
        <v>Cafe</v>
      </c>
      <c r="R2138" t="s">
        <v>9048</v>
      </c>
      <c r="S2138" t="str">
        <f t="shared" si="269"/>
        <v>P003109</v>
      </c>
      <c r="T2138">
        <f t="shared" ca="1" si="270"/>
        <v>4000</v>
      </c>
      <c r="U2138" s="4">
        <v>4422</v>
      </c>
    </row>
    <row r="2139" spans="1:21" x14ac:dyDescent="0.45">
      <c r="A2139" t="s">
        <v>8640</v>
      </c>
      <c r="B2139" t="s">
        <v>3</v>
      </c>
      <c r="C2139" s="3" t="str">
        <f t="shared" si="265"/>
        <v>4.0 </v>
      </c>
      <c r="D2139" t="s">
        <v>8641</v>
      </c>
      <c r="E2139" t="s">
        <v>8642</v>
      </c>
      <c r="F2139" t="s">
        <v>6</v>
      </c>
      <c r="G2139" t="str">
        <f t="shared" si="266"/>
        <v>$</v>
      </c>
      <c r="H2139" t="s">
        <v>7</v>
      </c>
      <c r="I2139" t="s">
        <v>8643</v>
      </c>
      <c r="J2139" t="str">
        <f t="shared" si="264"/>
        <v>ChineseAsianMalaysian</v>
      </c>
      <c r="K2139" t="str" cm="1">
        <f t="array" ref="K2139">ExtractCapitals(J2139)</f>
        <v>Chinese Asian Malaysian</v>
      </c>
      <c r="L2139" t="str">
        <f t="shared" si="267"/>
        <v>Chinese, Asian, Malaysian</v>
      </c>
      <c r="M2139" t="str">
        <f t="shared" si="271"/>
        <v>Chinese, Asian, Malaysian</v>
      </c>
      <c r="N2139" t="s">
        <v>163</v>
      </c>
      <c r="O2139" t="s">
        <v>3814</v>
      </c>
      <c r="P2139" t="str">
        <f t="shared" si="268"/>
        <v>Chinese, Asian, Malaysian, Breakfast, Lunch, Takeout, Seating</v>
      </c>
      <c r="Q2139" t="str" cm="1">
        <f t="array" ref="Q2139">_xlfn.TEXTJOIN(", ", TRUE, IFERROR(_xlfn.FILTERXML("&lt;t&gt;&lt;s&gt;" &amp; SUBSTITUTE(P2139, ", ", "&lt;/s&gt;&lt;s&gt;") &amp; "&lt;/s&gt;&lt;/t&gt;", "//s[not(preceding::*=.)]"), ""))</f>
        <v>Chinese, Asian, Malaysian, Breakfast, Lunch, Takeout, Seating</v>
      </c>
      <c r="R2139" t="s">
        <v>9048</v>
      </c>
      <c r="S2139" t="str">
        <f t="shared" si="269"/>
        <v>P003110</v>
      </c>
      <c r="T2139">
        <f t="shared" ca="1" si="270"/>
        <v>1963</v>
      </c>
      <c r="U2139" s="4">
        <v>3482</v>
      </c>
    </row>
    <row r="2140" spans="1:21" x14ac:dyDescent="0.45">
      <c r="A2140" t="s">
        <v>8644</v>
      </c>
      <c r="B2140" t="s">
        <v>3</v>
      </c>
      <c r="C2140" s="3" t="str">
        <f t="shared" si="265"/>
        <v>4.0 </v>
      </c>
      <c r="D2140" t="s">
        <v>8645</v>
      </c>
      <c r="E2140" t="s">
        <v>8646</v>
      </c>
      <c r="F2140" t="s">
        <v>13</v>
      </c>
      <c r="G2140" t="str">
        <f t="shared" si="266"/>
        <v>$$ - $$$</v>
      </c>
      <c r="H2140" t="s">
        <v>6010</v>
      </c>
      <c r="I2140" t="s">
        <v>8647</v>
      </c>
      <c r="J2140" t="str">
        <f t="shared" si="264"/>
        <v xml:space="preserve">  InternationalAsian</v>
      </c>
      <c r="K2140" t="str" cm="1">
        <f t="array" ref="K2140">ExtractCapitals(J2140)</f>
        <v>International Asian</v>
      </c>
      <c r="L2140" t="str">
        <f t="shared" si="267"/>
        <v>International, Asian</v>
      </c>
      <c r="M2140" t="str">
        <f t="shared" si="271"/>
        <v>International, Asian</v>
      </c>
      <c r="N2140" t="s">
        <v>8648</v>
      </c>
      <c r="O2140" t="s">
        <v>23</v>
      </c>
      <c r="P2140" t="str">
        <f t="shared" si="268"/>
        <v>International, Asian, Asian, International, Lunch, Dinner, After-hours</v>
      </c>
      <c r="Q2140" t="str" cm="1">
        <f t="array" ref="Q2140">_xlfn.TEXTJOIN(", ", TRUE, IFERROR(_xlfn.FILTERXML("&lt;t&gt;&lt;s&gt;" &amp; SUBSTITUTE(P2140, ", ", "&lt;/s&gt;&lt;s&gt;") &amp; "&lt;/s&gt;&lt;/t&gt;", "//s[not(preceding::*=.)]"), ""))</f>
        <v>International, Asian, Lunch, Dinner, After-hours</v>
      </c>
      <c r="R2140" t="s">
        <v>9048</v>
      </c>
      <c r="S2140" t="str">
        <f t="shared" si="269"/>
        <v>P003111</v>
      </c>
      <c r="T2140">
        <f t="shared" ca="1" si="270"/>
        <v>420</v>
      </c>
      <c r="U2140" s="4">
        <v>703</v>
      </c>
    </row>
    <row r="2141" spans="1:21" x14ac:dyDescent="0.45">
      <c r="A2141" t="s">
        <v>8649</v>
      </c>
      <c r="B2141" t="s">
        <v>18</v>
      </c>
      <c r="C2141" s="3" t="str">
        <f t="shared" si="265"/>
        <v>3.5 </v>
      </c>
      <c r="D2141" t="s">
        <v>8650</v>
      </c>
      <c r="E2141" t="s">
        <v>8651</v>
      </c>
      <c r="F2141" t="s">
        <v>13</v>
      </c>
      <c r="G2141" t="str">
        <f t="shared" si="266"/>
        <v>$$ - $$$</v>
      </c>
      <c r="H2141" t="s">
        <v>4541</v>
      </c>
      <c r="I2141" t="s">
        <v>8652</v>
      </c>
      <c r="J2141" t="str">
        <f t="shared" si="264"/>
        <v xml:space="preserve">  SeafoodGluten Free Options</v>
      </c>
      <c r="K2141" t="str" cm="1">
        <f t="array" ref="K2141">ExtractCapitals(J2141)</f>
        <v>Seafood Gluten  Free  Options</v>
      </c>
      <c r="L2141" t="str">
        <f t="shared" si="267"/>
        <v>Seafood, Gluten, , Free, , Options</v>
      </c>
      <c r="M2141" t="str">
        <f t="shared" si="271"/>
        <v>Seafood, Gluten Free Options</v>
      </c>
      <c r="N2141" t="s">
        <v>3133</v>
      </c>
      <c r="O2141" t="s">
        <v>183</v>
      </c>
      <c r="P2141" t="str">
        <f t="shared" si="268"/>
        <v>Seafood, Gluten Free Options, Lunch, Dinner, Brunch</v>
      </c>
      <c r="Q2141" t="str" cm="1">
        <f t="array" ref="Q2141">_xlfn.TEXTJOIN(", ", TRUE, IFERROR(_xlfn.FILTERXML("&lt;t&gt;&lt;s&gt;" &amp; SUBSTITUTE(P2141, ", ", "&lt;/s&gt;&lt;s&gt;") &amp; "&lt;/s&gt;&lt;/t&gt;", "//s[not(preceding::*=.)]"), ""))</f>
        <v>Seafood, Gluten Free Options, Lunch, Dinner, Brunch</v>
      </c>
      <c r="R2141" t="s">
        <v>9048</v>
      </c>
      <c r="S2141" t="str">
        <f t="shared" si="269"/>
        <v>P003112</v>
      </c>
      <c r="T2141">
        <f t="shared" ca="1" si="270"/>
        <v>1633</v>
      </c>
      <c r="U2141" s="4">
        <v>3955</v>
      </c>
    </row>
    <row r="2142" spans="1:21" x14ac:dyDescent="0.45">
      <c r="A2142" t="s">
        <v>8653</v>
      </c>
      <c r="B2142" t="s">
        <v>41</v>
      </c>
      <c r="C2142" s="3" t="str">
        <f t="shared" si="265"/>
        <v>4.5 </v>
      </c>
      <c r="D2142" t="s">
        <v>8654</v>
      </c>
      <c r="E2142" t="s">
        <v>8655</v>
      </c>
      <c r="F2142" t="s">
        <v>13</v>
      </c>
      <c r="G2142" t="str">
        <f t="shared" si="266"/>
        <v>$$ - $$$</v>
      </c>
      <c r="H2142" t="s">
        <v>8165</v>
      </c>
      <c r="I2142" t="s">
        <v>8656</v>
      </c>
      <c r="J2142" t="str">
        <f t="shared" si="264"/>
        <v xml:space="preserve">  ItalianCafeAsian</v>
      </c>
      <c r="K2142" t="str" cm="1">
        <f t="array" ref="K2142">ExtractCapitals(J2142)</f>
        <v>Italian Cafe Asian</v>
      </c>
      <c r="L2142" t="str">
        <f t="shared" si="267"/>
        <v>Italian, Cafe, Asian</v>
      </c>
      <c r="M2142" t="str">
        <f t="shared" si="271"/>
        <v>Italian, Cafe, Asian</v>
      </c>
      <c r="N2142" t="s">
        <v>8657</v>
      </c>
      <c r="O2142" t="s">
        <v>232</v>
      </c>
      <c r="P2142" t="str">
        <f t="shared" si="268"/>
        <v>Italian, Cafe, Asian, Italian, Cafe, Asian, Central American, South American, Lunch, Dinner</v>
      </c>
      <c r="Q2142" t="str" cm="1">
        <f t="array" ref="Q2142">_xlfn.TEXTJOIN(", ", TRUE, IFERROR(_xlfn.FILTERXML("&lt;t&gt;&lt;s&gt;" &amp; SUBSTITUTE(P2142, ", ", "&lt;/s&gt;&lt;s&gt;") &amp; "&lt;/s&gt;&lt;/t&gt;", "//s[not(preceding::*=.)]"), ""))</f>
        <v>Italian, Cafe, Asian, Central American, South American, Lunch, Dinner</v>
      </c>
      <c r="R2142" t="s">
        <v>9048</v>
      </c>
      <c r="S2142" t="str">
        <f t="shared" si="269"/>
        <v>P003113</v>
      </c>
      <c r="T2142">
        <f t="shared" ca="1" si="270"/>
        <v>1020</v>
      </c>
      <c r="U2142" s="4">
        <v>1555</v>
      </c>
    </row>
    <row r="2143" spans="1:21" x14ac:dyDescent="0.45">
      <c r="A2143" t="s">
        <v>8658</v>
      </c>
      <c r="B2143" t="s">
        <v>3</v>
      </c>
      <c r="C2143" s="3" t="str">
        <f t="shared" si="265"/>
        <v>4.0 </v>
      </c>
      <c r="D2143" t="s">
        <v>8659</v>
      </c>
      <c r="E2143" t="s">
        <v>8660</v>
      </c>
      <c r="F2143" t="s">
        <v>13</v>
      </c>
      <c r="G2143" t="str">
        <f t="shared" si="266"/>
        <v>$$ - $$$</v>
      </c>
      <c r="H2143" t="s">
        <v>206</v>
      </c>
      <c r="I2143" t="s">
        <v>8661</v>
      </c>
      <c r="J2143" t="str">
        <f t="shared" si="264"/>
        <v xml:space="preserve">  DessertCafe</v>
      </c>
      <c r="K2143" t="str" cm="1">
        <f t="array" ref="K2143">ExtractCapitals(J2143)</f>
        <v>Dessert Cafe</v>
      </c>
      <c r="L2143" t="str">
        <f t="shared" si="267"/>
        <v>Dessert, Cafe</v>
      </c>
      <c r="M2143" t="str">
        <f t="shared" si="271"/>
        <v>Dessert, Cafe</v>
      </c>
      <c r="N2143" t="s">
        <v>507</v>
      </c>
      <c r="P2143" t="str">
        <f t="shared" si="268"/>
        <v>Dessert, Cafe, Reservations</v>
      </c>
      <c r="Q2143" t="str" cm="1">
        <f t="array" ref="Q2143">_xlfn.TEXTJOIN(", ", TRUE, IFERROR(_xlfn.FILTERXML("&lt;t&gt;&lt;s&gt;" &amp; SUBSTITUTE(P2143, ", ", "&lt;/s&gt;&lt;s&gt;") &amp; "&lt;/s&gt;&lt;/t&gt;", "//s[not(preceding::*=.)]"), ""))</f>
        <v>Dessert, Cafe, Reservations</v>
      </c>
      <c r="R2143" t="s">
        <v>9048</v>
      </c>
      <c r="S2143" t="str">
        <f t="shared" si="269"/>
        <v>P003114</v>
      </c>
      <c r="T2143">
        <f t="shared" ca="1" si="270"/>
        <v>2024</v>
      </c>
      <c r="U2143" s="4">
        <v>1946</v>
      </c>
    </row>
    <row r="2144" spans="1:21" x14ac:dyDescent="0.45">
      <c r="A2144" t="s">
        <v>8662</v>
      </c>
      <c r="B2144" t="s">
        <v>79</v>
      </c>
      <c r="C2144" s="3" t="str">
        <f t="shared" si="265"/>
        <v>5.0 </v>
      </c>
      <c r="D2144" t="s">
        <v>8663</v>
      </c>
      <c r="E2144" t="s">
        <v>8664</v>
      </c>
      <c r="F2144" t="s">
        <v>6</v>
      </c>
      <c r="G2144" t="str">
        <f t="shared" si="266"/>
        <v>$</v>
      </c>
      <c r="H2144" t="s">
        <v>8665</v>
      </c>
      <c r="I2144" t="s">
        <v>8666</v>
      </c>
      <c r="J2144" t="str">
        <f t="shared" si="264"/>
        <v>ChineseAsianThai</v>
      </c>
      <c r="K2144" t="str" cm="1">
        <f t="array" ref="K2144">ExtractCapitals(J2144)</f>
        <v>Chinese Asian Thai</v>
      </c>
      <c r="L2144" t="str">
        <f t="shared" si="267"/>
        <v>Chinese, Asian, Thai</v>
      </c>
      <c r="M2144" t="str">
        <f t="shared" si="271"/>
        <v>Chinese, Asian, Thai</v>
      </c>
      <c r="N2144" t="s">
        <v>8667</v>
      </c>
      <c r="O2144" t="s">
        <v>232</v>
      </c>
      <c r="P2144" t="str">
        <f t="shared" si="268"/>
        <v>Chinese, Asian, Thai, Chinese, Asian, Thai, Malaysian, Lunch, Dinner</v>
      </c>
      <c r="Q2144" t="str" cm="1">
        <f t="array" ref="Q2144">_xlfn.TEXTJOIN(", ", TRUE, IFERROR(_xlfn.FILTERXML("&lt;t&gt;&lt;s&gt;" &amp; SUBSTITUTE(P2144, ", ", "&lt;/s&gt;&lt;s&gt;") &amp; "&lt;/s&gt;&lt;/t&gt;", "//s[not(preceding::*=.)]"), ""))</f>
        <v>Chinese, Asian, Thai, Malaysian, Lunch, Dinner</v>
      </c>
      <c r="R2144" t="s">
        <v>9048</v>
      </c>
      <c r="S2144" t="str">
        <f t="shared" si="269"/>
        <v>P003115</v>
      </c>
      <c r="T2144">
        <f t="shared" ca="1" si="270"/>
        <v>3455</v>
      </c>
      <c r="U2144" s="4">
        <v>1166</v>
      </c>
    </row>
    <row r="2145" spans="1:21" x14ac:dyDescent="0.45">
      <c r="A2145" t="s">
        <v>8668</v>
      </c>
      <c r="B2145" t="s">
        <v>3</v>
      </c>
      <c r="C2145" s="3" t="str">
        <f t="shared" si="265"/>
        <v>4.0 </v>
      </c>
      <c r="D2145" t="s">
        <v>8669</v>
      </c>
      <c r="E2145" t="s">
        <v>8670</v>
      </c>
      <c r="F2145" t="s">
        <v>13</v>
      </c>
      <c r="G2145" t="str">
        <f t="shared" si="266"/>
        <v>$$ - $$$</v>
      </c>
      <c r="H2145" t="s">
        <v>8671</v>
      </c>
      <c r="I2145" t="s">
        <v>8672</v>
      </c>
      <c r="J2145" t="str">
        <f t="shared" si="264"/>
        <v xml:space="preserve">  BelgianBarEuropean</v>
      </c>
      <c r="K2145" t="str" cm="1">
        <f t="array" ref="K2145">ExtractCapitals(J2145)</f>
        <v>Belgian Bar European</v>
      </c>
      <c r="L2145" t="str">
        <f t="shared" si="267"/>
        <v>Belgian, Bar, European</v>
      </c>
      <c r="M2145" t="str">
        <f t="shared" si="271"/>
        <v>Belgian, Bar, European</v>
      </c>
      <c r="N2145" t="s">
        <v>232</v>
      </c>
      <c r="O2145" t="s">
        <v>8673</v>
      </c>
      <c r="P2145" t="str">
        <f t="shared" si="268"/>
        <v>Belgian, Bar, European, Lunch, Dinner, Reservations, Outdoor Seating, Seating, Parking Available, Serves Alcohol, Full Bar, Table Service</v>
      </c>
      <c r="Q2145" t="str" cm="1">
        <f t="array" ref="Q2145">_xlfn.TEXTJOIN(", ", TRUE, IFERROR(_xlfn.FILTERXML("&lt;t&gt;&lt;s&gt;" &amp; SUBSTITUTE(P2145, ", ", "&lt;/s&gt;&lt;s&gt;") &amp; "&lt;/s&gt;&lt;/t&gt;", "//s[not(preceding::*=.)]"), ""))</f>
        <v>Belgian, Bar, European, Lunch, Dinner, Reservations, Outdoor Seating, Seating, Parking Available, Serves Alcohol, Full Bar, Table Service</v>
      </c>
      <c r="R2145" t="s">
        <v>9048</v>
      </c>
      <c r="S2145" t="str">
        <f t="shared" si="269"/>
        <v>P003116</v>
      </c>
      <c r="T2145">
        <f t="shared" ca="1" si="270"/>
        <v>3879</v>
      </c>
      <c r="U2145" s="4">
        <v>4209</v>
      </c>
    </row>
    <row r="2146" spans="1:21" x14ac:dyDescent="0.45">
      <c r="A2146" t="s">
        <v>8674</v>
      </c>
      <c r="B2146" t="s">
        <v>3</v>
      </c>
      <c r="C2146" s="3" t="str">
        <f t="shared" si="265"/>
        <v>4.0 </v>
      </c>
      <c r="D2146" t="s">
        <v>8675</v>
      </c>
      <c r="F2146" t="s">
        <v>13</v>
      </c>
      <c r="G2146" t="str">
        <f t="shared" si="266"/>
        <v>$$ - $$$</v>
      </c>
      <c r="H2146" t="s">
        <v>1649</v>
      </c>
      <c r="J2146" t="str">
        <f t="shared" si="264"/>
        <v xml:space="preserve">  ItalianPizzaEuropean</v>
      </c>
      <c r="K2146" t="str" cm="1">
        <f t="array" ref="K2146">ExtractCapitals(J2146)</f>
        <v>Italian Pizza European</v>
      </c>
      <c r="L2146" t="str">
        <f t="shared" si="267"/>
        <v>Italian, Pizza, European</v>
      </c>
      <c r="M2146" t="str">
        <f t="shared" si="271"/>
        <v>Italian, Pizza, European</v>
      </c>
      <c r="N2146" t="s">
        <v>3952</v>
      </c>
      <c r="O2146" t="s">
        <v>34</v>
      </c>
      <c r="P2146" t="str">
        <f t="shared" si="268"/>
        <v>Italian, Pizza, European, Vegetarian Friendly</v>
      </c>
      <c r="Q2146" t="str" cm="1">
        <f t="array" ref="Q2146">_xlfn.TEXTJOIN(", ", TRUE, IFERROR(_xlfn.FILTERXML("&lt;t&gt;&lt;s&gt;" &amp; SUBSTITUTE(P2146, ", ", "&lt;/s&gt;&lt;s&gt;") &amp; "&lt;/s&gt;&lt;/t&gt;", "//s[not(preceding::*=.)]"), ""))</f>
        <v>Italian, Pizza, European, Vegetarian Friendly</v>
      </c>
      <c r="R2146" t="s">
        <v>9048</v>
      </c>
      <c r="S2146" t="str">
        <f t="shared" si="269"/>
        <v>P003117</v>
      </c>
      <c r="T2146">
        <f t="shared" ca="1" si="270"/>
        <v>2010</v>
      </c>
      <c r="U2146" s="4">
        <v>949</v>
      </c>
    </row>
    <row r="2147" spans="1:21" x14ac:dyDescent="0.45">
      <c r="A2147" t="s">
        <v>8676</v>
      </c>
      <c r="B2147" t="s">
        <v>41</v>
      </c>
      <c r="C2147" s="3" t="str">
        <f t="shared" si="265"/>
        <v>4.5 </v>
      </c>
      <c r="D2147" t="s">
        <v>8334</v>
      </c>
      <c r="E2147" t="s">
        <v>8677</v>
      </c>
      <c r="F2147" t="s">
        <v>6</v>
      </c>
      <c r="G2147" t="str">
        <f t="shared" si="266"/>
        <v>$</v>
      </c>
      <c r="H2147" t="s">
        <v>4923</v>
      </c>
      <c r="I2147" t="s">
        <v>8678</v>
      </c>
      <c r="J2147" t="str">
        <f t="shared" si="264"/>
        <v>AsianMalaysianVegetarian Friendly</v>
      </c>
      <c r="K2147" t="str" cm="1">
        <f t="array" ref="K2147">ExtractCapitals(J2147)</f>
        <v>Asian Malaysian Vegetarian  Friendly</v>
      </c>
      <c r="L2147" t="str">
        <f t="shared" si="267"/>
        <v>Asian, Malaysian, Vegetarian, , Friendly</v>
      </c>
      <c r="M2147" t="str">
        <f t="shared" si="271"/>
        <v>Asian, Malaysian, Vegetarian Friendly</v>
      </c>
      <c r="N2147" t="s">
        <v>158</v>
      </c>
      <c r="O2147" t="s">
        <v>62</v>
      </c>
      <c r="P2147" t="str">
        <f t="shared" si="268"/>
        <v>Asian, Malaysian, Vegetarian Friendly, Halal, Vegetarian Friendly, Lunch</v>
      </c>
      <c r="Q2147" t="str" cm="1">
        <f t="array" ref="Q2147">_xlfn.TEXTJOIN(", ", TRUE, IFERROR(_xlfn.FILTERXML("&lt;t&gt;&lt;s&gt;" &amp; SUBSTITUTE(P2147, ", ", "&lt;/s&gt;&lt;s&gt;") &amp; "&lt;/s&gt;&lt;/t&gt;", "//s[not(preceding::*=.)]"), ""))</f>
        <v>Asian, Malaysian, Vegetarian Friendly, Halal, Lunch</v>
      </c>
      <c r="R2147" t="s">
        <v>9048</v>
      </c>
      <c r="S2147" t="str">
        <f t="shared" si="269"/>
        <v>P003118</v>
      </c>
      <c r="T2147">
        <f t="shared" ca="1" si="270"/>
        <v>873</v>
      </c>
      <c r="U2147" s="4">
        <v>1828</v>
      </c>
    </row>
    <row r="2148" spans="1:21" x14ac:dyDescent="0.45">
      <c r="A2148" t="s">
        <v>8679</v>
      </c>
      <c r="B2148" t="s">
        <v>3</v>
      </c>
      <c r="C2148" s="3" t="str">
        <f t="shared" si="265"/>
        <v>4.0 </v>
      </c>
      <c r="D2148" t="s">
        <v>8680</v>
      </c>
      <c r="F2148" t="s">
        <v>6</v>
      </c>
      <c r="G2148" t="str">
        <f t="shared" si="266"/>
        <v>$</v>
      </c>
      <c r="H2148" t="s">
        <v>75</v>
      </c>
      <c r="J2148" t="str">
        <f t="shared" si="264"/>
        <v>IndianAsianMalaysian</v>
      </c>
      <c r="K2148" t="str" cm="1">
        <f t="array" ref="K2148">ExtractCapitals(J2148)</f>
        <v>Indian Asian Malaysian</v>
      </c>
      <c r="L2148" t="str">
        <f t="shared" si="267"/>
        <v>Indian, Asian, Malaysian</v>
      </c>
      <c r="M2148" t="str">
        <f t="shared" si="271"/>
        <v>Indian, Asian, Malaysian</v>
      </c>
      <c r="N2148" t="s">
        <v>6492</v>
      </c>
      <c r="O2148" t="s">
        <v>3539</v>
      </c>
      <c r="P2148" t="str">
        <f t="shared" si="268"/>
        <v>Indian, Asian, Malaysian, Lunch, Dinner, Breakfast, Takeout, Seating, Table Service</v>
      </c>
      <c r="Q2148" t="str" cm="1">
        <f t="array" ref="Q2148">_xlfn.TEXTJOIN(", ", TRUE, IFERROR(_xlfn.FILTERXML("&lt;t&gt;&lt;s&gt;" &amp; SUBSTITUTE(P2148, ", ", "&lt;/s&gt;&lt;s&gt;") &amp; "&lt;/s&gt;&lt;/t&gt;", "//s[not(preceding::*=.)]"), ""))</f>
        <v>Indian, Asian, Malaysian, Lunch, Dinner, Breakfast, Takeout, Seating, Table Service</v>
      </c>
      <c r="R2148" t="s">
        <v>9048</v>
      </c>
      <c r="S2148" t="str">
        <f t="shared" si="269"/>
        <v>P003119</v>
      </c>
      <c r="T2148">
        <f t="shared" ca="1" si="270"/>
        <v>133</v>
      </c>
      <c r="U2148" s="4">
        <v>4463</v>
      </c>
    </row>
    <row r="2149" spans="1:21" x14ac:dyDescent="0.45">
      <c r="A2149" t="s">
        <v>8681</v>
      </c>
      <c r="B2149" t="s">
        <v>79</v>
      </c>
      <c r="C2149" s="3" t="str">
        <f t="shared" si="265"/>
        <v>5.0 </v>
      </c>
      <c r="D2149" t="s">
        <v>8682</v>
      </c>
      <c r="E2149" t="s">
        <v>8683</v>
      </c>
      <c r="F2149" t="s">
        <v>6</v>
      </c>
      <c r="G2149" t="str">
        <f t="shared" si="266"/>
        <v>$</v>
      </c>
      <c r="H2149" t="s">
        <v>8684</v>
      </c>
      <c r="I2149" t="s">
        <v>8685</v>
      </c>
      <c r="J2149" t="str">
        <f t="shared" si="264"/>
        <v>IndianSeafoodMiddle Eastern</v>
      </c>
      <c r="K2149" t="str" cm="1">
        <f t="array" ref="K2149">ExtractCapitals(J2149)</f>
        <v>Indian Seafood Middle  Eastern</v>
      </c>
      <c r="L2149" t="str">
        <f t="shared" si="267"/>
        <v>Indian, Seafood, Middle, , Eastern</v>
      </c>
      <c r="M2149" t="str">
        <f t="shared" si="271"/>
        <v>Indian, Seafood, Middle Eastern</v>
      </c>
      <c r="N2149" t="s">
        <v>8686</v>
      </c>
      <c r="O2149" t="s">
        <v>39</v>
      </c>
      <c r="P2149" t="str">
        <f t="shared" si="268"/>
        <v>Indian, Seafood, Middle Eastern, Indian, Seafood, Pakistani, Middle Eastern, Dinner</v>
      </c>
      <c r="Q2149" t="str" cm="1">
        <f t="array" ref="Q2149">_xlfn.TEXTJOIN(", ", TRUE, IFERROR(_xlfn.FILTERXML("&lt;t&gt;&lt;s&gt;" &amp; SUBSTITUTE(P2149, ", ", "&lt;/s&gt;&lt;s&gt;") &amp; "&lt;/s&gt;&lt;/t&gt;", "//s[not(preceding::*=.)]"), ""))</f>
        <v>Indian, Seafood, Middle Eastern, Pakistani, Dinner</v>
      </c>
      <c r="R2149" t="s">
        <v>9048</v>
      </c>
      <c r="S2149" t="str">
        <f t="shared" si="269"/>
        <v>P003120</v>
      </c>
      <c r="T2149">
        <f t="shared" ca="1" si="270"/>
        <v>1916</v>
      </c>
      <c r="U2149" s="4">
        <v>2718</v>
      </c>
    </row>
    <row r="2150" spans="1:21" x14ac:dyDescent="0.45">
      <c r="A2150" t="s">
        <v>8687</v>
      </c>
      <c r="B2150" t="s">
        <v>3</v>
      </c>
      <c r="C2150" s="3" t="str">
        <f t="shared" si="265"/>
        <v>4.0 </v>
      </c>
      <c r="D2150" t="s">
        <v>8688</v>
      </c>
      <c r="E2150" t="s">
        <v>8689</v>
      </c>
      <c r="F2150" t="s">
        <v>13</v>
      </c>
      <c r="G2150" t="str">
        <f t="shared" si="266"/>
        <v>$$ - $$$</v>
      </c>
      <c r="H2150" t="s">
        <v>297</v>
      </c>
      <c r="I2150" t="s">
        <v>8690</v>
      </c>
      <c r="J2150" t="str">
        <f t="shared" si="264"/>
        <v xml:space="preserve">  Cafe</v>
      </c>
      <c r="K2150" t="str" cm="1">
        <f t="array" ref="K2150">ExtractCapitals(J2150)</f>
        <v>Cafe</v>
      </c>
      <c r="L2150" t="str">
        <f t="shared" si="267"/>
        <v>Cafe</v>
      </c>
      <c r="M2150" t="str">
        <f t="shared" si="271"/>
        <v>Cafe</v>
      </c>
      <c r="N2150" t="s">
        <v>208</v>
      </c>
      <c r="O2150" t="s">
        <v>8691</v>
      </c>
      <c r="P2150" t="str">
        <f t="shared" si="268"/>
        <v>Cafe, Breakfast, Lunch, Brunch, Dinner, Drinks</v>
      </c>
      <c r="Q2150" t="str" cm="1">
        <f t="array" ref="Q2150">_xlfn.TEXTJOIN(", ", TRUE, IFERROR(_xlfn.FILTERXML("&lt;t&gt;&lt;s&gt;" &amp; SUBSTITUTE(P2150, ", ", "&lt;/s&gt;&lt;s&gt;") &amp; "&lt;/s&gt;&lt;/t&gt;", "//s[not(preceding::*=.)]"), ""))</f>
        <v>Cafe, Breakfast, Lunch, Brunch, Dinner, Drinks</v>
      </c>
      <c r="R2150" t="s">
        <v>9048</v>
      </c>
      <c r="S2150" t="str">
        <f t="shared" si="269"/>
        <v>P003121</v>
      </c>
      <c r="T2150">
        <f t="shared" ca="1" si="270"/>
        <v>902</v>
      </c>
      <c r="U2150" s="4">
        <v>311</v>
      </c>
    </row>
    <row r="2151" spans="1:21" x14ac:dyDescent="0.45">
      <c r="A2151" t="s">
        <v>3549</v>
      </c>
      <c r="B2151" t="s">
        <v>3</v>
      </c>
      <c r="C2151" s="3" t="str">
        <f t="shared" si="265"/>
        <v>4.0 </v>
      </c>
      <c r="D2151" t="s">
        <v>8692</v>
      </c>
      <c r="E2151" t="s">
        <v>8693</v>
      </c>
      <c r="F2151" t="s">
        <v>13</v>
      </c>
      <c r="G2151" t="str">
        <f t="shared" si="266"/>
        <v>$$ - $$$</v>
      </c>
      <c r="H2151" t="s">
        <v>8694</v>
      </c>
      <c r="I2151" t="s">
        <v>8695</v>
      </c>
      <c r="J2151" t="str">
        <f t="shared" si="264"/>
        <v xml:space="preserve">  BarbecueAsianMiddle Eastern</v>
      </c>
      <c r="K2151" t="str" cm="1">
        <f t="array" ref="K2151">ExtractCapitals(J2151)</f>
        <v>Barbecue Asian Middle  Eastern</v>
      </c>
      <c r="L2151" t="str">
        <f t="shared" si="267"/>
        <v>Barbecue, Asian, Middle, , Eastern</v>
      </c>
      <c r="M2151" t="str">
        <f t="shared" si="271"/>
        <v>Barbecue, Asian, Middle Eastern</v>
      </c>
      <c r="N2151" t="s">
        <v>266</v>
      </c>
      <c r="O2151" t="s">
        <v>2301</v>
      </c>
      <c r="P2151" t="str">
        <f t="shared" si="268"/>
        <v>Barbecue, Asian, Middle Eastern, Vegetarian Friendly, Halal, Dinner, Lunch, After-hours</v>
      </c>
      <c r="Q2151" t="str" cm="1">
        <f t="array" ref="Q2151">_xlfn.TEXTJOIN(", ", TRUE, IFERROR(_xlfn.FILTERXML("&lt;t&gt;&lt;s&gt;" &amp; SUBSTITUTE(P2151, ", ", "&lt;/s&gt;&lt;s&gt;") &amp; "&lt;/s&gt;&lt;/t&gt;", "//s[not(preceding::*=.)]"), ""))</f>
        <v>Barbecue, Asian, Middle Eastern, Vegetarian Friendly, Halal, Dinner, Lunch, After-hours</v>
      </c>
      <c r="R2151" t="s">
        <v>9048</v>
      </c>
      <c r="S2151" t="str">
        <f t="shared" si="269"/>
        <v>P003122</v>
      </c>
      <c r="T2151">
        <f t="shared" ca="1" si="270"/>
        <v>1948</v>
      </c>
      <c r="U2151" s="4">
        <v>4356</v>
      </c>
    </row>
    <row r="2152" spans="1:21" x14ac:dyDescent="0.45">
      <c r="A2152" t="s">
        <v>8696</v>
      </c>
      <c r="B2152" t="s">
        <v>79</v>
      </c>
      <c r="C2152" s="3" t="str">
        <f t="shared" si="265"/>
        <v>5.0 </v>
      </c>
      <c r="D2152" t="s">
        <v>8697</v>
      </c>
      <c r="F2152" t="s">
        <v>413</v>
      </c>
      <c r="G2152" t="str">
        <f t="shared" si="266"/>
        <v>$$</v>
      </c>
      <c r="H2152" t="s">
        <v>8698</v>
      </c>
      <c r="I2152" t="s">
        <v>8699</v>
      </c>
      <c r="J2152" t="str">
        <f t="shared" si="264"/>
        <v>BakeriesFrenchEuropean</v>
      </c>
      <c r="K2152" t="str" cm="1">
        <f t="array" ref="K2152">ExtractCapitals(J2152)</f>
        <v>Bakeries French European</v>
      </c>
      <c r="L2152" t="str">
        <f t="shared" si="267"/>
        <v>Bakeries, French, European</v>
      </c>
      <c r="M2152" t="str">
        <f t="shared" si="271"/>
        <v>Bakeries, French, European</v>
      </c>
      <c r="N2152" t="s">
        <v>202</v>
      </c>
      <c r="O2152" t="s">
        <v>8700</v>
      </c>
      <c r="P2152" t="str">
        <f t="shared" si="268"/>
        <v>Bakeries, French, European, Drinks, Delivery, Takeout, Private Dining, Accepts Mastercard, Accepts Visa, Digital Payments, Cash Only, Free Wifi, Accepts Credit Cards, Non-smoking restaurants</v>
      </c>
      <c r="Q2152" t="str" cm="1">
        <f t="array" ref="Q2152">_xlfn.TEXTJOIN(", ", TRUE, IFERROR(_xlfn.FILTERXML("&lt;t&gt;&lt;s&gt;" &amp; SUBSTITUTE(P2152, ", ", "&lt;/s&gt;&lt;s&gt;") &amp; "&lt;/s&gt;&lt;/t&gt;", "//s[not(preceding::*=.)]"), ""))</f>
        <v>Bakeries, French, European, Drinks, Delivery, Takeout, Private Dining, Accepts Mastercard, Accepts Visa, Digital Payments, Cash Only, Free Wifi, Accepts Credit Cards, Non-smoking restaurants</v>
      </c>
      <c r="R2152" t="s">
        <v>9048</v>
      </c>
      <c r="S2152" t="str">
        <f t="shared" si="269"/>
        <v>P003123</v>
      </c>
      <c r="T2152">
        <f t="shared" ca="1" si="270"/>
        <v>895</v>
      </c>
      <c r="U2152" s="4">
        <v>1753</v>
      </c>
    </row>
    <row r="2153" spans="1:21" x14ac:dyDescent="0.45">
      <c r="A2153" t="s">
        <v>8701</v>
      </c>
      <c r="B2153" t="s">
        <v>41</v>
      </c>
      <c r="C2153" s="3" t="str">
        <f t="shared" si="265"/>
        <v>4.5 </v>
      </c>
      <c r="D2153" t="s">
        <v>8702</v>
      </c>
      <c r="E2153" t="s">
        <v>8703</v>
      </c>
      <c r="F2153" t="s">
        <v>13</v>
      </c>
      <c r="G2153" t="str">
        <f t="shared" si="266"/>
        <v>$$ - $$$</v>
      </c>
      <c r="H2153" t="s">
        <v>8704</v>
      </c>
      <c r="I2153" t="s">
        <v>8705</v>
      </c>
      <c r="J2153" t="str">
        <f t="shared" si="264"/>
        <v xml:space="preserve">  SeafoodBritish</v>
      </c>
      <c r="K2153" t="str" cm="1">
        <f t="array" ref="K2153">ExtractCapitals(J2153)</f>
        <v>Seafood British</v>
      </c>
      <c r="L2153" t="str">
        <f t="shared" si="267"/>
        <v>Seafood, British</v>
      </c>
      <c r="M2153" t="str">
        <f t="shared" si="271"/>
        <v>Seafood, British</v>
      </c>
      <c r="N2153" t="s">
        <v>8706</v>
      </c>
      <c r="O2153" t="s">
        <v>8707</v>
      </c>
      <c r="P2153" t="str">
        <f t="shared" si="268"/>
        <v>Seafood, British, British, Seafood, After-hours, Dinner, Lunch, Drinks</v>
      </c>
      <c r="Q2153" t="str" cm="1">
        <f t="array" ref="Q2153">_xlfn.TEXTJOIN(", ", TRUE, IFERROR(_xlfn.FILTERXML("&lt;t&gt;&lt;s&gt;" &amp; SUBSTITUTE(P2153, ", ", "&lt;/s&gt;&lt;s&gt;") &amp; "&lt;/s&gt;&lt;/t&gt;", "//s[not(preceding::*=.)]"), ""))</f>
        <v>Seafood, British, After-hours, Dinner, Lunch, Drinks</v>
      </c>
      <c r="R2153" t="s">
        <v>9048</v>
      </c>
      <c r="S2153" t="str">
        <f t="shared" si="269"/>
        <v>P003124</v>
      </c>
      <c r="T2153">
        <f t="shared" ca="1" si="270"/>
        <v>2320</v>
      </c>
      <c r="U2153" s="4">
        <v>3064</v>
      </c>
    </row>
    <row r="2154" spans="1:21" x14ac:dyDescent="0.45">
      <c r="A2154" t="s">
        <v>8708</v>
      </c>
      <c r="B2154" t="s">
        <v>3</v>
      </c>
      <c r="C2154" s="3" t="str">
        <f t="shared" si="265"/>
        <v>4.0 </v>
      </c>
      <c r="D2154" t="s">
        <v>8709</v>
      </c>
      <c r="F2154" t="s">
        <v>13</v>
      </c>
      <c r="G2154" t="str">
        <f t="shared" si="266"/>
        <v>$$ - $$$</v>
      </c>
      <c r="H2154" t="s">
        <v>8710</v>
      </c>
      <c r="I2154" t="s">
        <v>8711</v>
      </c>
      <c r="J2154" t="str">
        <f t="shared" si="264"/>
        <v xml:space="preserve">  IndianMalaysianVegetarian Friendly</v>
      </c>
      <c r="K2154" t="str" cm="1">
        <f t="array" ref="K2154">ExtractCapitals(J2154)</f>
        <v>Indian Malaysian Vegetarian  Friendly</v>
      </c>
      <c r="L2154" t="str">
        <f t="shared" si="267"/>
        <v>Indian, Malaysian, Vegetarian, , Friendly</v>
      </c>
      <c r="M2154" t="str">
        <f t="shared" si="271"/>
        <v>Indian, Malaysian, Vegetarian Friendly</v>
      </c>
      <c r="N2154" t="s">
        <v>56</v>
      </c>
      <c r="O2154" t="s">
        <v>232</v>
      </c>
      <c r="P2154" t="str">
        <f t="shared" si="268"/>
        <v>Indian, Malaysian, Vegetarian Friendly, Vegetarian Friendly, Vegan Options, Lunch, Dinner</v>
      </c>
      <c r="Q2154" t="str" cm="1">
        <f t="array" ref="Q2154">_xlfn.TEXTJOIN(", ", TRUE, IFERROR(_xlfn.FILTERXML("&lt;t&gt;&lt;s&gt;" &amp; SUBSTITUTE(P2154, ", ", "&lt;/s&gt;&lt;s&gt;") &amp; "&lt;/s&gt;&lt;/t&gt;", "//s[not(preceding::*=.)]"), ""))</f>
        <v>Indian, Malaysian, Vegetarian Friendly, Vegan Options, Lunch, Dinner</v>
      </c>
      <c r="R2154" t="s">
        <v>9048</v>
      </c>
      <c r="S2154" t="str">
        <f t="shared" si="269"/>
        <v>P003125</v>
      </c>
      <c r="T2154">
        <f t="shared" ca="1" si="270"/>
        <v>123</v>
      </c>
      <c r="U2154" s="4">
        <v>1551</v>
      </c>
    </row>
    <row r="2155" spans="1:21" x14ac:dyDescent="0.45">
      <c r="A2155" t="s">
        <v>8712</v>
      </c>
      <c r="B2155" t="s">
        <v>3</v>
      </c>
      <c r="C2155" s="3" t="str">
        <f t="shared" si="265"/>
        <v>4.0 </v>
      </c>
      <c r="D2155" t="s">
        <v>8713</v>
      </c>
      <c r="F2155" t="s">
        <v>6</v>
      </c>
      <c r="G2155" t="str">
        <f t="shared" si="266"/>
        <v>$</v>
      </c>
      <c r="H2155" t="s">
        <v>246</v>
      </c>
      <c r="I2155" t="s">
        <v>8714</v>
      </c>
      <c r="J2155" t="str">
        <f t="shared" si="264"/>
        <v>AsianMalaysian</v>
      </c>
      <c r="K2155" t="str" cm="1">
        <f t="array" ref="K2155">ExtractCapitals(J2155)</f>
        <v>Asian Malaysian</v>
      </c>
      <c r="L2155" t="str">
        <f t="shared" si="267"/>
        <v>Asian, Malaysian</v>
      </c>
      <c r="M2155" t="str">
        <f t="shared" si="271"/>
        <v>Asian, Malaysian</v>
      </c>
      <c r="N2155" t="s">
        <v>62</v>
      </c>
      <c r="O2155" t="s">
        <v>3814</v>
      </c>
      <c r="P2155" t="str">
        <f t="shared" si="268"/>
        <v>Asian, Malaysian, Lunch, Takeout, Seating</v>
      </c>
      <c r="Q2155" t="str" cm="1">
        <f t="array" ref="Q2155">_xlfn.TEXTJOIN(", ", TRUE, IFERROR(_xlfn.FILTERXML("&lt;t&gt;&lt;s&gt;" &amp; SUBSTITUTE(P2155, ", ", "&lt;/s&gt;&lt;s&gt;") &amp; "&lt;/s&gt;&lt;/t&gt;", "//s[not(preceding::*=.)]"), ""))</f>
        <v>Asian, Malaysian, Lunch, Takeout, Seating</v>
      </c>
      <c r="R2155" t="s">
        <v>9048</v>
      </c>
      <c r="S2155" t="str">
        <f t="shared" si="269"/>
        <v>P003126</v>
      </c>
      <c r="T2155">
        <f t="shared" ca="1" si="270"/>
        <v>601</v>
      </c>
      <c r="U2155" s="4">
        <v>3757</v>
      </c>
    </row>
    <row r="2156" spans="1:21" x14ac:dyDescent="0.45">
      <c r="A2156" t="s">
        <v>8715</v>
      </c>
      <c r="B2156" t="s">
        <v>41</v>
      </c>
      <c r="C2156" s="3" t="str">
        <f t="shared" si="265"/>
        <v>4.5 </v>
      </c>
      <c r="D2156" t="s">
        <v>8716</v>
      </c>
      <c r="E2156" t="s">
        <v>8717</v>
      </c>
      <c r="F2156" t="s">
        <v>13</v>
      </c>
      <c r="G2156" t="str">
        <f t="shared" si="266"/>
        <v>$$ - $$$</v>
      </c>
      <c r="H2156" t="s">
        <v>3476</v>
      </c>
      <c r="I2156" t="s">
        <v>8718</v>
      </c>
      <c r="J2156" t="str">
        <f t="shared" si="264"/>
        <v xml:space="preserve">  Quick BitesAmericanFast food</v>
      </c>
      <c r="K2156" t="str" cm="1">
        <f t="array" ref="K2156">ExtractCapitals(J2156)</f>
        <v>Quick  Bites American Fast food</v>
      </c>
      <c r="L2156" t="str">
        <f t="shared" si="267"/>
        <v>Quick, , Bites, American, Fast, food</v>
      </c>
      <c r="M2156" t="str">
        <f t="shared" si="271"/>
        <v>Quick Bites, American, Fast, food</v>
      </c>
      <c r="N2156" t="s">
        <v>8719</v>
      </c>
      <c r="O2156" t="s">
        <v>232</v>
      </c>
      <c r="P2156" t="str">
        <f t="shared" si="268"/>
        <v>Quick Bites, American, Fast, food, Fast food, American, Lunch, Dinner</v>
      </c>
      <c r="Q2156" t="str" cm="1">
        <f t="array" ref="Q2156">_xlfn.TEXTJOIN(", ", TRUE, IFERROR(_xlfn.FILTERXML("&lt;t&gt;&lt;s&gt;" &amp; SUBSTITUTE(P2156, ", ", "&lt;/s&gt;&lt;s&gt;") &amp; "&lt;/s&gt;&lt;/t&gt;", "//s[not(preceding::*=.)]"), ""))</f>
        <v>Quick Bites, American, Fast, food, Fast food, Lunch, Dinner</v>
      </c>
      <c r="R2156" t="s">
        <v>9048</v>
      </c>
      <c r="S2156" t="str">
        <f t="shared" si="269"/>
        <v>P003127</v>
      </c>
      <c r="T2156">
        <f t="shared" ca="1" si="270"/>
        <v>2610</v>
      </c>
      <c r="U2156" s="4">
        <v>4071</v>
      </c>
    </row>
    <row r="2157" spans="1:21" x14ac:dyDescent="0.45">
      <c r="A2157" t="s">
        <v>8720</v>
      </c>
      <c r="B2157" t="s">
        <v>3</v>
      </c>
      <c r="C2157" s="3" t="str">
        <f t="shared" si="265"/>
        <v>4.0 </v>
      </c>
      <c r="D2157" t="s">
        <v>8721</v>
      </c>
      <c r="F2157" t="s">
        <v>13</v>
      </c>
      <c r="G2157" t="str">
        <f t="shared" si="266"/>
        <v>$$ - $$$</v>
      </c>
      <c r="H2157" t="s">
        <v>3565</v>
      </c>
      <c r="I2157" t="s">
        <v>8722</v>
      </c>
      <c r="J2157" t="str">
        <f t="shared" si="264"/>
        <v xml:space="preserve">  CafeAsianVegetarian Friendly</v>
      </c>
      <c r="K2157" t="str" cm="1">
        <f t="array" ref="K2157">ExtractCapitals(J2157)</f>
        <v>Cafe Asian Vegetarian  Friendly</v>
      </c>
      <c r="L2157" t="str">
        <f t="shared" si="267"/>
        <v>Cafe, Asian, Vegetarian, , Friendly</v>
      </c>
      <c r="M2157" t="str">
        <f t="shared" si="271"/>
        <v>Cafe, Asian, Vegetarian Friendly</v>
      </c>
      <c r="N2157" t="s">
        <v>34</v>
      </c>
      <c r="O2157" t="s">
        <v>232</v>
      </c>
      <c r="P2157" t="str">
        <f t="shared" si="268"/>
        <v>Cafe, Asian, Vegetarian Friendly, Lunch, Dinner</v>
      </c>
      <c r="Q2157" t="str" cm="1">
        <f t="array" ref="Q2157">_xlfn.TEXTJOIN(", ", TRUE, IFERROR(_xlfn.FILTERXML("&lt;t&gt;&lt;s&gt;" &amp; SUBSTITUTE(P2157, ", ", "&lt;/s&gt;&lt;s&gt;") &amp; "&lt;/s&gt;&lt;/t&gt;", "//s[not(preceding::*=.)]"), ""))</f>
        <v>Cafe, Asian, Vegetarian Friendly, Lunch, Dinner</v>
      </c>
      <c r="R2157" t="s">
        <v>9048</v>
      </c>
      <c r="S2157" t="str">
        <f t="shared" si="269"/>
        <v>P003128</v>
      </c>
      <c r="T2157">
        <f t="shared" ca="1" si="270"/>
        <v>1114</v>
      </c>
      <c r="U2157" s="4">
        <v>1607</v>
      </c>
    </row>
    <row r="2158" spans="1:21" x14ac:dyDescent="0.45">
      <c r="A2158" t="s">
        <v>8723</v>
      </c>
      <c r="B2158" t="s">
        <v>3</v>
      </c>
      <c r="C2158" s="3" t="str">
        <f t="shared" si="265"/>
        <v>4.0 </v>
      </c>
      <c r="D2158" t="s">
        <v>8724</v>
      </c>
      <c r="E2158" t="s">
        <v>8725</v>
      </c>
      <c r="F2158" t="s">
        <v>13</v>
      </c>
      <c r="G2158" t="str">
        <f t="shared" si="266"/>
        <v>$$ - $$$</v>
      </c>
      <c r="H2158" t="s">
        <v>1357</v>
      </c>
      <c r="I2158" t="s">
        <v>8726</v>
      </c>
      <c r="J2158" t="str">
        <f t="shared" si="264"/>
        <v xml:space="preserve">  CafeVegetarian FriendlyVegan Options</v>
      </c>
      <c r="K2158" t="str" cm="1">
        <f t="array" ref="K2158">ExtractCapitals(J2158)</f>
        <v>Cafe Vegetarian  Friendly Vegan  Options</v>
      </c>
      <c r="L2158" t="str">
        <f t="shared" si="267"/>
        <v>Cafe, Vegetarian, , Friendly, Vegan, , Options</v>
      </c>
      <c r="M2158" t="str">
        <f t="shared" si="271"/>
        <v>Cafe, Vegetarian Friendly, Vegan Options</v>
      </c>
      <c r="N2158" t="s">
        <v>208</v>
      </c>
      <c r="O2158" t="s">
        <v>3066</v>
      </c>
      <c r="P2158" t="str">
        <f t="shared" si="268"/>
        <v>Cafe, Vegetarian Friendly, Vegan Options, Vegetarian Friendly, Vegan Options, Gluten Free Options</v>
      </c>
      <c r="Q2158" t="str" cm="1">
        <f t="array" ref="Q2158">_xlfn.TEXTJOIN(", ", TRUE, IFERROR(_xlfn.FILTERXML("&lt;t&gt;&lt;s&gt;" &amp; SUBSTITUTE(P2158, ", ", "&lt;/s&gt;&lt;s&gt;") &amp; "&lt;/s&gt;&lt;/t&gt;", "//s[not(preceding::*=.)]"), ""))</f>
        <v>Cafe, Vegetarian Friendly, Vegan Options, Gluten Free Options</v>
      </c>
      <c r="R2158" t="s">
        <v>9048</v>
      </c>
      <c r="S2158" t="str">
        <f t="shared" si="269"/>
        <v>P003129</v>
      </c>
      <c r="T2158">
        <f t="shared" ca="1" si="270"/>
        <v>85</v>
      </c>
      <c r="U2158" s="4">
        <v>2854</v>
      </c>
    </row>
    <row r="2159" spans="1:21" x14ac:dyDescent="0.45">
      <c r="A2159" t="s">
        <v>8727</v>
      </c>
      <c r="B2159" t="s">
        <v>79</v>
      </c>
      <c r="C2159" s="3" t="str">
        <f t="shared" si="265"/>
        <v>5.0 </v>
      </c>
      <c r="D2159" t="s">
        <v>8728</v>
      </c>
      <c r="E2159" t="s">
        <v>8729</v>
      </c>
      <c r="F2159" t="s">
        <v>13</v>
      </c>
      <c r="G2159" t="str">
        <f t="shared" si="266"/>
        <v>$$ - $$$</v>
      </c>
      <c r="H2159" t="s">
        <v>8730</v>
      </c>
      <c r="I2159" t="s">
        <v>8731</v>
      </c>
      <c r="J2159" t="str">
        <f t="shared" si="264"/>
        <v xml:space="preserve">  BarCafe</v>
      </c>
      <c r="K2159" t="str" cm="1">
        <f t="array" ref="K2159">ExtractCapitals(J2159)</f>
        <v>Bar Cafe</v>
      </c>
      <c r="L2159" t="str">
        <f t="shared" si="267"/>
        <v>Bar, Cafe</v>
      </c>
      <c r="M2159" t="str">
        <f t="shared" si="271"/>
        <v>Bar, Cafe</v>
      </c>
      <c r="N2159" t="s">
        <v>8732</v>
      </c>
      <c r="O2159" t="s">
        <v>202</v>
      </c>
      <c r="P2159" t="str">
        <f t="shared" si="268"/>
        <v>Bar, Cafe, Drinks</v>
      </c>
      <c r="Q2159" t="str" cm="1">
        <f t="array" ref="Q2159">_xlfn.TEXTJOIN(", ", TRUE, IFERROR(_xlfn.FILTERXML("&lt;t&gt;&lt;s&gt;" &amp; SUBSTITUTE(P2159, ", ", "&lt;/s&gt;&lt;s&gt;") &amp; "&lt;/s&gt;&lt;/t&gt;", "//s[not(preceding::*=.)]"), ""))</f>
        <v>Bar, Cafe, Drinks</v>
      </c>
      <c r="R2159" t="s">
        <v>9048</v>
      </c>
      <c r="S2159" t="str">
        <f t="shared" si="269"/>
        <v>P003130</v>
      </c>
      <c r="T2159">
        <f t="shared" ca="1" si="270"/>
        <v>3355</v>
      </c>
      <c r="U2159" s="4">
        <v>1305</v>
      </c>
    </row>
    <row r="2160" spans="1:21" x14ac:dyDescent="0.45">
      <c r="A2160" t="s">
        <v>8733</v>
      </c>
      <c r="B2160" t="s">
        <v>79</v>
      </c>
      <c r="C2160" s="3" t="str">
        <f t="shared" si="265"/>
        <v>5.0 </v>
      </c>
      <c r="D2160" t="s">
        <v>8734</v>
      </c>
      <c r="E2160" t="s">
        <v>8735</v>
      </c>
      <c r="F2160" t="s">
        <v>6</v>
      </c>
      <c r="G2160" t="str">
        <f t="shared" si="266"/>
        <v>$</v>
      </c>
      <c r="H2160" t="s">
        <v>8736</v>
      </c>
      <c r="I2160" t="s">
        <v>8737</v>
      </c>
      <c r="J2160" t="str">
        <f t="shared" si="264"/>
        <v>AsianFusionMalaysian</v>
      </c>
      <c r="K2160" t="str" cm="1">
        <f t="array" ref="K2160">ExtractCapitals(J2160)</f>
        <v>Asian Fusion Malaysian</v>
      </c>
      <c r="L2160" t="str">
        <f t="shared" si="267"/>
        <v>Asian, Fusion, Malaysian</v>
      </c>
      <c r="M2160" t="str">
        <f t="shared" si="271"/>
        <v>Asian, Fusion, Malaysian</v>
      </c>
      <c r="N2160" t="s">
        <v>640</v>
      </c>
      <c r="O2160" t="s">
        <v>77</v>
      </c>
      <c r="P2160" t="str">
        <f t="shared" si="268"/>
        <v>Asian, Fusion, Malaysian, Halal</v>
      </c>
      <c r="Q2160" t="str" cm="1">
        <f t="array" ref="Q2160">_xlfn.TEXTJOIN(", ", TRUE, IFERROR(_xlfn.FILTERXML("&lt;t&gt;&lt;s&gt;" &amp; SUBSTITUTE(P2160, ", ", "&lt;/s&gt;&lt;s&gt;") &amp; "&lt;/s&gt;&lt;/t&gt;", "//s[not(preceding::*=.)]"), ""))</f>
        <v>Asian, Fusion, Malaysian, Halal</v>
      </c>
      <c r="R2160" t="s">
        <v>9048</v>
      </c>
      <c r="S2160" t="str">
        <f t="shared" si="269"/>
        <v>P003131</v>
      </c>
      <c r="T2160">
        <f t="shared" ca="1" si="270"/>
        <v>1430</v>
      </c>
      <c r="U2160" s="4">
        <v>2470</v>
      </c>
    </row>
    <row r="2161" spans="1:21" x14ac:dyDescent="0.45">
      <c r="A2161" t="s">
        <v>8738</v>
      </c>
      <c r="B2161" t="s">
        <v>41</v>
      </c>
      <c r="C2161" s="3" t="str">
        <f t="shared" si="265"/>
        <v>4.5 </v>
      </c>
      <c r="D2161" t="s">
        <v>8739</v>
      </c>
      <c r="F2161" t="s">
        <v>6</v>
      </c>
      <c r="G2161" t="str">
        <f t="shared" si="266"/>
        <v>$</v>
      </c>
      <c r="H2161" t="s">
        <v>7</v>
      </c>
      <c r="J2161" t="str">
        <f t="shared" si="264"/>
        <v>ChineseAsianMalaysian</v>
      </c>
      <c r="K2161" t="str" cm="1">
        <f t="array" ref="K2161">ExtractCapitals(J2161)</f>
        <v>Chinese Asian Malaysian</v>
      </c>
      <c r="L2161" t="str">
        <f t="shared" si="267"/>
        <v>Chinese, Asian, Malaysian</v>
      </c>
      <c r="M2161" t="str">
        <f t="shared" si="271"/>
        <v>Chinese, Asian, Malaysian</v>
      </c>
      <c r="N2161" t="s">
        <v>232</v>
      </c>
      <c r="O2161" t="s">
        <v>107</v>
      </c>
      <c r="P2161" t="str">
        <f t="shared" si="268"/>
        <v>Chinese, Asian, Malaysian, Lunch, Dinner, Takeout</v>
      </c>
      <c r="Q2161" t="str" cm="1">
        <f t="array" ref="Q2161">_xlfn.TEXTJOIN(", ", TRUE, IFERROR(_xlfn.FILTERXML("&lt;t&gt;&lt;s&gt;" &amp; SUBSTITUTE(P2161, ", ", "&lt;/s&gt;&lt;s&gt;") &amp; "&lt;/s&gt;&lt;/t&gt;", "//s[not(preceding::*=.)]"), ""))</f>
        <v>Chinese, Asian, Malaysian, Lunch, Dinner, Takeout</v>
      </c>
      <c r="R2161" t="s">
        <v>9048</v>
      </c>
      <c r="S2161" t="str">
        <f t="shared" si="269"/>
        <v>P003132</v>
      </c>
      <c r="T2161">
        <f t="shared" ca="1" si="270"/>
        <v>2581</v>
      </c>
      <c r="U2161" s="4">
        <v>3324</v>
      </c>
    </row>
    <row r="2162" spans="1:21" x14ac:dyDescent="0.45">
      <c r="A2162" t="s">
        <v>8740</v>
      </c>
      <c r="B2162" t="s">
        <v>3</v>
      </c>
      <c r="C2162" s="3" t="str">
        <f t="shared" si="265"/>
        <v>4.0 </v>
      </c>
      <c r="D2162" t="s">
        <v>8741</v>
      </c>
      <c r="E2162" t="s">
        <v>8742</v>
      </c>
      <c r="F2162" t="s">
        <v>6</v>
      </c>
      <c r="G2162" t="str">
        <f t="shared" si="266"/>
        <v>$</v>
      </c>
      <c r="H2162" t="s">
        <v>161</v>
      </c>
      <c r="I2162" t="s">
        <v>8743</v>
      </c>
      <c r="J2162" t="str">
        <f t="shared" si="264"/>
        <v>ChineseAsianCantonese</v>
      </c>
      <c r="K2162" t="str" cm="1">
        <f t="array" ref="K2162">ExtractCapitals(J2162)</f>
        <v>Chinese Asian Cantonese</v>
      </c>
      <c r="L2162" t="str">
        <f t="shared" si="267"/>
        <v>Chinese, Asian, Cantonese</v>
      </c>
      <c r="M2162" t="str">
        <f t="shared" si="271"/>
        <v>Chinese, Asian, Cantonese</v>
      </c>
      <c r="N2162" t="s">
        <v>99</v>
      </c>
      <c r="O2162" t="s">
        <v>3814</v>
      </c>
      <c r="P2162" t="str">
        <f t="shared" si="268"/>
        <v>Chinese, Asian, Cantonese, Breakfast, Lunch, Brunch, Takeout, Seating</v>
      </c>
      <c r="Q2162" t="str" cm="1">
        <f t="array" ref="Q2162">_xlfn.TEXTJOIN(", ", TRUE, IFERROR(_xlfn.FILTERXML("&lt;t&gt;&lt;s&gt;" &amp; SUBSTITUTE(P2162, ", ", "&lt;/s&gt;&lt;s&gt;") &amp; "&lt;/s&gt;&lt;/t&gt;", "//s[not(preceding::*=.)]"), ""))</f>
        <v>Chinese, Asian, Cantonese, Breakfast, Lunch, Brunch, Takeout, Seating</v>
      </c>
      <c r="R2162" t="s">
        <v>9048</v>
      </c>
      <c r="S2162" t="str">
        <f t="shared" si="269"/>
        <v>P003133</v>
      </c>
      <c r="T2162">
        <f t="shared" ca="1" si="270"/>
        <v>2010</v>
      </c>
      <c r="U2162" s="4">
        <v>3599</v>
      </c>
    </row>
    <row r="2163" spans="1:21" x14ac:dyDescent="0.45">
      <c r="A2163" t="s">
        <v>8744</v>
      </c>
      <c r="B2163" t="s">
        <v>79</v>
      </c>
      <c r="C2163" s="3" t="str">
        <f t="shared" si="265"/>
        <v>5.0 </v>
      </c>
      <c r="D2163" t="s">
        <v>8745</v>
      </c>
      <c r="E2163" t="s">
        <v>8746</v>
      </c>
      <c r="F2163" t="s">
        <v>13</v>
      </c>
      <c r="G2163" t="str">
        <f t="shared" si="266"/>
        <v>$$ - $$$</v>
      </c>
      <c r="H2163" t="s">
        <v>8747</v>
      </c>
      <c r="I2163" t="s">
        <v>8748</v>
      </c>
      <c r="J2163" t="str">
        <f t="shared" si="264"/>
        <v xml:space="preserve">  ItalianPizzaSpanish</v>
      </c>
      <c r="K2163" t="str" cm="1">
        <f t="array" ref="K2163">ExtractCapitals(J2163)</f>
        <v>Italian Pizza Spanish</v>
      </c>
      <c r="L2163" t="str">
        <f t="shared" si="267"/>
        <v>Italian, Pizza, Spanish</v>
      </c>
      <c r="M2163" t="str">
        <f t="shared" si="271"/>
        <v>Italian, Pizza, Spanish</v>
      </c>
      <c r="N2163" t="s">
        <v>8749</v>
      </c>
      <c r="O2163" t="s">
        <v>135</v>
      </c>
      <c r="P2163" t="str">
        <f t="shared" si="268"/>
        <v>Italian, Pizza, Spanish, Italian, Pizza, Spanish, Fusion, Dinner, Lunch</v>
      </c>
      <c r="Q2163" t="str" cm="1">
        <f t="array" ref="Q2163">_xlfn.TEXTJOIN(", ", TRUE, IFERROR(_xlfn.FILTERXML("&lt;t&gt;&lt;s&gt;" &amp; SUBSTITUTE(P2163, ", ", "&lt;/s&gt;&lt;s&gt;") &amp; "&lt;/s&gt;&lt;/t&gt;", "//s[not(preceding::*=.)]"), ""))</f>
        <v>Italian, Pizza, Spanish, Fusion, Dinner, Lunch</v>
      </c>
      <c r="R2163" t="s">
        <v>9048</v>
      </c>
      <c r="S2163" t="str">
        <f t="shared" si="269"/>
        <v>P003134</v>
      </c>
      <c r="T2163">
        <f t="shared" ca="1" si="270"/>
        <v>3663</v>
      </c>
      <c r="U2163" s="4">
        <v>1551</v>
      </c>
    </row>
    <row r="2164" spans="1:21" x14ac:dyDescent="0.45">
      <c r="A2164" t="s">
        <v>8750</v>
      </c>
      <c r="B2164" t="s">
        <v>3</v>
      </c>
      <c r="C2164" s="3" t="str">
        <f t="shared" si="265"/>
        <v>4.0 </v>
      </c>
      <c r="D2164" t="s">
        <v>8751</v>
      </c>
      <c r="E2164" t="s">
        <v>8752</v>
      </c>
      <c r="F2164" t="s">
        <v>13</v>
      </c>
      <c r="G2164" t="str">
        <f t="shared" si="266"/>
        <v>$$ - $$$</v>
      </c>
      <c r="H2164" t="s">
        <v>2347</v>
      </c>
      <c r="I2164" t="s">
        <v>8753</v>
      </c>
      <c r="J2164" t="str">
        <f t="shared" si="264"/>
        <v xml:space="preserve">  CafeVegan Options</v>
      </c>
      <c r="K2164" t="str" cm="1">
        <f t="array" ref="K2164">ExtractCapitals(J2164)</f>
        <v>Cafe Vegan  Options</v>
      </c>
      <c r="L2164" t="str">
        <f t="shared" si="267"/>
        <v>Cafe, Vegan, , Options</v>
      </c>
      <c r="M2164" t="str">
        <f t="shared" si="271"/>
        <v>Cafe, Vegan Options</v>
      </c>
      <c r="N2164" t="s">
        <v>1379</v>
      </c>
      <c r="O2164" t="s">
        <v>610</v>
      </c>
      <c r="P2164" t="str">
        <f t="shared" si="268"/>
        <v>Cafe, Vegan Options, Breakfast, Lunch, Dinner</v>
      </c>
      <c r="Q2164" t="str" cm="1">
        <f t="array" ref="Q2164">_xlfn.TEXTJOIN(", ", TRUE, IFERROR(_xlfn.FILTERXML("&lt;t&gt;&lt;s&gt;" &amp; SUBSTITUTE(P2164, ", ", "&lt;/s&gt;&lt;s&gt;") &amp; "&lt;/s&gt;&lt;/t&gt;", "//s[not(preceding::*=.)]"), ""))</f>
        <v>Cafe, Vegan Options, Breakfast, Lunch, Dinner</v>
      </c>
      <c r="R2164" t="s">
        <v>9048</v>
      </c>
      <c r="S2164" t="str">
        <f t="shared" si="269"/>
        <v>P003135</v>
      </c>
      <c r="T2164">
        <f t="shared" ca="1" si="270"/>
        <v>1922</v>
      </c>
      <c r="U2164" s="4">
        <v>3336</v>
      </c>
    </row>
    <row r="2165" spans="1:21" x14ac:dyDescent="0.45">
      <c r="A2165" t="s">
        <v>8754</v>
      </c>
      <c r="B2165" t="s">
        <v>41</v>
      </c>
      <c r="C2165" s="3" t="str">
        <f t="shared" si="265"/>
        <v>4.5 </v>
      </c>
      <c r="D2165" t="s">
        <v>8755</v>
      </c>
      <c r="E2165" t="s">
        <v>8756</v>
      </c>
      <c r="F2165" t="s">
        <v>6</v>
      </c>
      <c r="G2165" t="str">
        <f t="shared" si="266"/>
        <v>$</v>
      </c>
      <c r="H2165" t="s">
        <v>66</v>
      </c>
      <c r="I2165" t="s">
        <v>8757</v>
      </c>
      <c r="J2165" t="str">
        <f t="shared" si="264"/>
        <v>DessertChineseAsian</v>
      </c>
      <c r="K2165" t="str" cm="1">
        <f t="array" ref="K2165">ExtractCapitals(J2165)</f>
        <v>Dessert Chinese Asian</v>
      </c>
      <c r="L2165" t="str">
        <f t="shared" si="267"/>
        <v>Dessert, Chinese, Asian</v>
      </c>
      <c r="M2165" t="str">
        <f t="shared" si="271"/>
        <v>Dessert, Chinese, Asian</v>
      </c>
      <c r="N2165" t="s">
        <v>791</v>
      </c>
      <c r="O2165" t="s">
        <v>107</v>
      </c>
      <c r="P2165" t="str">
        <f t="shared" si="268"/>
        <v>Dessert, Chinese, Asian, Lunch, Dinner, Brunch, Drinks, Takeout</v>
      </c>
      <c r="Q2165" t="str" cm="1">
        <f t="array" ref="Q2165">_xlfn.TEXTJOIN(", ", TRUE, IFERROR(_xlfn.FILTERXML("&lt;t&gt;&lt;s&gt;" &amp; SUBSTITUTE(P2165, ", ", "&lt;/s&gt;&lt;s&gt;") &amp; "&lt;/s&gt;&lt;/t&gt;", "//s[not(preceding::*=.)]"), ""))</f>
        <v>Dessert, Chinese, Asian, Lunch, Dinner, Brunch, Drinks, Takeout</v>
      </c>
      <c r="R2165" t="s">
        <v>9048</v>
      </c>
      <c r="S2165" t="str">
        <f t="shared" si="269"/>
        <v>P003136</v>
      </c>
      <c r="T2165">
        <f t="shared" ca="1" si="270"/>
        <v>1562</v>
      </c>
      <c r="U2165" s="4">
        <v>3810</v>
      </c>
    </row>
    <row r="2166" spans="1:21" x14ac:dyDescent="0.45">
      <c r="A2166" t="s">
        <v>8758</v>
      </c>
      <c r="B2166" t="s">
        <v>41</v>
      </c>
      <c r="C2166" s="3" t="str">
        <f t="shared" si="265"/>
        <v>4.5 </v>
      </c>
      <c r="D2166" t="s">
        <v>8759</v>
      </c>
      <c r="E2166" t="s">
        <v>8760</v>
      </c>
      <c r="F2166" t="s">
        <v>144</v>
      </c>
      <c r="G2166" t="str">
        <f t="shared" si="266"/>
        <v>$$$$</v>
      </c>
      <c r="H2166" t="s">
        <v>8761</v>
      </c>
      <c r="I2166" t="s">
        <v>8762</v>
      </c>
      <c r="J2166" t="str">
        <f t="shared" si="264"/>
        <v>GermanAustrianEuropean</v>
      </c>
      <c r="K2166" t="str" cm="1">
        <f t="array" ref="K2166">ExtractCapitals(J2166)</f>
        <v>German Austrian European</v>
      </c>
      <c r="L2166" t="str">
        <f t="shared" si="267"/>
        <v>German, Austrian, European</v>
      </c>
      <c r="M2166" t="str">
        <f t="shared" si="271"/>
        <v>German, Austrian, European</v>
      </c>
      <c r="N2166" t="s">
        <v>8763</v>
      </c>
      <c r="O2166" t="s">
        <v>4350</v>
      </c>
      <c r="P2166" t="str">
        <f t="shared" si="268"/>
        <v>German, Austrian, European, German, Austrian, European, Central European, Dinner, Lunch, Brunch, Drinks</v>
      </c>
      <c r="Q2166" t="str" cm="1">
        <f t="array" ref="Q2166">_xlfn.TEXTJOIN(", ", TRUE, IFERROR(_xlfn.FILTERXML("&lt;t&gt;&lt;s&gt;" &amp; SUBSTITUTE(P2166, ", ", "&lt;/s&gt;&lt;s&gt;") &amp; "&lt;/s&gt;&lt;/t&gt;", "//s[not(preceding::*=.)]"), ""))</f>
        <v>German, Austrian, European, Central European, Dinner, Lunch, Brunch, Drinks</v>
      </c>
      <c r="R2166" t="s">
        <v>9048</v>
      </c>
      <c r="S2166" t="str">
        <f t="shared" si="269"/>
        <v>P003137</v>
      </c>
      <c r="T2166">
        <f t="shared" ca="1" si="270"/>
        <v>2099</v>
      </c>
      <c r="U2166" s="4">
        <v>1902</v>
      </c>
    </row>
    <row r="2167" spans="1:21" x14ac:dyDescent="0.45">
      <c r="A2167" t="s">
        <v>8764</v>
      </c>
      <c r="B2167" t="s">
        <v>3</v>
      </c>
      <c r="C2167" s="3" t="str">
        <f t="shared" si="265"/>
        <v>4.0 </v>
      </c>
      <c r="D2167" t="s">
        <v>8765</v>
      </c>
      <c r="E2167" t="s">
        <v>8766</v>
      </c>
      <c r="F2167" t="s">
        <v>13</v>
      </c>
      <c r="G2167" t="str">
        <f t="shared" si="266"/>
        <v>$$ - $$$</v>
      </c>
      <c r="H2167" t="s">
        <v>21</v>
      </c>
      <c r="I2167" t="s">
        <v>8767</v>
      </c>
      <c r="J2167" t="str">
        <f t="shared" si="264"/>
        <v xml:space="preserve">  ChineseAsianMalaysian</v>
      </c>
      <c r="K2167" t="str" cm="1">
        <f t="array" ref="K2167">ExtractCapitals(J2167)</f>
        <v>Chinese Asian Malaysian</v>
      </c>
      <c r="L2167" t="str">
        <f t="shared" si="267"/>
        <v>Chinese, Asian, Malaysian</v>
      </c>
      <c r="M2167" t="str">
        <f t="shared" si="271"/>
        <v>Chinese, Asian, Malaysian</v>
      </c>
      <c r="N2167" t="s">
        <v>34</v>
      </c>
      <c r="O2167" t="s">
        <v>135</v>
      </c>
      <c r="P2167" t="str">
        <f t="shared" si="268"/>
        <v>Chinese, Asian, Malaysian, Vegetarian Friendly, Dinner, Lunch</v>
      </c>
      <c r="Q2167" t="str" cm="1">
        <f t="array" ref="Q2167">_xlfn.TEXTJOIN(", ", TRUE, IFERROR(_xlfn.FILTERXML("&lt;t&gt;&lt;s&gt;" &amp; SUBSTITUTE(P2167, ", ", "&lt;/s&gt;&lt;s&gt;") &amp; "&lt;/s&gt;&lt;/t&gt;", "//s[not(preceding::*=.)]"), ""))</f>
        <v>Chinese, Asian, Malaysian, Vegetarian Friendly, Dinner, Lunch</v>
      </c>
      <c r="R2167" t="s">
        <v>9048</v>
      </c>
      <c r="S2167" t="str">
        <f t="shared" si="269"/>
        <v>P003138</v>
      </c>
      <c r="T2167">
        <f t="shared" ca="1" si="270"/>
        <v>1406</v>
      </c>
      <c r="U2167" s="4">
        <v>3613</v>
      </c>
    </row>
    <row r="2168" spans="1:21" x14ac:dyDescent="0.45">
      <c r="A2168" t="s">
        <v>8768</v>
      </c>
      <c r="B2168" t="s">
        <v>79</v>
      </c>
      <c r="C2168" s="3" t="str">
        <f t="shared" si="265"/>
        <v>5.0 </v>
      </c>
      <c r="D2168" t="s">
        <v>8769</v>
      </c>
      <c r="E2168" t="s">
        <v>8770</v>
      </c>
      <c r="F2168" t="s">
        <v>13</v>
      </c>
      <c r="G2168" t="str">
        <f t="shared" si="266"/>
        <v>$$ - $$$</v>
      </c>
      <c r="H2168" t="s">
        <v>3654</v>
      </c>
      <c r="I2168" t="s">
        <v>8771</v>
      </c>
      <c r="J2168" t="str">
        <f t="shared" si="264"/>
        <v xml:space="preserve">  ChineseBarBarbecue</v>
      </c>
      <c r="K2168" t="str" cm="1">
        <f t="array" ref="K2168">ExtractCapitals(J2168)</f>
        <v>Chinese Bar Barbecue</v>
      </c>
      <c r="L2168" t="str">
        <f t="shared" si="267"/>
        <v>Chinese, Bar, Barbecue</v>
      </c>
      <c r="M2168" t="str">
        <f t="shared" si="271"/>
        <v>Chinese, Bar, Barbecue</v>
      </c>
      <c r="N2168" t="s">
        <v>8772</v>
      </c>
      <c r="O2168" t="s">
        <v>423</v>
      </c>
      <c r="P2168" t="str">
        <f t="shared" si="268"/>
        <v>Chinese, Bar, Barbecue, Chinese, Barbecue, Asian, Beer restaurants, Bar, Pub, Malaysian, Dinner, After-hours, Drinks</v>
      </c>
      <c r="Q2168" t="str" cm="1">
        <f t="array" ref="Q2168">_xlfn.TEXTJOIN(", ", TRUE, IFERROR(_xlfn.FILTERXML("&lt;t&gt;&lt;s&gt;" &amp; SUBSTITUTE(P2168, ", ", "&lt;/s&gt;&lt;s&gt;") &amp; "&lt;/s&gt;&lt;/t&gt;", "//s[not(preceding::*=.)]"), ""))</f>
        <v>Chinese, Bar, Barbecue, Asian, Beer restaurants, Pub, Malaysian, Dinner, After-hours, Drinks</v>
      </c>
      <c r="R2168" t="s">
        <v>9048</v>
      </c>
      <c r="S2168" t="str">
        <f t="shared" si="269"/>
        <v>P003139</v>
      </c>
      <c r="T2168">
        <f t="shared" ca="1" si="270"/>
        <v>3191</v>
      </c>
      <c r="U2168" s="4">
        <v>3800</v>
      </c>
    </row>
    <row r="2169" spans="1:21" x14ac:dyDescent="0.45">
      <c r="A2169" t="s">
        <v>8773</v>
      </c>
      <c r="B2169" t="s">
        <v>3</v>
      </c>
      <c r="C2169" s="3" t="str">
        <f t="shared" si="265"/>
        <v>4.0 </v>
      </c>
      <c r="D2169" t="s">
        <v>8774</v>
      </c>
      <c r="E2169" t="s">
        <v>8775</v>
      </c>
      <c r="F2169" t="s">
        <v>13</v>
      </c>
      <c r="G2169" t="str">
        <f t="shared" si="266"/>
        <v>$$ - $$$</v>
      </c>
      <c r="H2169" t="s">
        <v>8776</v>
      </c>
      <c r="I2169" t="s">
        <v>8777</v>
      </c>
      <c r="J2169" t="str">
        <f t="shared" si="264"/>
        <v xml:space="preserve">  ChineseCafeSeafood</v>
      </c>
      <c r="K2169" t="str" cm="1">
        <f t="array" ref="K2169">ExtractCapitals(J2169)</f>
        <v>Chinese Cafe Seafood</v>
      </c>
      <c r="L2169" t="str">
        <f t="shared" si="267"/>
        <v>Chinese, Cafe, Seafood</v>
      </c>
      <c r="M2169" t="str">
        <f t="shared" si="271"/>
        <v>Chinese, Cafe, Seafood</v>
      </c>
      <c r="N2169" t="s">
        <v>8778</v>
      </c>
      <c r="O2169" t="s">
        <v>8779</v>
      </c>
      <c r="P2169" t="str">
        <f t="shared" si="268"/>
        <v>Chinese, Cafe, Seafood, Brunch, Breakfast, Lunch, Dinner, After-hours, Drinks, Takeout, Table Service, Delivery, Reservations, Private Dining, Seating, Wheelchair Accessible, Digital Payments, Free Wifi, Accepts Credit Cards</v>
      </c>
      <c r="Q2169" t="str" cm="1">
        <f t="array" ref="Q2169">_xlfn.TEXTJOIN(", ", TRUE, IFERROR(_xlfn.FILTERXML("&lt;t&gt;&lt;s&gt;" &amp; SUBSTITUTE(P2169, ", ", "&lt;/s&gt;&lt;s&gt;") &amp; "&lt;/s&gt;&lt;/t&gt;", "//s[not(preceding::*=.)]"), ""))</f>
        <v>Chinese, Cafe, Seafood, Brunch, Breakfast, Lunch, Dinner, After-hours, Drinks, Takeout, Table Service, Delivery, Reservations, Private Dining, Seating, Wheelchair Accessible, Digital Payments, Free Wifi, Accepts Credit Cards</v>
      </c>
      <c r="R2169" t="s">
        <v>9048</v>
      </c>
      <c r="S2169" t="str">
        <f t="shared" si="269"/>
        <v>P003140</v>
      </c>
      <c r="T2169">
        <f t="shared" ca="1" si="270"/>
        <v>359</v>
      </c>
      <c r="U2169" s="4">
        <v>355</v>
      </c>
    </row>
    <row r="2170" spans="1:21" x14ac:dyDescent="0.45">
      <c r="A2170" t="s">
        <v>8780</v>
      </c>
      <c r="B2170" t="s">
        <v>79</v>
      </c>
      <c r="C2170" s="3" t="str">
        <f t="shared" si="265"/>
        <v>5.0 </v>
      </c>
      <c r="D2170" t="s">
        <v>8781</v>
      </c>
      <c r="F2170" t="s">
        <v>13</v>
      </c>
      <c r="G2170" t="str">
        <f t="shared" si="266"/>
        <v>$$ - $$$</v>
      </c>
      <c r="H2170" t="s">
        <v>21</v>
      </c>
      <c r="I2170" t="s">
        <v>8782</v>
      </c>
      <c r="J2170" t="str">
        <f t="shared" si="264"/>
        <v xml:space="preserve">  ChineseAsianMalaysian</v>
      </c>
      <c r="K2170" t="str" cm="1">
        <f t="array" ref="K2170">ExtractCapitals(J2170)</f>
        <v>Chinese Asian Malaysian</v>
      </c>
      <c r="L2170" t="str">
        <f t="shared" si="267"/>
        <v>Chinese, Asian, Malaysian</v>
      </c>
      <c r="M2170" t="str">
        <f t="shared" si="271"/>
        <v>Chinese, Asian, Malaysian</v>
      </c>
      <c r="N2170" t="s">
        <v>56</v>
      </c>
      <c r="O2170" t="s">
        <v>232</v>
      </c>
      <c r="P2170" t="str">
        <f t="shared" si="268"/>
        <v>Chinese, Asian, Malaysian, Vegetarian Friendly, Vegan Options, Lunch, Dinner</v>
      </c>
      <c r="Q2170" t="str" cm="1">
        <f t="array" ref="Q2170">_xlfn.TEXTJOIN(", ", TRUE, IFERROR(_xlfn.FILTERXML("&lt;t&gt;&lt;s&gt;" &amp; SUBSTITUTE(P2170, ", ", "&lt;/s&gt;&lt;s&gt;") &amp; "&lt;/s&gt;&lt;/t&gt;", "//s[not(preceding::*=.)]"), ""))</f>
        <v>Chinese, Asian, Malaysian, Vegetarian Friendly, Vegan Options, Lunch, Dinner</v>
      </c>
      <c r="R2170" t="s">
        <v>9048</v>
      </c>
      <c r="S2170" t="str">
        <f t="shared" si="269"/>
        <v>P003141</v>
      </c>
      <c r="T2170">
        <f t="shared" ca="1" si="270"/>
        <v>3882</v>
      </c>
      <c r="U2170" s="4">
        <v>4192</v>
      </c>
    </row>
    <row r="2171" spans="1:21" x14ac:dyDescent="0.45">
      <c r="A2171" t="s">
        <v>8783</v>
      </c>
      <c r="B2171" t="s">
        <v>3</v>
      </c>
      <c r="C2171" s="3" t="str">
        <f t="shared" si="265"/>
        <v>4.0 </v>
      </c>
      <c r="D2171" t="s">
        <v>8784</v>
      </c>
      <c r="F2171" t="s">
        <v>13</v>
      </c>
      <c r="G2171" t="str">
        <f t="shared" si="266"/>
        <v>$$ - $$$</v>
      </c>
      <c r="H2171" t="s">
        <v>133</v>
      </c>
      <c r="I2171" t="s">
        <v>8785</v>
      </c>
      <c r="J2171" t="str">
        <f t="shared" si="264"/>
        <v xml:space="preserve">  ChineseSeafoodAsian</v>
      </c>
      <c r="K2171" t="str" cm="1">
        <f t="array" ref="K2171">ExtractCapitals(J2171)</f>
        <v>Chinese Seafood Asian</v>
      </c>
      <c r="L2171" t="str">
        <f t="shared" si="267"/>
        <v>Chinese, Seafood, Asian</v>
      </c>
      <c r="M2171" t="str">
        <f t="shared" si="271"/>
        <v>Chinese, Seafood, Asian</v>
      </c>
      <c r="N2171" t="s">
        <v>34</v>
      </c>
      <c r="O2171" t="s">
        <v>232</v>
      </c>
      <c r="P2171" t="str">
        <f t="shared" si="268"/>
        <v>Chinese, Seafood, Asian, Vegetarian Friendly, Lunch, Dinner</v>
      </c>
      <c r="Q2171" t="str" cm="1">
        <f t="array" ref="Q2171">_xlfn.TEXTJOIN(", ", TRUE, IFERROR(_xlfn.FILTERXML("&lt;t&gt;&lt;s&gt;" &amp; SUBSTITUTE(P2171, ", ", "&lt;/s&gt;&lt;s&gt;") &amp; "&lt;/s&gt;&lt;/t&gt;", "//s[not(preceding::*=.)]"), ""))</f>
        <v>Chinese, Seafood, Asian, Vegetarian Friendly, Lunch, Dinner</v>
      </c>
      <c r="R2171" t="s">
        <v>9048</v>
      </c>
      <c r="S2171" t="str">
        <f t="shared" si="269"/>
        <v>P003142</v>
      </c>
      <c r="T2171">
        <f t="shared" ca="1" si="270"/>
        <v>1048</v>
      </c>
      <c r="U2171" s="4">
        <v>3041</v>
      </c>
    </row>
    <row r="2172" spans="1:21" x14ac:dyDescent="0.45">
      <c r="A2172" t="s">
        <v>8786</v>
      </c>
      <c r="B2172" t="s">
        <v>3</v>
      </c>
      <c r="C2172" s="3" t="str">
        <f t="shared" si="265"/>
        <v>4.0 </v>
      </c>
      <c r="D2172" t="s">
        <v>8787</v>
      </c>
      <c r="E2172" t="s">
        <v>8788</v>
      </c>
      <c r="F2172" t="s">
        <v>13</v>
      </c>
      <c r="G2172" t="str">
        <f t="shared" si="266"/>
        <v>$$ - $$$</v>
      </c>
      <c r="H2172" t="s">
        <v>206</v>
      </c>
      <c r="I2172" t="s">
        <v>8789</v>
      </c>
      <c r="J2172" t="str">
        <f t="shared" si="264"/>
        <v xml:space="preserve">  DessertCafe</v>
      </c>
      <c r="K2172" t="str" cm="1">
        <f t="array" ref="K2172">ExtractCapitals(J2172)</f>
        <v>Dessert Cafe</v>
      </c>
      <c r="L2172" t="str">
        <f t="shared" si="267"/>
        <v>Dessert, Cafe</v>
      </c>
      <c r="M2172" t="str">
        <f t="shared" si="271"/>
        <v>Dessert, Cafe</v>
      </c>
      <c r="N2172" t="s">
        <v>248</v>
      </c>
      <c r="O2172" t="s">
        <v>2520</v>
      </c>
      <c r="P2172" t="str">
        <f t="shared" si="268"/>
        <v>Dessert, Cafe, Breakfast, Brunch, Seating</v>
      </c>
      <c r="Q2172" t="str" cm="1">
        <f t="array" ref="Q2172">_xlfn.TEXTJOIN(", ", TRUE, IFERROR(_xlfn.FILTERXML("&lt;t&gt;&lt;s&gt;" &amp; SUBSTITUTE(P2172, ", ", "&lt;/s&gt;&lt;s&gt;") &amp; "&lt;/s&gt;&lt;/t&gt;", "//s[not(preceding::*=.)]"), ""))</f>
        <v>Dessert, Cafe, Breakfast, Brunch, Seating</v>
      </c>
      <c r="R2172" t="s">
        <v>9048</v>
      </c>
      <c r="S2172" t="str">
        <f t="shared" si="269"/>
        <v>P003143</v>
      </c>
      <c r="T2172">
        <f t="shared" ca="1" si="270"/>
        <v>3819</v>
      </c>
      <c r="U2172" s="4">
        <v>3560</v>
      </c>
    </row>
    <row r="2173" spans="1:21" x14ac:dyDescent="0.45">
      <c r="A2173" t="s">
        <v>8790</v>
      </c>
      <c r="B2173" t="s">
        <v>3</v>
      </c>
      <c r="C2173" s="3" t="str">
        <f t="shared" si="265"/>
        <v>4.0 </v>
      </c>
      <c r="D2173" t="s">
        <v>8791</v>
      </c>
      <c r="E2173" t="s">
        <v>8792</v>
      </c>
      <c r="F2173" t="s">
        <v>13</v>
      </c>
      <c r="G2173" t="str">
        <f t="shared" si="266"/>
        <v>$$ - $$$</v>
      </c>
      <c r="H2173" t="s">
        <v>4448</v>
      </c>
      <c r="J2173" t="str">
        <f t="shared" si="264"/>
        <v xml:space="preserve">  Quick BitesCafe</v>
      </c>
      <c r="K2173" t="str" cm="1">
        <f t="array" ref="K2173">ExtractCapitals(J2173)</f>
        <v>Quick  Bites Cafe</v>
      </c>
      <c r="L2173" t="str">
        <f t="shared" si="267"/>
        <v>Quick, , Bites, Cafe</v>
      </c>
      <c r="M2173" t="str">
        <f t="shared" si="271"/>
        <v>Quick Bites, Cafe</v>
      </c>
      <c r="N2173" t="s">
        <v>248</v>
      </c>
      <c r="O2173" t="s">
        <v>8793</v>
      </c>
      <c r="P2173" t="str">
        <f t="shared" si="268"/>
        <v>Quick Bites, Cafe, Breakfast, Brunch, Outdoor Seating, Takeout, Seating, Wheelchair Accessible</v>
      </c>
      <c r="Q2173" t="str" cm="1">
        <f t="array" ref="Q2173">_xlfn.TEXTJOIN(", ", TRUE, IFERROR(_xlfn.FILTERXML("&lt;t&gt;&lt;s&gt;" &amp; SUBSTITUTE(P2173, ", ", "&lt;/s&gt;&lt;s&gt;") &amp; "&lt;/s&gt;&lt;/t&gt;", "//s[not(preceding::*=.)]"), ""))</f>
        <v>Quick Bites, Cafe, Breakfast, Brunch, Outdoor Seating, Takeout, Seating, Wheelchair Accessible</v>
      </c>
      <c r="R2173" t="s">
        <v>9048</v>
      </c>
      <c r="S2173" t="str">
        <f t="shared" si="269"/>
        <v>P003144</v>
      </c>
      <c r="T2173">
        <f t="shared" ca="1" si="270"/>
        <v>558</v>
      </c>
      <c r="U2173" s="4">
        <v>1662</v>
      </c>
    </row>
    <row r="2174" spans="1:21" x14ac:dyDescent="0.45">
      <c r="A2174" t="s">
        <v>8794</v>
      </c>
      <c r="B2174" t="s">
        <v>3</v>
      </c>
      <c r="C2174" s="3" t="str">
        <f t="shared" si="265"/>
        <v>4.0 </v>
      </c>
      <c r="D2174" t="s">
        <v>8795</v>
      </c>
      <c r="F2174" t="s">
        <v>13</v>
      </c>
      <c r="G2174" t="str">
        <f t="shared" si="266"/>
        <v>$$ - $$$</v>
      </c>
      <c r="H2174" t="s">
        <v>489</v>
      </c>
      <c r="I2174" t="s">
        <v>8796</v>
      </c>
      <c r="J2174" t="str">
        <f t="shared" si="264"/>
        <v xml:space="preserve">  IndianAsianVegetarian Friendly</v>
      </c>
      <c r="K2174" t="str" cm="1">
        <f t="array" ref="K2174">ExtractCapitals(J2174)</f>
        <v>Indian Asian Vegetarian  Friendly</v>
      </c>
      <c r="L2174" t="str">
        <f t="shared" si="267"/>
        <v>Indian, Asian, Vegetarian, , Friendly</v>
      </c>
      <c r="M2174" t="str">
        <f t="shared" si="271"/>
        <v>Indian, Asian, Vegetarian Friendly</v>
      </c>
      <c r="N2174" t="s">
        <v>56</v>
      </c>
      <c r="O2174" t="s">
        <v>600</v>
      </c>
      <c r="P2174" t="str">
        <f t="shared" si="268"/>
        <v>Indian, Asian, Vegetarian Friendly, Vegetarian Friendly, Vegan Options, Breakfast, Lunch, Dinner, Brunch</v>
      </c>
      <c r="Q2174" t="str" cm="1">
        <f t="array" ref="Q2174">_xlfn.TEXTJOIN(", ", TRUE, IFERROR(_xlfn.FILTERXML("&lt;t&gt;&lt;s&gt;" &amp; SUBSTITUTE(P2174, ", ", "&lt;/s&gt;&lt;s&gt;") &amp; "&lt;/s&gt;&lt;/t&gt;", "//s[not(preceding::*=.)]"), ""))</f>
        <v>Indian, Asian, Vegetarian Friendly, Vegan Options, Breakfast, Lunch, Dinner, Brunch</v>
      </c>
      <c r="R2174" t="s">
        <v>9048</v>
      </c>
      <c r="S2174" t="str">
        <f t="shared" si="269"/>
        <v>P003145</v>
      </c>
      <c r="T2174">
        <f t="shared" ca="1" si="270"/>
        <v>2907</v>
      </c>
      <c r="U2174" s="4">
        <v>4456</v>
      </c>
    </row>
    <row r="2175" spans="1:21" x14ac:dyDescent="0.45">
      <c r="A2175" t="s">
        <v>8797</v>
      </c>
      <c r="B2175" t="s">
        <v>79</v>
      </c>
      <c r="C2175" s="3" t="str">
        <f t="shared" si="265"/>
        <v>5.0 </v>
      </c>
      <c r="D2175" t="s">
        <v>8798</v>
      </c>
      <c r="F2175" t="s">
        <v>13</v>
      </c>
      <c r="G2175" t="str">
        <f t="shared" si="266"/>
        <v>$$ - $$$</v>
      </c>
      <c r="H2175" t="s">
        <v>21</v>
      </c>
      <c r="I2175" t="s">
        <v>8799</v>
      </c>
      <c r="J2175" t="str">
        <f t="shared" si="264"/>
        <v xml:space="preserve">  ChineseAsianMalaysian</v>
      </c>
      <c r="K2175" t="str" cm="1">
        <f t="array" ref="K2175">ExtractCapitals(J2175)</f>
        <v>Chinese Asian Malaysian</v>
      </c>
      <c r="L2175" t="str">
        <f t="shared" si="267"/>
        <v>Chinese, Asian, Malaysian</v>
      </c>
      <c r="M2175" t="str">
        <f t="shared" si="271"/>
        <v>Chinese, Asian, Malaysian</v>
      </c>
      <c r="N2175" t="s">
        <v>232</v>
      </c>
      <c r="O2175" t="s">
        <v>731</v>
      </c>
      <c r="P2175" t="str">
        <f t="shared" si="268"/>
        <v>Chinese, Asian, Malaysian, Lunch, Dinner, Seating, Table Service</v>
      </c>
      <c r="Q2175" t="str" cm="1">
        <f t="array" ref="Q2175">_xlfn.TEXTJOIN(", ", TRUE, IFERROR(_xlfn.FILTERXML("&lt;t&gt;&lt;s&gt;" &amp; SUBSTITUTE(P2175, ", ", "&lt;/s&gt;&lt;s&gt;") &amp; "&lt;/s&gt;&lt;/t&gt;", "//s[not(preceding::*=.)]"), ""))</f>
        <v>Chinese, Asian, Malaysian, Lunch, Dinner, Seating, Table Service</v>
      </c>
      <c r="R2175" t="s">
        <v>9048</v>
      </c>
      <c r="S2175" t="str">
        <f t="shared" si="269"/>
        <v>P003146</v>
      </c>
      <c r="T2175">
        <f t="shared" ca="1" si="270"/>
        <v>827</v>
      </c>
      <c r="U2175" s="4">
        <v>143</v>
      </c>
    </row>
    <row r="2176" spans="1:21" x14ac:dyDescent="0.45">
      <c r="A2176" t="s">
        <v>8800</v>
      </c>
      <c r="B2176" t="s">
        <v>41</v>
      </c>
      <c r="C2176" s="3" t="str">
        <f t="shared" si="265"/>
        <v>4.5 </v>
      </c>
      <c r="D2176" t="s">
        <v>8801</v>
      </c>
      <c r="E2176" t="s">
        <v>8802</v>
      </c>
      <c r="F2176" t="s">
        <v>13</v>
      </c>
      <c r="G2176" t="str">
        <f t="shared" si="266"/>
        <v>$$ - $$$</v>
      </c>
      <c r="H2176" t="s">
        <v>8803</v>
      </c>
      <c r="I2176" t="s">
        <v>8804</v>
      </c>
      <c r="J2176" t="str">
        <f t="shared" si="264"/>
        <v xml:space="preserve">  MoroccanMediterraneanTurkish</v>
      </c>
      <c r="K2176" t="str" cm="1">
        <f t="array" ref="K2176">ExtractCapitals(J2176)</f>
        <v>Moroccan Mediterranean Turkish</v>
      </c>
      <c r="L2176" t="str">
        <f t="shared" si="267"/>
        <v>Moroccan, Mediterranean, Turkish</v>
      </c>
      <c r="M2176" t="str">
        <f t="shared" si="271"/>
        <v>Moroccan, Mediterranean, Turkish</v>
      </c>
      <c r="N2176" t="s">
        <v>791</v>
      </c>
      <c r="O2176" t="s">
        <v>8805</v>
      </c>
      <c r="P2176" t="str">
        <f t="shared" si="268"/>
        <v>Moroccan, Mediterranean, Turkish, Lunch, Dinner, Brunch, Drinks, Delivery, Reservations, Outdoor Seating, Buffet, Private Dining, Seating, Validated Parking, Free off-street parking, Wheelchair Accessible, Accepts Mastercard, Accepts Visa, Digital Payments, Free Wifi, Accepts Credit Cards, Table Service, Family style, Non-smoking restaurants</v>
      </c>
      <c r="Q2176" t="str" cm="1">
        <f t="array" ref="Q2176">_xlfn.TEXTJOIN(", ", TRUE, IFERROR(_xlfn.FILTERXML("&lt;t&gt;&lt;s&gt;" &amp; SUBSTITUTE(P2176, ", ", "&lt;/s&gt;&lt;s&gt;") &amp; "&lt;/s&gt;&lt;/t&gt;", "//s[not(preceding::*=.)]"), ""))</f>
        <v>Moroccan, Mediterranean, Turkish, Lunch, Dinner, Brunch, Drinks, Delivery, Reservations, Outdoor Seating, Buffet, Private Dining, Seating, Validated Parking, Free off-street parking, Wheelchair Accessible, Accepts Mastercard, Accepts Visa, Digital Payments, Free Wifi, Accepts Credit Cards, Table Service, Family style, Non-smoking restaurants</v>
      </c>
      <c r="R2176" t="s">
        <v>9048</v>
      </c>
      <c r="S2176" t="str">
        <f t="shared" si="269"/>
        <v>P003147</v>
      </c>
      <c r="T2176">
        <f t="shared" ca="1" si="270"/>
        <v>1588</v>
      </c>
      <c r="U2176" s="4">
        <v>3469</v>
      </c>
    </row>
    <row r="2177" spans="1:21" x14ac:dyDescent="0.45">
      <c r="A2177" t="s">
        <v>8806</v>
      </c>
      <c r="B2177" t="s">
        <v>3</v>
      </c>
      <c r="C2177" s="3" t="str">
        <f t="shared" si="265"/>
        <v>4.0 </v>
      </c>
      <c r="D2177" t="s">
        <v>8807</v>
      </c>
      <c r="E2177" t="s">
        <v>8808</v>
      </c>
      <c r="F2177" t="s">
        <v>13</v>
      </c>
      <c r="G2177" t="str">
        <f t="shared" si="266"/>
        <v>$$ - $$$</v>
      </c>
      <c r="H2177" t="s">
        <v>2506</v>
      </c>
      <c r="I2177" t="s">
        <v>8809</v>
      </c>
      <c r="J2177" t="str">
        <f t="shared" si="264"/>
        <v xml:space="preserve">  ChineseAsianNonya/Malaysian</v>
      </c>
      <c r="K2177" t="str" cm="1">
        <f t="array" ref="K2177">ExtractCapitals(J2177)</f>
        <v>Chinese Asian Nonya/ Malaysian</v>
      </c>
      <c r="L2177" t="str">
        <f t="shared" si="267"/>
        <v>Chinese, Asian, Nonya/, Malaysian</v>
      </c>
      <c r="M2177" t="str">
        <f t="shared" si="271"/>
        <v>Chinese, Asian, Nonya/, Malaysian</v>
      </c>
      <c r="N2177" t="s">
        <v>232</v>
      </c>
      <c r="O2177" t="s">
        <v>8810</v>
      </c>
      <c r="P2177" t="str">
        <f t="shared" si="268"/>
        <v>Chinese, Asian, Nonya/, Malaysian, Lunch, Dinner, Takeout, Reservations, Seating, Wheelchair Accessible, Highchairs Available, Table Service</v>
      </c>
      <c r="Q2177" t="str" cm="1">
        <f t="array" ref="Q2177">_xlfn.TEXTJOIN(", ", TRUE, IFERROR(_xlfn.FILTERXML("&lt;t&gt;&lt;s&gt;" &amp; SUBSTITUTE(P2177, ", ", "&lt;/s&gt;&lt;s&gt;") &amp; "&lt;/s&gt;&lt;/t&gt;", "//s[not(preceding::*=.)]"), ""))</f>
        <v>Chinese, Asian, Nonya/, Malaysian, Lunch, Dinner, Takeout, Reservations, Seating, Wheelchair Accessible, Highchairs Available, Table Service</v>
      </c>
      <c r="R2177" t="s">
        <v>9048</v>
      </c>
      <c r="S2177" t="str">
        <f t="shared" si="269"/>
        <v>P003148</v>
      </c>
      <c r="T2177">
        <f t="shared" ca="1" si="270"/>
        <v>611</v>
      </c>
      <c r="U2177" s="4">
        <v>258</v>
      </c>
    </row>
    <row r="2178" spans="1:21" x14ac:dyDescent="0.45">
      <c r="A2178" t="s">
        <v>8811</v>
      </c>
      <c r="B2178" t="s">
        <v>3</v>
      </c>
      <c r="C2178" s="3" t="str">
        <f t="shared" si="265"/>
        <v>4.0 </v>
      </c>
      <c r="D2178" t="s">
        <v>8812</v>
      </c>
      <c r="E2178" t="s">
        <v>8813</v>
      </c>
      <c r="F2178" t="s">
        <v>13</v>
      </c>
      <c r="G2178" t="str">
        <f t="shared" si="266"/>
        <v>$$ - $$$</v>
      </c>
      <c r="H2178" t="s">
        <v>8165</v>
      </c>
      <c r="I2178" t="s">
        <v>8814</v>
      </c>
      <c r="J2178" t="str">
        <f t="shared" ref="J2178:J2236" si="272">SUBSTITUTE(SUBSTITUTE(H2178, "$", ""), "-", "")</f>
        <v xml:space="preserve">  ItalianCafeAsian</v>
      </c>
      <c r="K2178" t="str" cm="1">
        <f t="array" ref="K2178">ExtractCapitals(J2178)</f>
        <v>Italian Cafe Asian</v>
      </c>
      <c r="L2178" t="str">
        <f t="shared" si="267"/>
        <v>Italian, Cafe, Asian</v>
      </c>
      <c r="M2178" t="str">
        <f t="shared" si="271"/>
        <v>Italian, Cafe, Asian</v>
      </c>
      <c r="N2178" t="s">
        <v>8815</v>
      </c>
      <c r="O2178" t="s">
        <v>99</v>
      </c>
      <c r="P2178" t="str">
        <f t="shared" si="268"/>
        <v>Italian, Cafe, Asian, Cafe, Italian, Asian, Malaysian, Breakfast, Lunch, Brunch</v>
      </c>
      <c r="Q2178" t="str" cm="1">
        <f t="array" ref="Q2178">_xlfn.TEXTJOIN(", ", TRUE, IFERROR(_xlfn.FILTERXML("&lt;t&gt;&lt;s&gt;" &amp; SUBSTITUTE(P2178, ", ", "&lt;/s&gt;&lt;s&gt;") &amp; "&lt;/s&gt;&lt;/t&gt;", "//s[not(preceding::*=.)]"), ""))</f>
        <v>Italian, Cafe, Asian, Malaysian, Breakfast, Lunch, Brunch</v>
      </c>
      <c r="R2178" t="s">
        <v>9048</v>
      </c>
      <c r="S2178" t="str">
        <f t="shared" si="269"/>
        <v>P003149</v>
      </c>
      <c r="T2178">
        <f t="shared" ca="1" si="270"/>
        <v>992</v>
      </c>
      <c r="U2178" s="4">
        <v>2632</v>
      </c>
    </row>
    <row r="2179" spans="1:21" x14ac:dyDescent="0.45">
      <c r="A2179" t="s">
        <v>8816</v>
      </c>
      <c r="B2179" t="s">
        <v>3</v>
      </c>
      <c r="C2179" s="3" t="str">
        <f t="shared" ref="C2179:C2236" si="273">SUBSTITUTE(B2179, "Â", "")</f>
        <v>4.0 </v>
      </c>
      <c r="D2179" t="s">
        <v>8817</v>
      </c>
      <c r="E2179" t="s">
        <v>8818</v>
      </c>
      <c r="F2179" t="s">
        <v>13</v>
      </c>
      <c r="G2179" t="str">
        <f t="shared" ref="G2179:G2236" si="274">IF(OR(ISBLANK(F2179), ISERROR(SEARCH("$", F2179))), "$$", F2179)</f>
        <v>$$ - $$$</v>
      </c>
      <c r="H2179" t="s">
        <v>8819</v>
      </c>
      <c r="I2179" t="s">
        <v>8820</v>
      </c>
      <c r="J2179" t="str">
        <f t="shared" si="272"/>
        <v xml:space="preserve">  CafeDeli</v>
      </c>
      <c r="K2179" t="str" cm="1">
        <f t="array" ref="K2179">ExtractCapitals(J2179)</f>
        <v>Cafe Deli</v>
      </c>
      <c r="L2179" t="str">
        <f t="shared" ref="L2179:L2236" si="275">SUBSTITUTE(K2179, " ", ", ")</f>
        <v>Cafe, Deli</v>
      </c>
      <c r="M2179" t="str">
        <f t="shared" si="271"/>
        <v>Cafe, Deli</v>
      </c>
      <c r="N2179" t="s">
        <v>600</v>
      </c>
      <c r="O2179" t="s">
        <v>6480</v>
      </c>
      <c r="P2179" t="str">
        <f t="shared" ref="P2179:P2236" si="276">M2179 &amp; IF(ISNUMBER(SEARCH(N2179, M2179)), "", ", " &amp; N2179) &amp; IF(AND(ISNUMBER(SEARCH(N2179, M2179 &amp; N2179)), ISNUMBER(SEARCH(O2179, M2179 &amp; N2179))), "", ", " &amp; O2179)</f>
        <v>Cafe, Deli, Breakfast, Lunch, Dinner, Brunch, Reservations, Seating, Parking Available, Serves Alcohol, Table Service</v>
      </c>
      <c r="Q2179" t="str" cm="1">
        <f t="array" ref="Q2179">_xlfn.TEXTJOIN(", ", TRUE, IFERROR(_xlfn.FILTERXML("&lt;t&gt;&lt;s&gt;" &amp; SUBSTITUTE(P2179, ", ", "&lt;/s&gt;&lt;s&gt;") &amp; "&lt;/s&gt;&lt;/t&gt;", "//s[not(preceding::*=.)]"), ""))</f>
        <v>Cafe, Deli, Breakfast, Lunch, Dinner, Brunch, Reservations, Seating, Parking Available, Serves Alcohol, Table Service</v>
      </c>
      <c r="R2179" t="s">
        <v>9048</v>
      </c>
      <c r="S2179" t="str">
        <f t="shared" ref="S2179:S2236" si="277">"P" &amp; TEXT(ROW(S2179)-1+972,"000000")</f>
        <v>P003150</v>
      </c>
      <c r="T2179">
        <f t="shared" ref="T2179:T2236" ca="1" si="278">RANDBETWEEN(1, 4500)</f>
        <v>3479</v>
      </c>
      <c r="U2179" s="4">
        <v>1570</v>
      </c>
    </row>
    <row r="2180" spans="1:21" x14ac:dyDescent="0.45">
      <c r="A2180" t="s">
        <v>8821</v>
      </c>
      <c r="B2180" t="s">
        <v>3</v>
      </c>
      <c r="C2180" s="3" t="str">
        <f t="shared" si="273"/>
        <v>4.0 </v>
      </c>
      <c r="D2180" t="s">
        <v>8822</v>
      </c>
      <c r="E2180" t="s">
        <v>8823</v>
      </c>
      <c r="F2180" t="s">
        <v>13</v>
      </c>
      <c r="G2180" t="str">
        <f t="shared" si="274"/>
        <v>$$ - $$$</v>
      </c>
      <c r="H2180" t="s">
        <v>1860</v>
      </c>
      <c r="I2180" t="s">
        <v>8824</v>
      </c>
      <c r="J2180" t="str">
        <f t="shared" si="272"/>
        <v xml:space="preserve">  BakeriesCafe</v>
      </c>
      <c r="K2180" t="str" cm="1">
        <f t="array" ref="K2180">ExtractCapitals(J2180)</f>
        <v>Bakeries Cafe</v>
      </c>
      <c r="L2180" t="str">
        <f t="shared" si="275"/>
        <v>Bakeries, Cafe</v>
      </c>
      <c r="M2180" t="str">
        <f t="shared" ref="M2180:M2236" si="279">SUBSTITUTE(SUBSTITUTE(L2180, ", ,", ""), ",,", ",")</f>
        <v>Bakeries, Cafe</v>
      </c>
      <c r="N2180" t="s">
        <v>610</v>
      </c>
      <c r="O2180" t="s">
        <v>3814</v>
      </c>
      <c r="P2180" t="str">
        <f t="shared" si="276"/>
        <v>Bakeries, Cafe, Breakfast, Lunch, Dinner, Takeout, Seating</v>
      </c>
      <c r="Q2180" t="str" cm="1">
        <f t="array" ref="Q2180">_xlfn.TEXTJOIN(", ", TRUE, IFERROR(_xlfn.FILTERXML("&lt;t&gt;&lt;s&gt;" &amp; SUBSTITUTE(P2180, ", ", "&lt;/s&gt;&lt;s&gt;") &amp; "&lt;/s&gt;&lt;/t&gt;", "//s[not(preceding::*=.)]"), ""))</f>
        <v>Bakeries, Cafe, Breakfast, Lunch, Dinner, Takeout, Seating</v>
      </c>
      <c r="R2180" t="s">
        <v>9048</v>
      </c>
      <c r="S2180" t="str">
        <f t="shared" si="277"/>
        <v>P003151</v>
      </c>
      <c r="T2180">
        <f t="shared" ca="1" si="278"/>
        <v>742</v>
      </c>
      <c r="U2180" s="4">
        <v>1926</v>
      </c>
    </row>
    <row r="2181" spans="1:21" x14ac:dyDescent="0.45">
      <c r="A2181" t="s">
        <v>8825</v>
      </c>
      <c r="B2181" t="s">
        <v>41</v>
      </c>
      <c r="C2181" s="3" t="str">
        <f t="shared" si="273"/>
        <v>4.5 </v>
      </c>
      <c r="D2181" t="s">
        <v>8826</v>
      </c>
      <c r="E2181" t="s">
        <v>8827</v>
      </c>
      <c r="F2181" t="s">
        <v>144</v>
      </c>
      <c r="G2181" t="str">
        <f t="shared" si="274"/>
        <v>$$$$</v>
      </c>
      <c r="H2181" t="s">
        <v>8828</v>
      </c>
      <c r="J2181" t="str">
        <f t="shared" si="272"/>
        <v>ChineseAsianMalaysian</v>
      </c>
      <c r="K2181" t="str" cm="1">
        <f t="array" ref="K2181">ExtractCapitals(J2181)</f>
        <v>Chinese Asian Malaysian</v>
      </c>
      <c r="L2181" t="str">
        <f t="shared" si="275"/>
        <v>Chinese, Asian, Malaysian</v>
      </c>
      <c r="M2181" t="str">
        <f t="shared" si="279"/>
        <v>Chinese, Asian, Malaysian</v>
      </c>
      <c r="N2181" t="s">
        <v>376</v>
      </c>
      <c r="O2181" t="s">
        <v>6889</v>
      </c>
      <c r="P2181" t="str">
        <f t="shared" si="276"/>
        <v>Chinese, Asian, Malaysian, Dinner, After-hours, Reservations, Seating, Serves Alcohol, Table Service</v>
      </c>
      <c r="Q2181" t="str" cm="1">
        <f t="array" ref="Q2181">_xlfn.TEXTJOIN(", ", TRUE, IFERROR(_xlfn.FILTERXML("&lt;t&gt;&lt;s&gt;" &amp; SUBSTITUTE(P2181, ", ", "&lt;/s&gt;&lt;s&gt;") &amp; "&lt;/s&gt;&lt;/t&gt;", "//s[not(preceding::*=.)]"), ""))</f>
        <v>Chinese, Asian, Malaysian, Dinner, After-hours, Reservations, Seating, Serves Alcohol, Table Service</v>
      </c>
      <c r="R2181" t="s">
        <v>9048</v>
      </c>
      <c r="S2181" t="str">
        <f t="shared" si="277"/>
        <v>P003152</v>
      </c>
      <c r="T2181">
        <f t="shared" ca="1" si="278"/>
        <v>42</v>
      </c>
      <c r="U2181" s="4">
        <v>109</v>
      </c>
    </row>
    <row r="2182" spans="1:21" x14ac:dyDescent="0.45">
      <c r="A2182" t="s">
        <v>8829</v>
      </c>
      <c r="B2182" t="s">
        <v>3</v>
      </c>
      <c r="C2182" s="3" t="str">
        <f t="shared" si="273"/>
        <v>4.0 </v>
      </c>
      <c r="D2182" t="s">
        <v>8830</v>
      </c>
      <c r="E2182" t="s">
        <v>8831</v>
      </c>
      <c r="F2182" t="s">
        <v>6</v>
      </c>
      <c r="G2182" t="str">
        <f t="shared" si="274"/>
        <v>$</v>
      </c>
      <c r="H2182" t="s">
        <v>6500</v>
      </c>
      <c r="I2182" t="s">
        <v>8832</v>
      </c>
      <c r="J2182" t="str">
        <f t="shared" si="272"/>
        <v>BakeriesChinese</v>
      </c>
      <c r="K2182" t="str" cm="1">
        <f t="array" ref="K2182">ExtractCapitals(J2182)</f>
        <v>Bakeries Chinese</v>
      </c>
      <c r="L2182" t="str">
        <f t="shared" si="275"/>
        <v>Bakeries, Chinese</v>
      </c>
      <c r="M2182" t="str">
        <f t="shared" si="279"/>
        <v>Bakeries, Chinese</v>
      </c>
      <c r="N2182" t="s">
        <v>8833</v>
      </c>
      <c r="P2182" t="str">
        <f t="shared" si="276"/>
        <v>Bakeries, Chinese, Takeout, Parking Available</v>
      </c>
      <c r="Q2182" t="str" cm="1">
        <f t="array" ref="Q2182">_xlfn.TEXTJOIN(", ", TRUE, IFERROR(_xlfn.FILTERXML("&lt;t&gt;&lt;s&gt;" &amp; SUBSTITUTE(P2182, ", ", "&lt;/s&gt;&lt;s&gt;") &amp; "&lt;/s&gt;&lt;/t&gt;", "//s[not(preceding::*=.)]"), ""))</f>
        <v>Bakeries, Chinese, Takeout, Parking Available</v>
      </c>
      <c r="R2182" t="s">
        <v>9048</v>
      </c>
      <c r="S2182" t="str">
        <f t="shared" si="277"/>
        <v>P003153</v>
      </c>
      <c r="T2182">
        <f t="shared" ca="1" si="278"/>
        <v>4393</v>
      </c>
      <c r="U2182" s="4">
        <v>3671</v>
      </c>
    </row>
    <row r="2183" spans="1:21" x14ac:dyDescent="0.45">
      <c r="A2183" t="s">
        <v>8834</v>
      </c>
      <c r="B2183" t="s">
        <v>3</v>
      </c>
      <c r="C2183" s="3" t="str">
        <f t="shared" si="273"/>
        <v>4.0 </v>
      </c>
      <c r="D2183" t="s">
        <v>8835</v>
      </c>
      <c r="E2183" t="s">
        <v>8836</v>
      </c>
      <c r="F2183" t="s">
        <v>13</v>
      </c>
      <c r="G2183" t="str">
        <f t="shared" si="274"/>
        <v>$$ - $$$</v>
      </c>
      <c r="H2183" t="s">
        <v>4110</v>
      </c>
      <c r="I2183" t="s">
        <v>8837</v>
      </c>
      <c r="J2183" t="str">
        <f t="shared" si="272"/>
        <v xml:space="preserve">  AsianNonya/MalaysianVegetarian Friendly</v>
      </c>
      <c r="K2183" t="str" cm="1">
        <f t="array" ref="K2183">ExtractCapitals(J2183)</f>
        <v>Asian Nonya/ Malaysian Vegetarian  Friendly</v>
      </c>
      <c r="L2183" t="str">
        <f t="shared" si="275"/>
        <v>Asian, Nonya/, Malaysian, Vegetarian, , Friendly</v>
      </c>
      <c r="M2183" t="str">
        <f t="shared" si="279"/>
        <v>Asian, Nonya/, Malaysian, Vegetarian Friendly</v>
      </c>
      <c r="N2183" t="s">
        <v>794</v>
      </c>
      <c r="O2183" t="s">
        <v>34</v>
      </c>
      <c r="P2183" t="str">
        <f t="shared" si="276"/>
        <v>Asian, Nonya/, Malaysian, Vegetarian Friendly</v>
      </c>
      <c r="Q2183" t="str" cm="1">
        <f t="array" ref="Q2183">_xlfn.TEXTJOIN(", ", TRUE, IFERROR(_xlfn.FILTERXML("&lt;t&gt;&lt;s&gt;" &amp; SUBSTITUTE(P2183, ", ", "&lt;/s&gt;&lt;s&gt;") &amp; "&lt;/s&gt;&lt;/t&gt;", "//s[not(preceding::*=.)]"), ""))</f>
        <v>Asian, Nonya/, Malaysian, Vegetarian Friendly</v>
      </c>
      <c r="R2183" t="s">
        <v>9048</v>
      </c>
      <c r="S2183" t="str">
        <f t="shared" si="277"/>
        <v>P003154</v>
      </c>
      <c r="T2183">
        <f t="shared" ca="1" si="278"/>
        <v>837</v>
      </c>
      <c r="U2183" s="4">
        <v>1912</v>
      </c>
    </row>
    <row r="2184" spans="1:21" x14ac:dyDescent="0.45">
      <c r="A2184" t="s">
        <v>8838</v>
      </c>
      <c r="B2184" t="s">
        <v>41</v>
      </c>
      <c r="C2184" s="3" t="str">
        <f t="shared" si="273"/>
        <v>4.5 </v>
      </c>
      <c r="D2184" t="s">
        <v>8839</v>
      </c>
      <c r="E2184" t="s">
        <v>8840</v>
      </c>
      <c r="F2184" t="s">
        <v>13</v>
      </c>
      <c r="G2184" t="str">
        <f t="shared" si="274"/>
        <v>$$ - $$$</v>
      </c>
      <c r="H2184" t="s">
        <v>8841</v>
      </c>
      <c r="I2184" t="s">
        <v>8842</v>
      </c>
      <c r="J2184" t="str">
        <f t="shared" si="272"/>
        <v xml:space="preserve">  SouthwesternCafeAsian</v>
      </c>
      <c r="K2184" t="str" cm="1">
        <f t="array" ref="K2184">ExtractCapitals(J2184)</f>
        <v>Southwestern Cafe Asian</v>
      </c>
      <c r="L2184" t="str">
        <f t="shared" si="275"/>
        <v>Southwestern, Cafe, Asian</v>
      </c>
      <c r="M2184" t="str">
        <f t="shared" si="279"/>
        <v>Southwestern, Cafe, Asian</v>
      </c>
      <c r="N2184" t="s">
        <v>158</v>
      </c>
      <c r="O2184" t="s">
        <v>39</v>
      </c>
      <c r="P2184" t="str">
        <f t="shared" si="276"/>
        <v>Southwestern, Cafe, Asian, Halal, Vegetarian Friendly, Dinner</v>
      </c>
      <c r="Q2184" t="str" cm="1">
        <f t="array" ref="Q2184">_xlfn.TEXTJOIN(", ", TRUE, IFERROR(_xlfn.FILTERXML("&lt;t&gt;&lt;s&gt;" &amp; SUBSTITUTE(P2184, ", ", "&lt;/s&gt;&lt;s&gt;") &amp; "&lt;/s&gt;&lt;/t&gt;", "//s[not(preceding::*=.)]"), ""))</f>
        <v>Southwestern, Cafe, Asian, Halal, Vegetarian Friendly, Dinner</v>
      </c>
      <c r="R2184" t="s">
        <v>9048</v>
      </c>
      <c r="S2184" t="str">
        <f t="shared" si="277"/>
        <v>P003155</v>
      </c>
      <c r="T2184">
        <f t="shared" ca="1" si="278"/>
        <v>3500</v>
      </c>
      <c r="U2184" s="4">
        <v>3189</v>
      </c>
    </row>
    <row r="2185" spans="1:21" x14ac:dyDescent="0.45">
      <c r="A2185" t="s">
        <v>8843</v>
      </c>
      <c r="B2185" t="s">
        <v>3</v>
      </c>
      <c r="C2185" s="3" t="str">
        <f t="shared" si="273"/>
        <v>4.0 </v>
      </c>
      <c r="D2185" t="s">
        <v>8844</v>
      </c>
      <c r="F2185" t="s">
        <v>13</v>
      </c>
      <c r="G2185" t="str">
        <f t="shared" si="274"/>
        <v>$$ - $$$</v>
      </c>
      <c r="H2185" t="s">
        <v>133</v>
      </c>
      <c r="I2185" t="s">
        <v>8845</v>
      </c>
      <c r="J2185" t="str">
        <f t="shared" si="272"/>
        <v xml:space="preserve">  ChineseSeafoodAsian</v>
      </c>
      <c r="K2185" t="str" cm="1">
        <f t="array" ref="K2185">ExtractCapitals(J2185)</f>
        <v>Chinese Seafood Asian</v>
      </c>
      <c r="L2185" t="str">
        <f t="shared" si="275"/>
        <v>Chinese, Seafood, Asian</v>
      </c>
      <c r="M2185" t="str">
        <f t="shared" si="279"/>
        <v>Chinese, Seafood, Asian</v>
      </c>
      <c r="N2185" t="s">
        <v>232</v>
      </c>
      <c r="O2185" t="s">
        <v>3539</v>
      </c>
      <c r="P2185" t="str">
        <f t="shared" si="276"/>
        <v>Chinese, Seafood, Asian, Lunch, Dinner, Takeout, Seating, Table Service</v>
      </c>
      <c r="Q2185" t="str" cm="1">
        <f t="array" ref="Q2185">_xlfn.TEXTJOIN(", ", TRUE, IFERROR(_xlfn.FILTERXML("&lt;t&gt;&lt;s&gt;" &amp; SUBSTITUTE(P2185, ", ", "&lt;/s&gt;&lt;s&gt;") &amp; "&lt;/s&gt;&lt;/t&gt;", "//s[not(preceding::*=.)]"), ""))</f>
        <v>Chinese, Seafood, Asian, Lunch, Dinner, Takeout, Seating, Table Service</v>
      </c>
      <c r="R2185" t="s">
        <v>9048</v>
      </c>
      <c r="S2185" t="str">
        <f t="shared" si="277"/>
        <v>P003156</v>
      </c>
      <c r="T2185">
        <f t="shared" ca="1" si="278"/>
        <v>4339</v>
      </c>
      <c r="U2185" s="4">
        <v>600</v>
      </c>
    </row>
    <row r="2186" spans="1:21" x14ac:dyDescent="0.45">
      <c r="A2186" t="s">
        <v>8846</v>
      </c>
      <c r="B2186" t="s">
        <v>3</v>
      </c>
      <c r="C2186" s="3" t="str">
        <f t="shared" si="273"/>
        <v>4.0 </v>
      </c>
      <c r="D2186" t="s">
        <v>8847</v>
      </c>
      <c r="F2186" t="s">
        <v>13</v>
      </c>
      <c r="G2186" t="str">
        <f t="shared" si="274"/>
        <v>$$ - $$$</v>
      </c>
      <c r="H2186" t="s">
        <v>380</v>
      </c>
      <c r="I2186" t="s">
        <v>8848</v>
      </c>
      <c r="J2186" t="str">
        <f t="shared" si="272"/>
        <v xml:space="preserve">  JapaneseSushiAsian</v>
      </c>
      <c r="K2186" t="str" cm="1">
        <f t="array" ref="K2186">ExtractCapitals(J2186)</f>
        <v>Japanese Sushi Asian</v>
      </c>
      <c r="L2186" t="str">
        <f t="shared" si="275"/>
        <v>Japanese, Sushi, Asian</v>
      </c>
      <c r="M2186" t="str">
        <f t="shared" si="279"/>
        <v>Japanese, Sushi, Asian</v>
      </c>
      <c r="N2186" t="s">
        <v>34</v>
      </c>
      <c r="O2186" t="s">
        <v>232</v>
      </c>
      <c r="P2186" t="str">
        <f t="shared" si="276"/>
        <v>Japanese, Sushi, Asian, Vegetarian Friendly, Lunch, Dinner</v>
      </c>
      <c r="Q2186" t="str" cm="1">
        <f t="array" ref="Q2186">_xlfn.TEXTJOIN(", ", TRUE, IFERROR(_xlfn.FILTERXML("&lt;t&gt;&lt;s&gt;" &amp; SUBSTITUTE(P2186, ", ", "&lt;/s&gt;&lt;s&gt;") &amp; "&lt;/s&gt;&lt;/t&gt;", "//s[not(preceding::*=.)]"), ""))</f>
        <v>Japanese, Sushi, Asian, Vegetarian Friendly, Lunch, Dinner</v>
      </c>
      <c r="R2186" t="s">
        <v>9048</v>
      </c>
      <c r="S2186" t="str">
        <f t="shared" si="277"/>
        <v>P003157</v>
      </c>
      <c r="T2186">
        <f t="shared" ca="1" si="278"/>
        <v>4283</v>
      </c>
      <c r="U2186" s="4">
        <v>1925</v>
      </c>
    </row>
    <row r="2187" spans="1:21" x14ac:dyDescent="0.45">
      <c r="A2187" t="s">
        <v>8849</v>
      </c>
      <c r="B2187" t="s">
        <v>41</v>
      </c>
      <c r="C2187" s="3" t="str">
        <f t="shared" si="273"/>
        <v>4.5 </v>
      </c>
      <c r="D2187" t="s">
        <v>8850</v>
      </c>
      <c r="E2187" t="s">
        <v>8851</v>
      </c>
      <c r="F2187" t="s">
        <v>6</v>
      </c>
      <c r="G2187" t="str">
        <f t="shared" si="274"/>
        <v>$</v>
      </c>
      <c r="H2187" t="s">
        <v>8852</v>
      </c>
      <c r="I2187" t="s">
        <v>8853</v>
      </c>
      <c r="J2187" t="str">
        <f t="shared" si="272"/>
        <v>ChineseAmericanCafe</v>
      </c>
      <c r="K2187" t="str" cm="1">
        <f t="array" ref="K2187">ExtractCapitals(J2187)</f>
        <v>Chinese American Cafe</v>
      </c>
      <c r="L2187" t="str">
        <f t="shared" si="275"/>
        <v>Chinese, American, Cafe</v>
      </c>
      <c r="M2187" t="str">
        <f t="shared" si="279"/>
        <v>Chinese, American, Cafe</v>
      </c>
      <c r="N2187" t="s">
        <v>8854</v>
      </c>
      <c r="O2187" t="s">
        <v>34</v>
      </c>
      <c r="P2187" t="str">
        <f t="shared" si="276"/>
        <v>Chinese, American, Cafe, American, Malaysian, Chinese, Cafe, Asian, Vegetarian Friendly</v>
      </c>
      <c r="Q2187" t="str" cm="1">
        <f t="array" ref="Q2187">_xlfn.TEXTJOIN(", ", TRUE, IFERROR(_xlfn.FILTERXML("&lt;t&gt;&lt;s&gt;" &amp; SUBSTITUTE(P2187, ", ", "&lt;/s&gt;&lt;s&gt;") &amp; "&lt;/s&gt;&lt;/t&gt;", "//s[not(preceding::*=.)]"), ""))</f>
        <v>Chinese, American, Cafe, Malaysian, Asian, Vegetarian Friendly</v>
      </c>
      <c r="R2187" t="s">
        <v>9048</v>
      </c>
      <c r="S2187" t="str">
        <f t="shared" si="277"/>
        <v>P003158</v>
      </c>
      <c r="T2187">
        <f t="shared" ca="1" si="278"/>
        <v>2442</v>
      </c>
      <c r="U2187" s="4">
        <v>1439</v>
      </c>
    </row>
    <row r="2188" spans="1:21" x14ac:dyDescent="0.45">
      <c r="A2188" t="s">
        <v>8855</v>
      </c>
      <c r="B2188" t="s">
        <v>79</v>
      </c>
      <c r="C2188" s="3" t="str">
        <f t="shared" si="273"/>
        <v>5.0 </v>
      </c>
      <c r="D2188" t="s">
        <v>8856</v>
      </c>
      <c r="E2188" t="s">
        <v>8857</v>
      </c>
      <c r="F2188" t="s">
        <v>13</v>
      </c>
      <c r="G2188" t="str">
        <f t="shared" si="274"/>
        <v>$$ - $$$</v>
      </c>
      <c r="H2188" t="s">
        <v>2572</v>
      </c>
      <c r="I2188" t="s">
        <v>8858</v>
      </c>
      <c r="J2188" t="str">
        <f t="shared" si="272"/>
        <v xml:space="preserve">  ItalianAsianFusion</v>
      </c>
      <c r="K2188" t="str" cm="1">
        <f t="array" ref="K2188">ExtractCapitals(J2188)</f>
        <v>Italian Asian Fusion</v>
      </c>
      <c r="L2188" t="str">
        <f t="shared" si="275"/>
        <v>Italian, Asian, Fusion</v>
      </c>
      <c r="M2188" t="str">
        <f t="shared" si="279"/>
        <v>Italian, Asian, Fusion</v>
      </c>
      <c r="N2188" t="s">
        <v>8859</v>
      </c>
      <c r="O2188" t="s">
        <v>4350</v>
      </c>
      <c r="P2188" t="str">
        <f t="shared" si="276"/>
        <v>Italian, Asian, Fusion, Italian, Asian, Fusion, Malaysian, Afghan, Middle Eastern, Dinner, Lunch, Brunch, Drinks</v>
      </c>
      <c r="Q2188" t="str" cm="1">
        <f t="array" ref="Q2188">_xlfn.TEXTJOIN(", ", TRUE, IFERROR(_xlfn.FILTERXML("&lt;t&gt;&lt;s&gt;" &amp; SUBSTITUTE(P2188, ", ", "&lt;/s&gt;&lt;s&gt;") &amp; "&lt;/s&gt;&lt;/t&gt;", "//s[not(preceding::*=.)]"), ""))</f>
        <v>Italian, Asian, Fusion, Malaysian, Afghan, Middle Eastern, Dinner, Lunch, Brunch, Drinks</v>
      </c>
      <c r="R2188" t="s">
        <v>9048</v>
      </c>
      <c r="S2188" t="str">
        <f t="shared" si="277"/>
        <v>P003159</v>
      </c>
      <c r="T2188">
        <f t="shared" ca="1" si="278"/>
        <v>4420</v>
      </c>
      <c r="U2188" s="4">
        <v>1541</v>
      </c>
    </row>
    <row r="2189" spans="1:21" x14ac:dyDescent="0.45">
      <c r="A2189" t="s">
        <v>8860</v>
      </c>
      <c r="B2189" t="s">
        <v>3</v>
      </c>
      <c r="C2189" s="3" t="str">
        <f t="shared" si="273"/>
        <v>4.0 </v>
      </c>
      <c r="D2189" t="s">
        <v>8861</v>
      </c>
      <c r="E2189" t="s">
        <v>8862</v>
      </c>
      <c r="F2189" t="s">
        <v>13</v>
      </c>
      <c r="G2189" t="str">
        <f t="shared" si="274"/>
        <v>$$ - $$$</v>
      </c>
      <c r="H2189" t="s">
        <v>133</v>
      </c>
      <c r="I2189">
        <v>6046493746</v>
      </c>
      <c r="J2189" t="str">
        <f t="shared" si="272"/>
        <v xml:space="preserve">  ChineseSeafoodAsian</v>
      </c>
      <c r="K2189" t="str" cm="1">
        <f t="array" ref="K2189">ExtractCapitals(J2189)</f>
        <v>Chinese Seafood Asian</v>
      </c>
      <c r="L2189" t="str">
        <f t="shared" si="275"/>
        <v>Chinese, Seafood, Asian</v>
      </c>
      <c r="M2189" t="str">
        <f t="shared" si="279"/>
        <v>Chinese, Seafood, Asian</v>
      </c>
      <c r="N2189" t="s">
        <v>2301</v>
      </c>
      <c r="O2189" t="s">
        <v>8863</v>
      </c>
      <c r="P2189" t="str">
        <f t="shared" si="276"/>
        <v>Chinese, Seafood, Asian, Dinner, Lunch, After-hours, Reservations, Outdoor Seating, Seating, Takeout, Serves Alcohol, Table Service</v>
      </c>
      <c r="Q2189" t="str" cm="1">
        <f t="array" ref="Q2189">_xlfn.TEXTJOIN(", ", TRUE, IFERROR(_xlfn.FILTERXML("&lt;t&gt;&lt;s&gt;" &amp; SUBSTITUTE(P2189, ", ", "&lt;/s&gt;&lt;s&gt;") &amp; "&lt;/s&gt;&lt;/t&gt;", "//s[not(preceding::*=.)]"), ""))</f>
        <v>Chinese, Seafood, Asian, Dinner, Lunch, After-hours, Reservations, Outdoor Seating, Seating, Takeout, Serves Alcohol, Table Service</v>
      </c>
      <c r="R2189" t="s">
        <v>9048</v>
      </c>
      <c r="S2189" t="str">
        <f t="shared" si="277"/>
        <v>P003160</v>
      </c>
      <c r="T2189">
        <f t="shared" ca="1" si="278"/>
        <v>2951</v>
      </c>
      <c r="U2189" s="4">
        <v>255</v>
      </c>
    </row>
    <row r="2190" spans="1:21" x14ac:dyDescent="0.45">
      <c r="A2190" t="s">
        <v>8864</v>
      </c>
      <c r="B2190" t="s">
        <v>3</v>
      </c>
      <c r="C2190" s="3" t="str">
        <f t="shared" si="273"/>
        <v>4.0 </v>
      </c>
      <c r="D2190" t="s">
        <v>8865</v>
      </c>
      <c r="E2190" t="s">
        <v>8866</v>
      </c>
      <c r="F2190" t="s">
        <v>13</v>
      </c>
      <c r="G2190" t="str">
        <f t="shared" si="274"/>
        <v>$$ - $$$</v>
      </c>
      <c r="H2190" t="s">
        <v>1554</v>
      </c>
      <c r="I2190" t="s">
        <v>8867</v>
      </c>
      <c r="J2190" t="str">
        <f t="shared" si="272"/>
        <v xml:space="preserve">  IndianVegetarian FriendlyHalal</v>
      </c>
      <c r="K2190" t="str" cm="1">
        <f t="array" ref="K2190">ExtractCapitals(J2190)</f>
        <v>Indian Vegetarian  Friendly Halal</v>
      </c>
      <c r="L2190" t="str">
        <f t="shared" si="275"/>
        <v>Indian, Vegetarian, , Friendly, Halal</v>
      </c>
      <c r="M2190" t="str">
        <f t="shared" si="279"/>
        <v>Indian, Vegetarian Friendly, Halal</v>
      </c>
      <c r="N2190" t="s">
        <v>266</v>
      </c>
      <c r="O2190" t="s">
        <v>232</v>
      </c>
      <c r="P2190" t="str">
        <f t="shared" si="276"/>
        <v>Indian, Vegetarian Friendly, Halal, Lunch, Dinner</v>
      </c>
      <c r="Q2190" t="str" cm="1">
        <f t="array" ref="Q2190">_xlfn.TEXTJOIN(", ", TRUE, IFERROR(_xlfn.FILTERXML("&lt;t&gt;&lt;s&gt;" &amp; SUBSTITUTE(P2190, ", ", "&lt;/s&gt;&lt;s&gt;") &amp; "&lt;/s&gt;&lt;/t&gt;", "//s[not(preceding::*=.)]"), ""))</f>
        <v>Indian, Vegetarian Friendly, Halal, Lunch, Dinner</v>
      </c>
      <c r="R2190" t="s">
        <v>9048</v>
      </c>
      <c r="S2190" t="str">
        <f t="shared" si="277"/>
        <v>P003161</v>
      </c>
      <c r="T2190">
        <f t="shared" ca="1" si="278"/>
        <v>2112</v>
      </c>
      <c r="U2190" s="4">
        <v>4221</v>
      </c>
    </row>
    <row r="2191" spans="1:21" x14ac:dyDescent="0.45">
      <c r="A2191" t="s">
        <v>8868</v>
      </c>
      <c r="B2191" t="s">
        <v>41</v>
      </c>
      <c r="C2191" s="3" t="str">
        <f t="shared" si="273"/>
        <v>4.5 </v>
      </c>
      <c r="D2191" t="s">
        <v>8869</v>
      </c>
      <c r="F2191" t="s">
        <v>6</v>
      </c>
      <c r="G2191" t="str">
        <f t="shared" si="274"/>
        <v>$</v>
      </c>
      <c r="H2191" t="s">
        <v>7179</v>
      </c>
      <c r="I2191" t="s">
        <v>8870</v>
      </c>
      <c r="J2191" t="str">
        <f t="shared" si="272"/>
        <v>Dessert</v>
      </c>
      <c r="K2191" t="str" cm="1">
        <f t="array" ref="K2191">ExtractCapitals(J2191)</f>
        <v>Dessert</v>
      </c>
      <c r="L2191" t="str">
        <f t="shared" si="275"/>
        <v>Dessert</v>
      </c>
      <c r="M2191" t="str">
        <f t="shared" si="279"/>
        <v>Dessert</v>
      </c>
      <c r="P2191" t="str">
        <f t="shared" si="276"/>
        <v>Dessert</v>
      </c>
      <c r="Q2191" t="str" cm="1">
        <f t="array" ref="Q2191">_xlfn.TEXTJOIN(", ", TRUE, IFERROR(_xlfn.FILTERXML("&lt;t&gt;&lt;s&gt;" &amp; SUBSTITUTE(P2191, ", ", "&lt;/s&gt;&lt;s&gt;") &amp; "&lt;/s&gt;&lt;/t&gt;", "//s[not(preceding::*=.)]"), ""))</f>
        <v>Dessert</v>
      </c>
      <c r="R2191" t="s">
        <v>9048</v>
      </c>
      <c r="S2191" t="str">
        <f t="shared" si="277"/>
        <v>P003162</v>
      </c>
      <c r="T2191">
        <f t="shared" ca="1" si="278"/>
        <v>2067</v>
      </c>
      <c r="U2191" s="4">
        <v>2560</v>
      </c>
    </row>
    <row r="2192" spans="1:21" x14ac:dyDescent="0.45">
      <c r="A2192" t="s">
        <v>8871</v>
      </c>
      <c r="B2192" t="s">
        <v>41</v>
      </c>
      <c r="C2192" s="3" t="str">
        <f t="shared" si="273"/>
        <v>4.5 </v>
      </c>
      <c r="D2192" t="s">
        <v>8872</v>
      </c>
      <c r="E2192" t="s">
        <v>8873</v>
      </c>
      <c r="F2192" t="s">
        <v>13</v>
      </c>
      <c r="G2192" t="str">
        <f t="shared" si="274"/>
        <v>$$ - $$$</v>
      </c>
      <c r="H2192" t="s">
        <v>348</v>
      </c>
      <c r="J2192" t="str">
        <f t="shared" si="272"/>
        <v xml:space="preserve">  French</v>
      </c>
      <c r="K2192" t="str" cm="1">
        <f t="array" ref="K2192">ExtractCapitals(J2192)</f>
        <v>French</v>
      </c>
      <c r="L2192" t="str">
        <f t="shared" si="275"/>
        <v>French</v>
      </c>
      <c r="M2192" t="str">
        <f t="shared" si="279"/>
        <v>French</v>
      </c>
      <c r="N2192" t="s">
        <v>610</v>
      </c>
      <c r="O2192" t="s">
        <v>2214</v>
      </c>
      <c r="P2192" t="str">
        <f t="shared" si="276"/>
        <v>French, Breakfast, Lunch, Dinner, Reservations, Seating, Table Service</v>
      </c>
      <c r="Q2192" t="str" cm="1">
        <f t="array" ref="Q2192">_xlfn.TEXTJOIN(", ", TRUE, IFERROR(_xlfn.FILTERXML("&lt;t&gt;&lt;s&gt;" &amp; SUBSTITUTE(P2192, ", ", "&lt;/s&gt;&lt;s&gt;") &amp; "&lt;/s&gt;&lt;/t&gt;", "//s[not(preceding::*=.)]"), ""))</f>
        <v>French, Breakfast, Lunch, Dinner, Reservations, Seating, Table Service</v>
      </c>
      <c r="R2192" t="s">
        <v>9048</v>
      </c>
      <c r="S2192" t="str">
        <f t="shared" si="277"/>
        <v>P003163</v>
      </c>
      <c r="T2192">
        <f t="shared" ca="1" si="278"/>
        <v>1831</v>
      </c>
      <c r="U2192" s="4">
        <v>2364</v>
      </c>
    </row>
    <row r="2193" spans="1:21" x14ac:dyDescent="0.45">
      <c r="A2193" t="s">
        <v>8874</v>
      </c>
      <c r="B2193" t="s">
        <v>41</v>
      </c>
      <c r="C2193" s="3" t="str">
        <f t="shared" si="273"/>
        <v>4.5 </v>
      </c>
      <c r="D2193" t="s">
        <v>8249</v>
      </c>
      <c r="E2193" t="s">
        <v>8875</v>
      </c>
      <c r="F2193" t="s">
        <v>13</v>
      </c>
      <c r="G2193" t="str">
        <f t="shared" si="274"/>
        <v>$$ - $$$</v>
      </c>
      <c r="H2193" t="s">
        <v>8876</v>
      </c>
      <c r="I2193" t="s">
        <v>8877</v>
      </c>
      <c r="J2193" t="str">
        <f t="shared" si="272"/>
        <v xml:space="preserve">  DessertFrenchCafe</v>
      </c>
      <c r="K2193" t="str" cm="1">
        <f t="array" ref="K2193">ExtractCapitals(J2193)</f>
        <v>Dessert French Cafe</v>
      </c>
      <c r="L2193" t="str">
        <f t="shared" si="275"/>
        <v>Dessert, French, Cafe</v>
      </c>
      <c r="M2193" t="str">
        <f t="shared" si="279"/>
        <v>Dessert, French, Cafe</v>
      </c>
      <c r="N2193" t="s">
        <v>8878</v>
      </c>
      <c r="O2193" t="s">
        <v>39</v>
      </c>
      <c r="P2193" t="str">
        <f t="shared" si="276"/>
        <v>Dessert, French, Cafe, International, French, Cafe, Dinner</v>
      </c>
      <c r="Q2193" t="str" cm="1">
        <f t="array" ref="Q2193">_xlfn.TEXTJOIN(", ", TRUE, IFERROR(_xlfn.FILTERXML("&lt;t&gt;&lt;s&gt;" &amp; SUBSTITUTE(P2193, ", ", "&lt;/s&gt;&lt;s&gt;") &amp; "&lt;/s&gt;&lt;/t&gt;", "//s[not(preceding::*=.)]"), ""))</f>
        <v>Dessert, French, Cafe, International, Dinner</v>
      </c>
      <c r="R2193" t="s">
        <v>9048</v>
      </c>
      <c r="S2193" t="str">
        <f t="shared" si="277"/>
        <v>P003164</v>
      </c>
      <c r="T2193">
        <f t="shared" ca="1" si="278"/>
        <v>4144</v>
      </c>
      <c r="U2193" s="4">
        <v>4419</v>
      </c>
    </row>
    <row r="2194" spans="1:21" x14ac:dyDescent="0.45">
      <c r="A2194" t="s">
        <v>8879</v>
      </c>
      <c r="B2194" t="s">
        <v>3</v>
      </c>
      <c r="C2194" s="3" t="str">
        <f t="shared" si="273"/>
        <v>4.0 </v>
      </c>
      <c r="D2194" t="s">
        <v>8880</v>
      </c>
      <c r="F2194" t="s">
        <v>6</v>
      </c>
      <c r="G2194" t="str">
        <f t="shared" si="274"/>
        <v>$</v>
      </c>
      <c r="H2194" t="s">
        <v>75</v>
      </c>
      <c r="J2194" t="str">
        <f t="shared" si="272"/>
        <v>IndianAsianMalaysian</v>
      </c>
      <c r="K2194" t="str" cm="1">
        <f t="array" ref="K2194">ExtractCapitals(J2194)</f>
        <v>Indian Asian Malaysian</v>
      </c>
      <c r="L2194" t="str">
        <f t="shared" si="275"/>
        <v>Indian, Asian, Malaysian</v>
      </c>
      <c r="M2194" t="str">
        <f t="shared" si="279"/>
        <v>Indian, Asian, Malaysian</v>
      </c>
      <c r="N2194" t="s">
        <v>99</v>
      </c>
      <c r="O2194" t="s">
        <v>3814</v>
      </c>
      <c r="P2194" t="str">
        <f t="shared" si="276"/>
        <v>Indian, Asian, Malaysian, Breakfast, Lunch, Brunch, Takeout, Seating</v>
      </c>
      <c r="Q2194" t="str" cm="1">
        <f t="array" ref="Q2194">_xlfn.TEXTJOIN(", ", TRUE, IFERROR(_xlfn.FILTERXML("&lt;t&gt;&lt;s&gt;" &amp; SUBSTITUTE(P2194, ", ", "&lt;/s&gt;&lt;s&gt;") &amp; "&lt;/s&gt;&lt;/t&gt;", "//s[not(preceding::*=.)]"), ""))</f>
        <v>Indian, Asian, Malaysian, Breakfast, Lunch, Brunch, Takeout, Seating</v>
      </c>
      <c r="R2194" t="s">
        <v>9048</v>
      </c>
      <c r="S2194" t="str">
        <f t="shared" si="277"/>
        <v>P003165</v>
      </c>
      <c r="T2194">
        <f t="shared" ca="1" si="278"/>
        <v>3331</v>
      </c>
      <c r="U2194" s="4">
        <v>3082</v>
      </c>
    </row>
    <row r="2195" spans="1:21" x14ac:dyDescent="0.45">
      <c r="A2195" t="s">
        <v>8881</v>
      </c>
      <c r="B2195" t="s">
        <v>79</v>
      </c>
      <c r="C2195" s="3" t="str">
        <f t="shared" si="273"/>
        <v>5.0 </v>
      </c>
      <c r="D2195" t="s">
        <v>8882</v>
      </c>
      <c r="E2195" t="s">
        <v>8883</v>
      </c>
      <c r="F2195" t="s">
        <v>573</v>
      </c>
      <c r="G2195" t="str">
        <f t="shared" si="274"/>
        <v>$$</v>
      </c>
      <c r="H2195" t="s">
        <v>573</v>
      </c>
      <c r="I2195" t="s">
        <v>8884</v>
      </c>
      <c r="J2195" t="str">
        <f t="shared" si="272"/>
        <v>Thai</v>
      </c>
      <c r="K2195" t="str" cm="1">
        <f t="array" ref="K2195">ExtractCapitals(J2195)</f>
        <v>Thai</v>
      </c>
      <c r="L2195" t="str">
        <f t="shared" si="275"/>
        <v>Thai</v>
      </c>
      <c r="M2195" t="str">
        <f t="shared" si="279"/>
        <v>Thai</v>
      </c>
      <c r="N2195" t="s">
        <v>39</v>
      </c>
      <c r="P2195" t="str">
        <f t="shared" si="276"/>
        <v>Thai, Dinner</v>
      </c>
      <c r="Q2195" t="str" cm="1">
        <f t="array" ref="Q2195">_xlfn.TEXTJOIN(", ", TRUE, IFERROR(_xlfn.FILTERXML("&lt;t&gt;&lt;s&gt;" &amp; SUBSTITUTE(P2195, ", ", "&lt;/s&gt;&lt;s&gt;") &amp; "&lt;/s&gt;&lt;/t&gt;", "//s[not(preceding::*=.)]"), ""))</f>
        <v>Thai, Dinner</v>
      </c>
      <c r="R2195" t="s">
        <v>9048</v>
      </c>
      <c r="S2195" t="str">
        <f t="shared" si="277"/>
        <v>P003166</v>
      </c>
      <c r="T2195">
        <f t="shared" ca="1" si="278"/>
        <v>1781</v>
      </c>
      <c r="U2195" s="4">
        <v>2986</v>
      </c>
    </row>
    <row r="2196" spans="1:21" x14ac:dyDescent="0.45">
      <c r="A2196" t="s">
        <v>8885</v>
      </c>
      <c r="B2196" t="s">
        <v>18</v>
      </c>
      <c r="C2196" s="3" t="str">
        <f t="shared" si="273"/>
        <v>3.5 </v>
      </c>
      <c r="D2196" t="s">
        <v>8886</v>
      </c>
      <c r="E2196" t="s">
        <v>8887</v>
      </c>
      <c r="F2196" t="s">
        <v>13</v>
      </c>
      <c r="G2196" t="str">
        <f t="shared" si="274"/>
        <v>$$ - $$$</v>
      </c>
      <c r="H2196" t="s">
        <v>4546</v>
      </c>
      <c r="I2196" t="s">
        <v>8888</v>
      </c>
      <c r="J2196" t="str">
        <f t="shared" si="272"/>
        <v xml:space="preserve">  IndianMiddle EasternPakistani</v>
      </c>
      <c r="K2196" t="str" cm="1">
        <f t="array" ref="K2196">ExtractCapitals(J2196)</f>
        <v>Indian Middle  Eastern Pakistani</v>
      </c>
      <c r="L2196" t="str">
        <f t="shared" si="275"/>
        <v>Indian, Middle, , Eastern, Pakistani</v>
      </c>
      <c r="M2196" t="str">
        <f t="shared" si="279"/>
        <v>Indian, Middle Eastern, Pakistani</v>
      </c>
      <c r="N2196" t="s">
        <v>8889</v>
      </c>
      <c r="O2196" t="s">
        <v>1624</v>
      </c>
      <c r="P2196" t="str">
        <f t="shared" si="276"/>
        <v>Indian, Middle Eastern, Pakistani, Indian, Pakistani, Arabic, Middle Eastern, Halal, Vegetarian Friendly, Vegan Options</v>
      </c>
      <c r="Q2196" t="str" cm="1">
        <f t="array" ref="Q2196">_xlfn.TEXTJOIN(", ", TRUE, IFERROR(_xlfn.FILTERXML("&lt;t&gt;&lt;s&gt;" &amp; SUBSTITUTE(P2196, ", ", "&lt;/s&gt;&lt;s&gt;") &amp; "&lt;/s&gt;&lt;/t&gt;", "//s[not(preceding::*=.)]"), ""))</f>
        <v>Indian, Middle Eastern, Pakistani, Arabic, Halal, Vegetarian Friendly, Vegan Options</v>
      </c>
      <c r="R2196" t="s">
        <v>9048</v>
      </c>
      <c r="S2196" t="str">
        <f t="shared" si="277"/>
        <v>P003167</v>
      </c>
      <c r="T2196">
        <f t="shared" ca="1" si="278"/>
        <v>2056</v>
      </c>
      <c r="U2196" s="4">
        <v>1888</v>
      </c>
    </row>
    <row r="2197" spans="1:21" x14ac:dyDescent="0.45">
      <c r="A2197" t="s">
        <v>8890</v>
      </c>
      <c r="B2197" t="s">
        <v>41</v>
      </c>
      <c r="C2197" s="3" t="str">
        <f t="shared" si="273"/>
        <v>4.5 </v>
      </c>
      <c r="D2197" t="s">
        <v>8891</v>
      </c>
      <c r="E2197" t="s">
        <v>8892</v>
      </c>
      <c r="F2197" t="s">
        <v>6</v>
      </c>
      <c r="G2197" t="str">
        <f t="shared" si="274"/>
        <v>$</v>
      </c>
      <c r="H2197" t="s">
        <v>246</v>
      </c>
      <c r="I2197" t="s">
        <v>8893</v>
      </c>
      <c r="J2197" t="str">
        <f t="shared" si="272"/>
        <v>AsianMalaysian</v>
      </c>
      <c r="K2197" t="str" cm="1">
        <f t="array" ref="K2197">ExtractCapitals(J2197)</f>
        <v>Asian Malaysian</v>
      </c>
      <c r="L2197" t="str">
        <f t="shared" si="275"/>
        <v>Asian, Malaysian</v>
      </c>
      <c r="M2197" t="str">
        <f t="shared" si="279"/>
        <v>Asian, Malaysian</v>
      </c>
      <c r="N2197" t="s">
        <v>973</v>
      </c>
      <c r="P2197" t="str">
        <f t="shared" si="276"/>
        <v>Asian, Malaysian, Takeout, Wheelchair Accessible</v>
      </c>
      <c r="Q2197" t="str" cm="1">
        <f t="array" ref="Q2197">_xlfn.TEXTJOIN(", ", TRUE, IFERROR(_xlfn.FILTERXML("&lt;t&gt;&lt;s&gt;" &amp; SUBSTITUTE(P2197, ", ", "&lt;/s&gt;&lt;s&gt;") &amp; "&lt;/s&gt;&lt;/t&gt;", "//s[not(preceding::*=.)]"), ""))</f>
        <v>Asian, Malaysian, Takeout, Wheelchair Accessible</v>
      </c>
      <c r="R2197" t="s">
        <v>9048</v>
      </c>
      <c r="S2197" t="str">
        <f t="shared" si="277"/>
        <v>P003168</v>
      </c>
      <c r="T2197">
        <f t="shared" ca="1" si="278"/>
        <v>1710</v>
      </c>
      <c r="U2197" s="4">
        <v>1746</v>
      </c>
    </row>
    <row r="2198" spans="1:21" x14ac:dyDescent="0.45">
      <c r="A2198" t="s">
        <v>8894</v>
      </c>
      <c r="B2198" t="s">
        <v>3</v>
      </c>
      <c r="C2198" s="3" t="str">
        <f t="shared" si="273"/>
        <v>4.0 </v>
      </c>
      <c r="D2198" t="s">
        <v>8895</v>
      </c>
      <c r="E2198" t="s">
        <v>8896</v>
      </c>
      <c r="F2198" t="s">
        <v>13</v>
      </c>
      <c r="G2198" t="str">
        <f t="shared" si="274"/>
        <v>$$ - $$$</v>
      </c>
      <c r="H2198" t="s">
        <v>1194</v>
      </c>
      <c r="I2198">
        <v>6048999058</v>
      </c>
      <c r="J2198" t="str">
        <f t="shared" si="272"/>
        <v xml:space="preserve">  AsianMalaysian</v>
      </c>
      <c r="K2198" t="str" cm="1">
        <f t="array" ref="K2198">ExtractCapitals(J2198)</f>
        <v>Asian Malaysian</v>
      </c>
      <c r="L2198" t="str">
        <f t="shared" si="275"/>
        <v>Asian, Malaysian</v>
      </c>
      <c r="M2198" t="str">
        <f t="shared" si="279"/>
        <v>Asian, Malaysian</v>
      </c>
      <c r="N2198" t="s">
        <v>232</v>
      </c>
      <c r="O2198" t="s">
        <v>8897</v>
      </c>
      <c r="P2198" t="str">
        <f t="shared" si="276"/>
        <v>Asian, Malaysian, Lunch, Dinner, Reservations, Seating, Wheelchair Accessible, Table Service, Takeout</v>
      </c>
      <c r="Q2198" t="str" cm="1">
        <f t="array" ref="Q2198">_xlfn.TEXTJOIN(", ", TRUE, IFERROR(_xlfn.FILTERXML("&lt;t&gt;&lt;s&gt;" &amp; SUBSTITUTE(P2198, ", ", "&lt;/s&gt;&lt;s&gt;") &amp; "&lt;/s&gt;&lt;/t&gt;", "//s[not(preceding::*=.)]"), ""))</f>
        <v>Asian, Malaysian, Lunch, Dinner, Reservations, Seating, Wheelchair Accessible, Table Service, Takeout</v>
      </c>
      <c r="R2198" t="s">
        <v>9048</v>
      </c>
      <c r="S2198" t="str">
        <f t="shared" si="277"/>
        <v>P003169</v>
      </c>
      <c r="T2198">
        <f t="shared" ca="1" si="278"/>
        <v>3278</v>
      </c>
      <c r="U2198" s="4">
        <v>1378</v>
      </c>
    </row>
    <row r="2199" spans="1:21" x14ac:dyDescent="0.45">
      <c r="A2199" t="s">
        <v>8898</v>
      </c>
      <c r="B2199" t="s">
        <v>3</v>
      </c>
      <c r="C2199" s="3" t="str">
        <f t="shared" si="273"/>
        <v>4.0 </v>
      </c>
      <c r="D2199" t="s">
        <v>8899</v>
      </c>
      <c r="F2199" t="s">
        <v>13</v>
      </c>
      <c r="G2199" t="str">
        <f t="shared" si="274"/>
        <v>$$ - $$$</v>
      </c>
      <c r="H2199" t="s">
        <v>133</v>
      </c>
      <c r="I2199" t="s">
        <v>8900</v>
      </c>
      <c r="J2199" t="str">
        <f t="shared" si="272"/>
        <v xml:space="preserve">  ChineseSeafoodAsian</v>
      </c>
      <c r="K2199" t="str" cm="1">
        <f t="array" ref="K2199">ExtractCapitals(J2199)</f>
        <v>Chinese Seafood Asian</v>
      </c>
      <c r="L2199" t="str">
        <f t="shared" si="275"/>
        <v>Chinese, Seafood, Asian</v>
      </c>
      <c r="M2199" t="str">
        <f t="shared" si="279"/>
        <v>Chinese, Seafood, Asian</v>
      </c>
      <c r="N2199" t="s">
        <v>39</v>
      </c>
      <c r="O2199" t="s">
        <v>8901</v>
      </c>
      <c r="P2199" t="str">
        <f t="shared" si="276"/>
        <v>Chinese, Seafood, Asian, Dinner, Takeout, Wheelchair Accessible, Reservations, Seating, Table Service</v>
      </c>
      <c r="Q2199" t="str" cm="1">
        <f t="array" ref="Q2199">_xlfn.TEXTJOIN(", ", TRUE, IFERROR(_xlfn.FILTERXML("&lt;t&gt;&lt;s&gt;" &amp; SUBSTITUTE(P2199, ", ", "&lt;/s&gt;&lt;s&gt;") &amp; "&lt;/s&gt;&lt;/t&gt;", "//s[not(preceding::*=.)]"), ""))</f>
        <v>Chinese, Seafood, Asian, Dinner, Takeout, Wheelchair Accessible, Reservations, Seating, Table Service</v>
      </c>
      <c r="R2199" t="s">
        <v>9048</v>
      </c>
      <c r="S2199" t="str">
        <f t="shared" si="277"/>
        <v>P003170</v>
      </c>
      <c r="T2199">
        <f t="shared" ca="1" si="278"/>
        <v>2705</v>
      </c>
      <c r="U2199" s="4">
        <v>2251</v>
      </c>
    </row>
    <row r="2200" spans="1:21" x14ac:dyDescent="0.45">
      <c r="A2200" t="s">
        <v>178</v>
      </c>
      <c r="B2200" t="s">
        <v>18</v>
      </c>
      <c r="C2200" s="3" t="str">
        <f t="shared" si="273"/>
        <v>3.5 </v>
      </c>
      <c r="D2200" t="s">
        <v>8902</v>
      </c>
      <c r="E2200" t="s">
        <v>180</v>
      </c>
      <c r="F2200" t="s">
        <v>13</v>
      </c>
      <c r="G2200" t="str">
        <f t="shared" si="274"/>
        <v>$$ - $$$</v>
      </c>
      <c r="H2200" t="s">
        <v>614</v>
      </c>
      <c r="I2200" t="s">
        <v>8903</v>
      </c>
      <c r="J2200" t="str">
        <f t="shared" si="272"/>
        <v xml:space="preserve">  ChineseCafeAsian</v>
      </c>
      <c r="K2200" t="str" cm="1">
        <f t="array" ref="K2200">ExtractCapitals(J2200)</f>
        <v>Chinese Cafe Asian</v>
      </c>
      <c r="L2200" t="str">
        <f t="shared" si="275"/>
        <v>Chinese, Cafe, Asian</v>
      </c>
      <c r="M2200" t="str">
        <f t="shared" si="279"/>
        <v>Chinese, Cafe, Asian</v>
      </c>
      <c r="N2200" t="s">
        <v>610</v>
      </c>
      <c r="O2200" t="s">
        <v>869</v>
      </c>
      <c r="P2200" t="str">
        <f t="shared" si="276"/>
        <v>Chinese, Cafe, Asian, Breakfast, Lunch, Dinner, Takeout, Seating, Wheelchair Accessible</v>
      </c>
      <c r="Q2200" t="str" cm="1">
        <f t="array" ref="Q2200">_xlfn.TEXTJOIN(", ", TRUE, IFERROR(_xlfn.FILTERXML("&lt;t&gt;&lt;s&gt;" &amp; SUBSTITUTE(P2200, ", ", "&lt;/s&gt;&lt;s&gt;") &amp; "&lt;/s&gt;&lt;/t&gt;", "//s[not(preceding::*=.)]"), ""))</f>
        <v>Chinese, Cafe, Asian, Breakfast, Lunch, Dinner, Takeout, Seating, Wheelchair Accessible</v>
      </c>
      <c r="R2200" t="s">
        <v>9048</v>
      </c>
      <c r="S2200" t="str">
        <f t="shared" si="277"/>
        <v>P003171</v>
      </c>
      <c r="T2200">
        <f t="shared" ca="1" si="278"/>
        <v>3216</v>
      </c>
      <c r="U2200" s="4">
        <v>2733</v>
      </c>
    </row>
    <row r="2201" spans="1:21" x14ac:dyDescent="0.45">
      <c r="A2201" t="s">
        <v>8904</v>
      </c>
      <c r="B2201" t="s">
        <v>79</v>
      </c>
      <c r="C2201" s="3" t="str">
        <f t="shared" si="273"/>
        <v>5.0 </v>
      </c>
      <c r="D2201" t="s">
        <v>8905</v>
      </c>
      <c r="E2201" t="s">
        <v>8906</v>
      </c>
      <c r="F2201" t="s">
        <v>144</v>
      </c>
      <c r="G2201" t="str">
        <f t="shared" si="274"/>
        <v>$$$$</v>
      </c>
      <c r="H2201" t="s">
        <v>8907</v>
      </c>
      <c r="I2201" t="s">
        <v>8908</v>
      </c>
      <c r="J2201" t="str">
        <f t="shared" si="272"/>
        <v>ChineseCafeFusion</v>
      </c>
      <c r="K2201" t="str" cm="1">
        <f t="array" ref="K2201">ExtractCapitals(J2201)</f>
        <v>Chinese Cafe Fusion</v>
      </c>
      <c r="L2201" t="str">
        <f t="shared" si="275"/>
        <v>Chinese, Cafe, Fusion</v>
      </c>
      <c r="M2201" t="str">
        <f t="shared" si="279"/>
        <v>Chinese, Cafe, Fusion</v>
      </c>
      <c r="N2201" t="s">
        <v>4467</v>
      </c>
      <c r="O2201" t="s">
        <v>731</v>
      </c>
      <c r="P2201" t="str">
        <f t="shared" si="276"/>
        <v>Chinese, Cafe, Fusion, Lunch, Breakfast, Dinner, Brunch, Drinks, Seating, Table Service</v>
      </c>
      <c r="Q2201" t="str" cm="1">
        <f t="array" ref="Q2201">_xlfn.TEXTJOIN(", ", TRUE, IFERROR(_xlfn.FILTERXML("&lt;t&gt;&lt;s&gt;" &amp; SUBSTITUTE(P2201, ", ", "&lt;/s&gt;&lt;s&gt;") &amp; "&lt;/s&gt;&lt;/t&gt;", "//s[not(preceding::*=.)]"), ""))</f>
        <v>Chinese, Cafe, Fusion, Lunch, Breakfast, Dinner, Brunch, Drinks, Seating, Table Service</v>
      </c>
      <c r="R2201" t="s">
        <v>9048</v>
      </c>
      <c r="S2201" t="str">
        <f t="shared" si="277"/>
        <v>P003172</v>
      </c>
      <c r="T2201">
        <f t="shared" ca="1" si="278"/>
        <v>961</v>
      </c>
      <c r="U2201" s="4">
        <v>2946</v>
      </c>
    </row>
    <row r="2202" spans="1:21" x14ac:dyDescent="0.45">
      <c r="A2202" t="s">
        <v>8909</v>
      </c>
      <c r="B2202" t="s">
        <v>3</v>
      </c>
      <c r="C2202" s="3" t="str">
        <f t="shared" si="273"/>
        <v>4.0 </v>
      </c>
      <c r="D2202" t="s">
        <v>8910</v>
      </c>
      <c r="E2202" t="s">
        <v>8911</v>
      </c>
      <c r="F2202" t="s">
        <v>13</v>
      </c>
      <c r="G2202" t="str">
        <f t="shared" si="274"/>
        <v>$$ - $$$</v>
      </c>
      <c r="H2202" t="s">
        <v>4448</v>
      </c>
      <c r="I2202" t="s">
        <v>8912</v>
      </c>
      <c r="J2202" t="str">
        <f t="shared" si="272"/>
        <v xml:space="preserve">  Quick BitesCafe</v>
      </c>
      <c r="K2202" t="str" cm="1">
        <f t="array" ref="K2202">ExtractCapitals(J2202)</f>
        <v>Quick  Bites Cafe</v>
      </c>
      <c r="L2202" t="str">
        <f t="shared" si="275"/>
        <v>Quick, , Bites, Cafe</v>
      </c>
      <c r="M2202" t="str">
        <f t="shared" si="279"/>
        <v>Quick Bites, Cafe</v>
      </c>
      <c r="N2202" t="s">
        <v>2520</v>
      </c>
      <c r="P2202" t="str">
        <f t="shared" si="276"/>
        <v>Quick Bites, Cafe, Seating</v>
      </c>
      <c r="Q2202" t="str" cm="1">
        <f t="array" ref="Q2202">_xlfn.TEXTJOIN(", ", TRUE, IFERROR(_xlfn.FILTERXML("&lt;t&gt;&lt;s&gt;" &amp; SUBSTITUTE(P2202, ", ", "&lt;/s&gt;&lt;s&gt;") &amp; "&lt;/s&gt;&lt;/t&gt;", "//s[not(preceding::*=.)]"), ""))</f>
        <v>Quick Bites, Cafe, Seating</v>
      </c>
      <c r="R2202" t="s">
        <v>9048</v>
      </c>
      <c r="S2202" t="str">
        <f t="shared" si="277"/>
        <v>P003173</v>
      </c>
      <c r="T2202">
        <f t="shared" ca="1" si="278"/>
        <v>4085</v>
      </c>
      <c r="U2202" s="4">
        <v>980</v>
      </c>
    </row>
    <row r="2203" spans="1:21" x14ac:dyDescent="0.45">
      <c r="A2203" t="s">
        <v>8913</v>
      </c>
      <c r="B2203" t="s">
        <v>79</v>
      </c>
      <c r="C2203" s="3" t="str">
        <f t="shared" si="273"/>
        <v>5.0 </v>
      </c>
      <c r="D2203" t="s">
        <v>8914</v>
      </c>
      <c r="E2203" t="s">
        <v>8915</v>
      </c>
      <c r="F2203" t="s">
        <v>6</v>
      </c>
      <c r="G2203" t="str">
        <f t="shared" si="274"/>
        <v>$</v>
      </c>
      <c r="H2203" t="s">
        <v>2490</v>
      </c>
      <c r="I2203" t="s">
        <v>8916</v>
      </c>
      <c r="J2203" t="str">
        <f t="shared" si="272"/>
        <v>Cafe</v>
      </c>
      <c r="K2203" t="str" cm="1">
        <f t="array" ref="K2203">ExtractCapitals(J2203)</f>
        <v>Cafe</v>
      </c>
      <c r="L2203" t="str">
        <f t="shared" si="275"/>
        <v>Cafe</v>
      </c>
      <c r="M2203" t="str">
        <f t="shared" si="279"/>
        <v>Cafe</v>
      </c>
      <c r="N2203" t="s">
        <v>99</v>
      </c>
      <c r="O2203" t="s">
        <v>2520</v>
      </c>
      <c r="P2203" t="str">
        <f t="shared" si="276"/>
        <v>Cafe, Breakfast, Lunch, Brunch, Seating</v>
      </c>
      <c r="Q2203" t="str" cm="1">
        <f t="array" ref="Q2203">_xlfn.TEXTJOIN(", ", TRUE, IFERROR(_xlfn.FILTERXML("&lt;t&gt;&lt;s&gt;" &amp; SUBSTITUTE(P2203, ", ", "&lt;/s&gt;&lt;s&gt;") &amp; "&lt;/s&gt;&lt;/t&gt;", "//s[not(preceding::*=.)]"), ""))</f>
        <v>Cafe, Breakfast, Lunch, Brunch, Seating</v>
      </c>
      <c r="R2203" t="s">
        <v>9048</v>
      </c>
      <c r="S2203" t="str">
        <f t="shared" si="277"/>
        <v>P003174</v>
      </c>
      <c r="T2203">
        <f t="shared" ca="1" si="278"/>
        <v>3069</v>
      </c>
      <c r="U2203" s="4">
        <v>1141</v>
      </c>
    </row>
    <row r="2204" spans="1:21" x14ac:dyDescent="0.45">
      <c r="A2204" t="s">
        <v>8917</v>
      </c>
      <c r="B2204" t="s">
        <v>3</v>
      </c>
      <c r="C2204" s="3" t="str">
        <f t="shared" si="273"/>
        <v>4.0 </v>
      </c>
      <c r="D2204" t="s">
        <v>8918</v>
      </c>
      <c r="E2204" t="s">
        <v>8919</v>
      </c>
      <c r="F2204" t="s">
        <v>6</v>
      </c>
      <c r="G2204" t="str">
        <f t="shared" si="274"/>
        <v>$</v>
      </c>
      <c r="H2204" t="s">
        <v>212</v>
      </c>
      <c r="I2204" t="s">
        <v>8920</v>
      </c>
      <c r="J2204" t="str">
        <f t="shared" si="272"/>
        <v>IndianAsianVegetarian Friendly</v>
      </c>
      <c r="K2204" t="str" cm="1">
        <f t="array" ref="K2204">ExtractCapitals(J2204)</f>
        <v>Indian Asian Vegetarian  Friendly</v>
      </c>
      <c r="L2204" t="str">
        <f t="shared" si="275"/>
        <v>Indian, Asian, Vegetarian, , Friendly</v>
      </c>
      <c r="M2204" t="str">
        <f t="shared" si="279"/>
        <v>Indian, Asian, Vegetarian Friendly</v>
      </c>
      <c r="N2204" t="s">
        <v>9</v>
      </c>
      <c r="O2204" t="s">
        <v>183</v>
      </c>
      <c r="P2204" t="str">
        <f t="shared" si="276"/>
        <v>Indian, Asian, Vegetarian Friendly, Vegetarian Friendly, Vegan Options, Halal, Lunch, Dinner, Brunch</v>
      </c>
      <c r="Q2204" t="str" cm="1">
        <f t="array" ref="Q2204">_xlfn.TEXTJOIN(", ", TRUE, IFERROR(_xlfn.FILTERXML("&lt;t&gt;&lt;s&gt;" &amp; SUBSTITUTE(P2204, ", ", "&lt;/s&gt;&lt;s&gt;") &amp; "&lt;/s&gt;&lt;/t&gt;", "//s[not(preceding::*=.)]"), ""))</f>
        <v>Indian, Asian, Vegetarian Friendly, Vegan Options, Halal, Lunch, Dinner, Brunch</v>
      </c>
      <c r="R2204" t="s">
        <v>9048</v>
      </c>
      <c r="S2204" t="str">
        <f t="shared" si="277"/>
        <v>P003175</v>
      </c>
      <c r="T2204">
        <f t="shared" ca="1" si="278"/>
        <v>4060</v>
      </c>
      <c r="U2204" s="4">
        <v>457</v>
      </c>
    </row>
    <row r="2205" spans="1:21" x14ac:dyDescent="0.45">
      <c r="A2205" t="s">
        <v>2211</v>
      </c>
      <c r="B2205" t="s">
        <v>18</v>
      </c>
      <c r="C2205" s="3" t="str">
        <f t="shared" si="273"/>
        <v>3.5 </v>
      </c>
      <c r="D2205" t="s">
        <v>8921</v>
      </c>
      <c r="E2205" t="s">
        <v>8922</v>
      </c>
      <c r="F2205" t="s">
        <v>13</v>
      </c>
      <c r="G2205" t="str">
        <f t="shared" si="274"/>
        <v>$$ - $$$</v>
      </c>
      <c r="H2205" t="s">
        <v>4929</v>
      </c>
      <c r="I2205" t="s">
        <v>8923</v>
      </c>
      <c r="J2205" t="str">
        <f t="shared" si="272"/>
        <v xml:space="preserve">  AmericanBarBarbecue</v>
      </c>
      <c r="K2205" t="str" cm="1">
        <f t="array" ref="K2205">ExtractCapitals(J2205)</f>
        <v>American Bar Barbecue</v>
      </c>
      <c r="L2205" t="str">
        <f t="shared" si="275"/>
        <v>American, Bar, Barbecue</v>
      </c>
      <c r="M2205" t="str">
        <f t="shared" si="279"/>
        <v>American, Bar, Barbecue</v>
      </c>
      <c r="N2205" t="s">
        <v>232</v>
      </c>
      <c r="O2205" t="s">
        <v>6426</v>
      </c>
      <c r="P2205" t="str">
        <f t="shared" si="276"/>
        <v>American, Bar, Barbecue, Lunch, Dinner, Takeout, Reservations, Outdoor Seating, Seating, Parking Available, Highchairs Available, Wheelchair Accessible, Serves Alcohol, Table Service</v>
      </c>
      <c r="Q2205" t="str" cm="1">
        <f t="array" ref="Q2205">_xlfn.TEXTJOIN(", ", TRUE, IFERROR(_xlfn.FILTERXML("&lt;t&gt;&lt;s&gt;" &amp; SUBSTITUTE(P2205, ", ", "&lt;/s&gt;&lt;s&gt;") &amp; "&lt;/s&gt;&lt;/t&gt;", "//s[not(preceding::*=.)]"), ""))</f>
        <v>American, Bar, Barbecue, Lunch, Dinner, Takeout, Reservations, Outdoor Seating, Seating, Parking Available, Highchairs Available, Wheelchair Accessible, Serves Alcohol, Table Service</v>
      </c>
      <c r="R2205" t="s">
        <v>9048</v>
      </c>
      <c r="S2205" t="str">
        <f t="shared" si="277"/>
        <v>P003176</v>
      </c>
      <c r="T2205">
        <f t="shared" ca="1" si="278"/>
        <v>734</v>
      </c>
      <c r="U2205" s="4">
        <v>4010</v>
      </c>
    </row>
    <row r="2206" spans="1:21" x14ac:dyDescent="0.45">
      <c r="A2206" t="s">
        <v>8924</v>
      </c>
      <c r="B2206" t="s">
        <v>3</v>
      </c>
      <c r="C2206" s="3" t="str">
        <f t="shared" si="273"/>
        <v>4.0 </v>
      </c>
      <c r="D2206" t="s">
        <v>8925</v>
      </c>
      <c r="E2206" t="s">
        <v>8926</v>
      </c>
      <c r="F2206" t="s">
        <v>13</v>
      </c>
      <c r="G2206" t="str">
        <f t="shared" si="274"/>
        <v>$$ - $$$</v>
      </c>
      <c r="H2206" t="s">
        <v>21</v>
      </c>
      <c r="J2206" t="str">
        <f t="shared" si="272"/>
        <v xml:space="preserve">  ChineseAsianMalaysian</v>
      </c>
      <c r="K2206" t="str" cm="1">
        <f t="array" ref="K2206">ExtractCapitals(J2206)</f>
        <v>Chinese Asian Malaysian</v>
      </c>
      <c r="L2206" t="str">
        <f t="shared" si="275"/>
        <v>Chinese, Asian, Malaysian</v>
      </c>
      <c r="M2206" t="str">
        <f t="shared" si="279"/>
        <v>Chinese, Asian, Malaysian</v>
      </c>
      <c r="N2206" t="s">
        <v>232</v>
      </c>
      <c r="O2206" t="s">
        <v>2214</v>
      </c>
      <c r="P2206" t="str">
        <f t="shared" si="276"/>
        <v>Chinese, Asian, Malaysian, Lunch, Dinner, Reservations, Seating, Table Service</v>
      </c>
      <c r="Q2206" t="str" cm="1">
        <f t="array" ref="Q2206">_xlfn.TEXTJOIN(", ", TRUE, IFERROR(_xlfn.FILTERXML("&lt;t&gt;&lt;s&gt;" &amp; SUBSTITUTE(P2206, ", ", "&lt;/s&gt;&lt;s&gt;") &amp; "&lt;/s&gt;&lt;/t&gt;", "//s[not(preceding::*=.)]"), ""))</f>
        <v>Chinese, Asian, Malaysian, Lunch, Dinner, Reservations, Seating, Table Service</v>
      </c>
      <c r="R2206" t="s">
        <v>9048</v>
      </c>
      <c r="S2206" t="str">
        <f t="shared" si="277"/>
        <v>P003177</v>
      </c>
      <c r="T2206">
        <f t="shared" ca="1" si="278"/>
        <v>162</v>
      </c>
      <c r="U2206" s="4">
        <v>2652</v>
      </c>
    </row>
    <row r="2207" spans="1:21" x14ac:dyDescent="0.45">
      <c r="A2207" t="s">
        <v>8927</v>
      </c>
      <c r="B2207" t="s">
        <v>41</v>
      </c>
      <c r="C2207" s="3" t="str">
        <f t="shared" si="273"/>
        <v>4.5 </v>
      </c>
      <c r="D2207" t="s">
        <v>8928</v>
      </c>
      <c r="E2207" t="s">
        <v>8929</v>
      </c>
      <c r="F2207" t="s">
        <v>13</v>
      </c>
      <c r="G2207" t="str">
        <f t="shared" si="274"/>
        <v>$$ - $$$</v>
      </c>
      <c r="H2207" t="s">
        <v>380</v>
      </c>
      <c r="I2207">
        <v>6043731402</v>
      </c>
      <c r="J2207" t="str">
        <f t="shared" si="272"/>
        <v xml:space="preserve">  JapaneseSushiAsian</v>
      </c>
      <c r="K2207" t="str" cm="1">
        <f t="array" ref="K2207">ExtractCapitals(J2207)</f>
        <v>Japanese Sushi Asian</v>
      </c>
      <c r="L2207" t="str">
        <f t="shared" si="275"/>
        <v>Japanese, Sushi, Asian</v>
      </c>
      <c r="M2207" t="str">
        <f t="shared" si="279"/>
        <v>Japanese, Sushi, Asian</v>
      </c>
      <c r="N2207" t="s">
        <v>56</v>
      </c>
      <c r="O2207" t="s">
        <v>232</v>
      </c>
      <c r="P2207" t="str">
        <f t="shared" si="276"/>
        <v>Japanese, Sushi, Asian, Vegetarian Friendly, Vegan Options, Lunch, Dinner</v>
      </c>
      <c r="Q2207" t="str" cm="1">
        <f t="array" ref="Q2207">_xlfn.TEXTJOIN(", ", TRUE, IFERROR(_xlfn.FILTERXML("&lt;t&gt;&lt;s&gt;" &amp; SUBSTITUTE(P2207, ", ", "&lt;/s&gt;&lt;s&gt;") &amp; "&lt;/s&gt;&lt;/t&gt;", "//s[not(preceding::*=.)]"), ""))</f>
        <v>Japanese, Sushi, Asian, Vegetarian Friendly, Vegan Options, Lunch, Dinner</v>
      </c>
      <c r="R2207" t="s">
        <v>9048</v>
      </c>
      <c r="S2207" t="str">
        <f t="shared" si="277"/>
        <v>P003178</v>
      </c>
      <c r="T2207">
        <f t="shared" ca="1" si="278"/>
        <v>1812</v>
      </c>
      <c r="U2207" s="4">
        <v>2823</v>
      </c>
    </row>
    <row r="2208" spans="1:21" x14ac:dyDescent="0.45">
      <c r="A2208" t="s">
        <v>8930</v>
      </c>
      <c r="B2208" t="s">
        <v>3</v>
      </c>
      <c r="C2208" s="3" t="str">
        <f t="shared" si="273"/>
        <v>4.0 </v>
      </c>
      <c r="D2208" t="s">
        <v>8931</v>
      </c>
      <c r="E2208" t="s">
        <v>8932</v>
      </c>
      <c r="F2208" t="s">
        <v>13</v>
      </c>
      <c r="G2208" t="str">
        <f t="shared" si="274"/>
        <v>$$ - $$$</v>
      </c>
      <c r="H2208" t="s">
        <v>3992</v>
      </c>
      <c r="I2208" t="s">
        <v>8933</v>
      </c>
      <c r="J2208" t="str">
        <f t="shared" si="272"/>
        <v xml:space="preserve">  AsianVegetarian FriendlyVegan Options</v>
      </c>
      <c r="K2208" t="str" cm="1">
        <f t="array" ref="K2208">ExtractCapitals(J2208)</f>
        <v>Asian Vegetarian  Friendly Vegan  Options</v>
      </c>
      <c r="L2208" t="str">
        <f t="shared" si="275"/>
        <v>Asian, Vegetarian, , Friendly, Vegan, , Options</v>
      </c>
      <c r="M2208" t="str">
        <f t="shared" si="279"/>
        <v>Asian, Vegetarian Friendly, Vegan Options</v>
      </c>
      <c r="N2208" t="s">
        <v>56</v>
      </c>
      <c r="O2208" t="s">
        <v>232</v>
      </c>
      <c r="P2208" t="str">
        <f t="shared" si="276"/>
        <v>Asian, Vegetarian Friendly, Vegan Options, Lunch, Dinner</v>
      </c>
      <c r="Q2208" t="str" cm="1">
        <f t="array" ref="Q2208">_xlfn.TEXTJOIN(", ", TRUE, IFERROR(_xlfn.FILTERXML("&lt;t&gt;&lt;s&gt;" &amp; SUBSTITUTE(P2208, ", ", "&lt;/s&gt;&lt;s&gt;") &amp; "&lt;/s&gt;&lt;/t&gt;", "//s[not(preceding::*=.)]"), ""))</f>
        <v>Asian, Vegetarian Friendly, Vegan Options, Lunch, Dinner</v>
      </c>
      <c r="R2208" t="s">
        <v>9048</v>
      </c>
      <c r="S2208" t="str">
        <f t="shared" si="277"/>
        <v>P003179</v>
      </c>
      <c r="T2208">
        <f t="shared" ca="1" si="278"/>
        <v>3152</v>
      </c>
      <c r="U2208" s="4">
        <v>1210</v>
      </c>
    </row>
    <row r="2209" spans="1:21" x14ac:dyDescent="0.45">
      <c r="A2209" t="s">
        <v>2206</v>
      </c>
      <c r="B2209" t="s">
        <v>3</v>
      </c>
      <c r="C2209" s="3" t="str">
        <f t="shared" si="273"/>
        <v>4.0 </v>
      </c>
      <c r="D2209" t="s">
        <v>8934</v>
      </c>
      <c r="E2209" t="s">
        <v>8935</v>
      </c>
      <c r="F2209" t="s">
        <v>13</v>
      </c>
      <c r="G2209" t="str">
        <f t="shared" si="274"/>
        <v>$$ - $$$</v>
      </c>
      <c r="H2209" t="s">
        <v>1210</v>
      </c>
      <c r="I2209" t="s">
        <v>8936</v>
      </c>
      <c r="J2209" t="str">
        <f t="shared" si="272"/>
        <v xml:space="preserve">  Quick BitesFast food</v>
      </c>
      <c r="K2209" t="str" cm="1">
        <f t="array" ref="K2209">ExtractCapitals(J2209)</f>
        <v>Quick  Bites Fast food</v>
      </c>
      <c r="L2209" t="str">
        <f t="shared" si="275"/>
        <v>Quick, , Bites, Fast, food</v>
      </c>
      <c r="M2209" t="str">
        <f t="shared" si="279"/>
        <v>Quick Bites, Fast, food</v>
      </c>
      <c r="N2209" t="s">
        <v>99</v>
      </c>
      <c r="O2209" t="s">
        <v>8937</v>
      </c>
      <c r="P2209" t="str">
        <f t="shared" si="276"/>
        <v>Quick Bites, Fast, food, Breakfast, Lunch, Brunch, Delivery, Takeout, Seating, Wheelchair Accessible, Highchairs Available</v>
      </c>
      <c r="Q2209" t="str" cm="1">
        <f t="array" ref="Q2209">_xlfn.TEXTJOIN(", ", TRUE, IFERROR(_xlfn.FILTERXML("&lt;t&gt;&lt;s&gt;" &amp; SUBSTITUTE(P2209, ", ", "&lt;/s&gt;&lt;s&gt;") &amp; "&lt;/s&gt;&lt;/t&gt;", "//s[not(preceding::*=.)]"), ""))</f>
        <v>Quick Bites, Fast, food, Breakfast, Lunch, Brunch, Delivery, Takeout, Seating, Wheelchair Accessible, Highchairs Available</v>
      </c>
      <c r="R2209" t="s">
        <v>9048</v>
      </c>
      <c r="S2209" t="str">
        <f t="shared" si="277"/>
        <v>P003180</v>
      </c>
      <c r="T2209">
        <f t="shared" ca="1" si="278"/>
        <v>4489</v>
      </c>
      <c r="U2209" s="4">
        <v>4124</v>
      </c>
    </row>
    <row r="2210" spans="1:21" x14ac:dyDescent="0.45">
      <c r="A2210" t="s">
        <v>8938</v>
      </c>
      <c r="B2210" t="s">
        <v>3</v>
      </c>
      <c r="C2210" s="3" t="str">
        <f t="shared" si="273"/>
        <v>4.0 </v>
      </c>
      <c r="D2210" t="s">
        <v>8939</v>
      </c>
      <c r="E2210" t="s">
        <v>8940</v>
      </c>
      <c r="F2210" t="s">
        <v>6</v>
      </c>
      <c r="G2210" t="str">
        <f t="shared" si="274"/>
        <v>$</v>
      </c>
      <c r="H2210" t="s">
        <v>8941</v>
      </c>
      <c r="I2210" t="s">
        <v>8942</v>
      </c>
      <c r="J2210" t="str">
        <f t="shared" si="272"/>
        <v>AsianVietnameseSoups</v>
      </c>
      <c r="K2210" t="str" cm="1">
        <f t="array" ref="K2210">ExtractCapitals(J2210)</f>
        <v>Asian Vietnamese Soups</v>
      </c>
      <c r="L2210" t="str">
        <f t="shared" si="275"/>
        <v>Asian, Vietnamese, Soups</v>
      </c>
      <c r="M2210" t="str">
        <f t="shared" si="279"/>
        <v>Asian, Vietnamese, Soups</v>
      </c>
      <c r="N2210" t="s">
        <v>6440</v>
      </c>
      <c r="O2210" t="s">
        <v>232</v>
      </c>
      <c r="P2210" t="str">
        <f t="shared" si="276"/>
        <v>Asian, Vietnamese, Soups, Lunch, Dinner</v>
      </c>
      <c r="Q2210" t="str" cm="1">
        <f t="array" ref="Q2210">_xlfn.TEXTJOIN(", ", TRUE, IFERROR(_xlfn.FILTERXML("&lt;t&gt;&lt;s&gt;" &amp; SUBSTITUTE(P2210, ", ", "&lt;/s&gt;&lt;s&gt;") &amp; "&lt;/s&gt;&lt;/t&gt;", "//s[not(preceding::*=.)]"), ""))</f>
        <v>Asian, Vietnamese, Soups, Lunch, Dinner</v>
      </c>
      <c r="R2210" t="s">
        <v>9048</v>
      </c>
      <c r="S2210" t="str">
        <f t="shared" si="277"/>
        <v>P003181</v>
      </c>
      <c r="T2210">
        <f t="shared" ca="1" si="278"/>
        <v>1231</v>
      </c>
      <c r="U2210" s="4">
        <v>2691</v>
      </c>
    </row>
    <row r="2211" spans="1:21" x14ac:dyDescent="0.45">
      <c r="A2211" t="s">
        <v>8943</v>
      </c>
      <c r="B2211" t="s">
        <v>3</v>
      </c>
      <c r="C2211" s="3" t="str">
        <f t="shared" si="273"/>
        <v>4.0 </v>
      </c>
      <c r="D2211" t="s">
        <v>8944</v>
      </c>
      <c r="F2211" t="s">
        <v>6</v>
      </c>
      <c r="G2211" t="str">
        <f t="shared" si="274"/>
        <v>$</v>
      </c>
      <c r="H2211" t="s">
        <v>75</v>
      </c>
      <c r="I2211" t="s">
        <v>8945</v>
      </c>
      <c r="J2211" t="str">
        <f t="shared" si="272"/>
        <v>IndianAsianMalaysian</v>
      </c>
      <c r="K2211" t="str" cm="1">
        <f t="array" ref="K2211">ExtractCapitals(J2211)</f>
        <v>Indian Asian Malaysian</v>
      </c>
      <c r="L2211" t="str">
        <f t="shared" si="275"/>
        <v>Indian, Asian, Malaysian</v>
      </c>
      <c r="M2211" t="str">
        <f t="shared" si="279"/>
        <v>Indian, Asian, Malaysian</v>
      </c>
      <c r="N2211" t="s">
        <v>56</v>
      </c>
      <c r="O2211" t="s">
        <v>5000</v>
      </c>
      <c r="P2211" t="str">
        <f t="shared" si="276"/>
        <v>Indian, Asian, Malaysian, Vegetarian Friendly, Vegan Options, Breakfast, Lunch, Brunch, Dinner</v>
      </c>
      <c r="Q2211" t="str" cm="1">
        <f t="array" ref="Q2211">_xlfn.TEXTJOIN(", ", TRUE, IFERROR(_xlfn.FILTERXML("&lt;t&gt;&lt;s&gt;" &amp; SUBSTITUTE(P2211, ", ", "&lt;/s&gt;&lt;s&gt;") &amp; "&lt;/s&gt;&lt;/t&gt;", "//s[not(preceding::*=.)]"), ""))</f>
        <v>Indian, Asian, Malaysian, Vegetarian Friendly, Vegan Options, Breakfast, Lunch, Brunch, Dinner</v>
      </c>
      <c r="R2211" t="s">
        <v>9048</v>
      </c>
      <c r="S2211" t="str">
        <f t="shared" si="277"/>
        <v>P003182</v>
      </c>
      <c r="T2211">
        <f t="shared" ca="1" si="278"/>
        <v>1332</v>
      </c>
      <c r="U2211" s="4">
        <v>1375</v>
      </c>
    </row>
    <row r="2212" spans="1:21" x14ac:dyDescent="0.45">
      <c r="A2212" t="s">
        <v>8946</v>
      </c>
      <c r="B2212" t="s">
        <v>41</v>
      </c>
      <c r="C2212" s="3" t="str">
        <f t="shared" si="273"/>
        <v>4.5 </v>
      </c>
      <c r="D2212" t="s">
        <v>8947</v>
      </c>
      <c r="E2212" t="s">
        <v>8948</v>
      </c>
      <c r="F2212" t="s">
        <v>6</v>
      </c>
      <c r="G2212" t="str">
        <f t="shared" si="274"/>
        <v>$</v>
      </c>
      <c r="H2212" t="s">
        <v>6720</v>
      </c>
      <c r="I2212" t="s">
        <v>8949</v>
      </c>
      <c r="J2212" t="str">
        <f t="shared" si="272"/>
        <v>ItalianChineseCafe</v>
      </c>
      <c r="K2212" t="str" cm="1">
        <f t="array" ref="K2212">ExtractCapitals(J2212)</f>
        <v>Italian Chinese Cafe</v>
      </c>
      <c r="L2212" t="str">
        <f t="shared" si="275"/>
        <v>Italian, Chinese, Cafe</v>
      </c>
      <c r="M2212" t="str">
        <f t="shared" si="279"/>
        <v>Italian, Chinese, Cafe</v>
      </c>
      <c r="N2212" t="s">
        <v>8950</v>
      </c>
      <c r="O2212" t="s">
        <v>34</v>
      </c>
      <c r="P2212" t="str">
        <f t="shared" si="276"/>
        <v>Italian, Chinese, Cafe, Cafe, Soups, Malaysian, Italian, Chinese, Grill, Vegetarian Friendly</v>
      </c>
      <c r="Q2212" t="str" cm="1">
        <f t="array" ref="Q2212">_xlfn.TEXTJOIN(", ", TRUE, IFERROR(_xlfn.FILTERXML("&lt;t&gt;&lt;s&gt;" &amp; SUBSTITUTE(P2212, ", ", "&lt;/s&gt;&lt;s&gt;") &amp; "&lt;/s&gt;&lt;/t&gt;", "//s[not(preceding::*=.)]"), ""))</f>
        <v>Italian, Chinese, Cafe, Soups, Malaysian, Grill, Vegetarian Friendly</v>
      </c>
      <c r="R2212" t="s">
        <v>9048</v>
      </c>
      <c r="S2212" t="str">
        <f t="shared" si="277"/>
        <v>P003183</v>
      </c>
      <c r="T2212">
        <f t="shared" ca="1" si="278"/>
        <v>859</v>
      </c>
      <c r="U2212" s="4">
        <v>474</v>
      </c>
    </row>
    <row r="2213" spans="1:21" x14ac:dyDescent="0.45">
      <c r="A2213" t="s">
        <v>8951</v>
      </c>
      <c r="B2213" t="s">
        <v>41</v>
      </c>
      <c r="C2213" s="3" t="str">
        <f t="shared" si="273"/>
        <v>4.5 </v>
      </c>
      <c r="D2213" t="s">
        <v>8952</v>
      </c>
      <c r="F2213" t="s">
        <v>13</v>
      </c>
      <c r="G2213" t="str">
        <f t="shared" si="274"/>
        <v>$$ - $$$</v>
      </c>
      <c r="H2213" t="s">
        <v>8953</v>
      </c>
      <c r="J2213" t="str">
        <f t="shared" si="272"/>
        <v xml:space="preserve">  Quick BitesChineseAsian</v>
      </c>
      <c r="K2213" t="str" cm="1">
        <f t="array" ref="K2213">ExtractCapitals(J2213)</f>
        <v>Quick  Bites Chinese Asian</v>
      </c>
      <c r="L2213" t="str">
        <f t="shared" si="275"/>
        <v>Quick, , Bites, Chinese, Asian</v>
      </c>
      <c r="M2213" t="str">
        <f t="shared" si="279"/>
        <v>Quick Bites, Chinese, Asian</v>
      </c>
      <c r="N2213" t="s">
        <v>62</v>
      </c>
      <c r="P2213" t="str">
        <f t="shared" si="276"/>
        <v>Quick Bites, Chinese, Asian, Lunch</v>
      </c>
      <c r="Q2213" t="str" cm="1">
        <f t="array" ref="Q2213">_xlfn.TEXTJOIN(", ", TRUE, IFERROR(_xlfn.FILTERXML("&lt;t&gt;&lt;s&gt;" &amp; SUBSTITUTE(P2213, ", ", "&lt;/s&gt;&lt;s&gt;") &amp; "&lt;/s&gt;&lt;/t&gt;", "//s[not(preceding::*=.)]"), ""))</f>
        <v>Quick Bites, Chinese, Asian, Lunch</v>
      </c>
      <c r="R2213" t="s">
        <v>9048</v>
      </c>
      <c r="S2213" t="str">
        <f t="shared" si="277"/>
        <v>P003184</v>
      </c>
      <c r="T2213">
        <f t="shared" ca="1" si="278"/>
        <v>1067</v>
      </c>
      <c r="U2213" s="4">
        <v>2277</v>
      </c>
    </row>
    <row r="2214" spans="1:21" x14ac:dyDescent="0.45">
      <c r="A2214" t="s">
        <v>8954</v>
      </c>
      <c r="B2214" t="s">
        <v>3</v>
      </c>
      <c r="C2214" s="3" t="str">
        <f t="shared" si="273"/>
        <v>4.0 </v>
      </c>
      <c r="D2214" t="s">
        <v>8955</v>
      </c>
      <c r="E2214" t="s">
        <v>8956</v>
      </c>
      <c r="F2214" t="s">
        <v>13</v>
      </c>
      <c r="G2214" t="str">
        <f t="shared" si="274"/>
        <v>$$ - $$$</v>
      </c>
      <c r="H2214" t="s">
        <v>21</v>
      </c>
      <c r="I2214" t="s">
        <v>8957</v>
      </c>
      <c r="J2214" t="str">
        <f t="shared" si="272"/>
        <v xml:space="preserve">  ChineseAsianMalaysian</v>
      </c>
      <c r="K2214" t="str" cm="1">
        <f t="array" ref="K2214">ExtractCapitals(J2214)</f>
        <v>Chinese Asian Malaysian</v>
      </c>
      <c r="L2214" t="str">
        <f t="shared" si="275"/>
        <v>Chinese, Asian, Malaysian</v>
      </c>
      <c r="M2214" t="str">
        <f t="shared" si="279"/>
        <v>Chinese, Asian, Malaysian</v>
      </c>
      <c r="N2214" t="s">
        <v>232</v>
      </c>
      <c r="O2214" t="s">
        <v>8958</v>
      </c>
      <c r="P2214" t="str">
        <f t="shared" si="276"/>
        <v>Chinese, Asian, Malaysian, Lunch, Dinner, Takeout, Seating, Reservations, Table Service</v>
      </c>
      <c r="Q2214" t="str" cm="1">
        <f t="array" ref="Q2214">_xlfn.TEXTJOIN(", ", TRUE, IFERROR(_xlfn.FILTERXML("&lt;t&gt;&lt;s&gt;" &amp; SUBSTITUTE(P2214, ", ", "&lt;/s&gt;&lt;s&gt;") &amp; "&lt;/s&gt;&lt;/t&gt;", "//s[not(preceding::*=.)]"), ""))</f>
        <v>Chinese, Asian, Malaysian, Lunch, Dinner, Takeout, Seating, Reservations, Table Service</v>
      </c>
      <c r="R2214" t="s">
        <v>9048</v>
      </c>
      <c r="S2214" t="str">
        <f t="shared" si="277"/>
        <v>P003185</v>
      </c>
      <c r="T2214">
        <f t="shared" ca="1" si="278"/>
        <v>2167</v>
      </c>
      <c r="U2214" s="4">
        <v>2486</v>
      </c>
    </row>
    <row r="2215" spans="1:21" x14ac:dyDescent="0.45">
      <c r="A2215" t="s">
        <v>8959</v>
      </c>
      <c r="B2215" t="s">
        <v>3</v>
      </c>
      <c r="C2215" s="3" t="str">
        <f t="shared" si="273"/>
        <v>4.0 </v>
      </c>
      <c r="D2215" t="s">
        <v>8960</v>
      </c>
      <c r="E2215" t="s">
        <v>8961</v>
      </c>
      <c r="F2215" t="s">
        <v>13</v>
      </c>
      <c r="G2215" t="str">
        <f t="shared" si="274"/>
        <v>$$ - $$$</v>
      </c>
      <c r="H2215" t="s">
        <v>8962</v>
      </c>
      <c r="I2215" t="s">
        <v>8963</v>
      </c>
      <c r="J2215" t="str">
        <f t="shared" si="272"/>
        <v xml:space="preserve">  SouthwesternCafeInternational</v>
      </c>
      <c r="K2215" t="str" cm="1">
        <f t="array" ref="K2215">ExtractCapitals(J2215)</f>
        <v>Southwestern Cafe International</v>
      </c>
      <c r="L2215" t="str">
        <f t="shared" si="275"/>
        <v>Southwestern, Cafe, International</v>
      </c>
      <c r="M2215" t="str">
        <f t="shared" si="279"/>
        <v>Southwestern, Cafe, International</v>
      </c>
      <c r="N2215" t="s">
        <v>8964</v>
      </c>
      <c r="O2215" t="s">
        <v>34</v>
      </c>
      <c r="P2215" t="str">
        <f t="shared" si="276"/>
        <v>Southwestern, Cafe, International, Cafe, Southwestern, International, Vegetarian Friendly</v>
      </c>
      <c r="Q2215" t="str" cm="1">
        <f t="array" ref="Q2215">_xlfn.TEXTJOIN(", ", TRUE, IFERROR(_xlfn.FILTERXML("&lt;t&gt;&lt;s&gt;" &amp; SUBSTITUTE(P2215, ", ", "&lt;/s&gt;&lt;s&gt;") &amp; "&lt;/s&gt;&lt;/t&gt;", "//s[not(preceding::*=.)]"), ""))</f>
        <v>Southwestern, Cafe, International, Vegetarian Friendly</v>
      </c>
      <c r="R2215" t="s">
        <v>9048</v>
      </c>
      <c r="S2215" t="str">
        <f t="shared" si="277"/>
        <v>P003186</v>
      </c>
      <c r="T2215">
        <f t="shared" ca="1" si="278"/>
        <v>3548</v>
      </c>
      <c r="U2215" s="4">
        <v>2984</v>
      </c>
    </row>
    <row r="2216" spans="1:21" x14ac:dyDescent="0.45">
      <c r="A2216" t="s">
        <v>8965</v>
      </c>
      <c r="B2216" t="s">
        <v>41</v>
      </c>
      <c r="C2216" s="3" t="str">
        <f t="shared" si="273"/>
        <v>4.5 </v>
      </c>
      <c r="D2216" t="s">
        <v>8966</v>
      </c>
      <c r="E2216" t="s">
        <v>8967</v>
      </c>
      <c r="F2216" t="s">
        <v>13</v>
      </c>
      <c r="G2216" t="str">
        <f t="shared" si="274"/>
        <v>$$ - $$$</v>
      </c>
      <c r="H2216" t="s">
        <v>8968</v>
      </c>
      <c r="I2216" t="s">
        <v>8969</v>
      </c>
      <c r="J2216" t="str">
        <f t="shared" si="272"/>
        <v xml:space="preserve">  BarCafeVegetarian Friendly</v>
      </c>
      <c r="K2216" t="str" cm="1">
        <f t="array" ref="K2216">ExtractCapitals(J2216)</f>
        <v>Bar Cafe Vegetarian  Friendly</v>
      </c>
      <c r="L2216" t="str">
        <f t="shared" si="275"/>
        <v>Bar, Cafe, Vegetarian, , Friendly</v>
      </c>
      <c r="M2216" t="str">
        <f t="shared" si="279"/>
        <v>Bar, Cafe, Vegetarian Friendly</v>
      </c>
      <c r="N2216" t="s">
        <v>8732</v>
      </c>
      <c r="O2216" t="s">
        <v>34</v>
      </c>
      <c r="P2216" t="str">
        <f t="shared" si="276"/>
        <v>Bar, Cafe, Vegetarian Friendly</v>
      </c>
      <c r="Q2216" t="str" cm="1">
        <f t="array" ref="Q2216">_xlfn.TEXTJOIN(", ", TRUE, IFERROR(_xlfn.FILTERXML("&lt;t&gt;&lt;s&gt;" &amp; SUBSTITUTE(P2216, ", ", "&lt;/s&gt;&lt;s&gt;") &amp; "&lt;/s&gt;&lt;/t&gt;", "//s[not(preceding::*=.)]"), ""))</f>
        <v>Bar, Cafe, Vegetarian Friendly</v>
      </c>
      <c r="R2216" t="s">
        <v>9048</v>
      </c>
      <c r="S2216" t="str">
        <f t="shared" si="277"/>
        <v>P003187</v>
      </c>
      <c r="T2216">
        <f t="shared" ca="1" si="278"/>
        <v>1998</v>
      </c>
      <c r="U2216" s="4">
        <v>2564</v>
      </c>
    </row>
    <row r="2217" spans="1:21" x14ac:dyDescent="0.45">
      <c r="A2217" t="s">
        <v>8970</v>
      </c>
      <c r="B2217" t="s">
        <v>79</v>
      </c>
      <c r="C2217" s="3" t="str">
        <f t="shared" si="273"/>
        <v>5.0 </v>
      </c>
      <c r="D2217" t="s">
        <v>8971</v>
      </c>
      <c r="E2217" t="s">
        <v>8972</v>
      </c>
      <c r="F2217" t="s">
        <v>13</v>
      </c>
      <c r="G2217" t="str">
        <f t="shared" si="274"/>
        <v>$$ - $$$</v>
      </c>
      <c r="H2217" t="s">
        <v>6763</v>
      </c>
      <c r="I2217" t="s">
        <v>8973</v>
      </c>
      <c r="J2217" t="str">
        <f t="shared" si="272"/>
        <v xml:space="preserve">  Indian</v>
      </c>
      <c r="K2217" t="str" cm="1">
        <f t="array" ref="K2217">ExtractCapitals(J2217)</f>
        <v>Indian</v>
      </c>
      <c r="L2217" t="str">
        <f t="shared" si="275"/>
        <v>Indian</v>
      </c>
      <c r="M2217" t="str">
        <f t="shared" si="279"/>
        <v>Indian</v>
      </c>
      <c r="N2217" t="s">
        <v>811</v>
      </c>
      <c r="O2217" t="s">
        <v>791</v>
      </c>
      <c r="P2217" t="str">
        <f t="shared" si="276"/>
        <v>Indian, Lunch, Dinner, Brunch, Drinks</v>
      </c>
      <c r="Q2217" t="str" cm="1">
        <f t="array" ref="Q2217">_xlfn.TEXTJOIN(", ", TRUE, IFERROR(_xlfn.FILTERXML("&lt;t&gt;&lt;s&gt;" &amp; SUBSTITUTE(P2217, ", ", "&lt;/s&gt;&lt;s&gt;") &amp; "&lt;/s&gt;&lt;/t&gt;", "//s[not(preceding::*=.)]"), ""))</f>
        <v>Indian, Lunch, Dinner, Brunch, Drinks</v>
      </c>
      <c r="R2217" t="s">
        <v>9048</v>
      </c>
      <c r="S2217" t="str">
        <f t="shared" si="277"/>
        <v>P003188</v>
      </c>
      <c r="T2217">
        <f t="shared" ca="1" si="278"/>
        <v>2455</v>
      </c>
      <c r="U2217" s="4">
        <v>1600</v>
      </c>
    </row>
    <row r="2218" spans="1:21" x14ac:dyDescent="0.45">
      <c r="A2218" t="s">
        <v>8974</v>
      </c>
      <c r="B2218" t="s">
        <v>79</v>
      </c>
      <c r="C2218" s="3" t="str">
        <f t="shared" si="273"/>
        <v>5.0 </v>
      </c>
      <c r="D2218" t="s">
        <v>8975</v>
      </c>
      <c r="E2218" t="s">
        <v>8976</v>
      </c>
      <c r="F2218" t="s">
        <v>6</v>
      </c>
      <c r="G2218" t="str">
        <f t="shared" si="274"/>
        <v>$</v>
      </c>
      <c r="H2218" t="s">
        <v>246</v>
      </c>
      <c r="I2218" t="s">
        <v>8977</v>
      </c>
      <c r="J2218" t="str">
        <f t="shared" si="272"/>
        <v>AsianMalaysian</v>
      </c>
      <c r="K2218" t="str" cm="1">
        <f t="array" ref="K2218">ExtractCapitals(J2218)</f>
        <v>Asian Malaysian</v>
      </c>
      <c r="L2218" t="str">
        <f t="shared" si="275"/>
        <v>Asian, Malaysian</v>
      </c>
      <c r="M2218" t="str">
        <f t="shared" si="279"/>
        <v>Asian, Malaysian</v>
      </c>
      <c r="N2218" t="s">
        <v>1162</v>
      </c>
      <c r="O2218" t="s">
        <v>3049</v>
      </c>
      <c r="P2218" t="str">
        <f t="shared" si="276"/>
        <v>Asian, Malaysian, Breakfast, Lunch, Brunch, Drinks</v>
      </c>
      <c r="Q2218" t="str" cm="1">
        <f t="array" ref="Q2218">_xlfn.TEXTJOIN(", ", TRUE, IFERROR(_xlfn.FILTERXML("&lt;t&gt;&lt;s&gt;" &amp; SUBSTITUTE(P2218, ", ", "&lt;/s&gt;&lt;s&gt;") &amp; "&lt;/s&gt;&lt;/t&gt;", "//s[not(preceding::*=.)]"), ""))</f>
        <v>Asian, Malaysian, Breakfast, Lunch, Brunch, Drinks</v>
      </c>
      <c r="R2218" t="s">
        <v>9048</v>
      </c>
      <c r="S2218" t="str">
        <f t="shared" si="277"/>
        <v>P003189</v>
      </c>
      <c r="T2218">
        <f t="shared" ca="1" si="278"/>
        <v>523</v>
      </c>
      <c r="U2218" s="4">
        <v>3364</v>
      </c>
    </row>
    <row r="2219" spans="1:21" x14ac:dyDescent="0.45">
      <c r="A2219" t="s">
        <v>8978</v>
      </c>
      <c r="B2219" t="s">
        <v>3</v>
      </c>
      <c r="C2219" s="3" t="str">
        <f t="shared" si="273"/>
        <v>4.0 </v>
      </c>
      <c r="D2219" t="s">
        <v>8979</v>
      </c>
      <c r="F2219" t="s">
        <v>6</v>
      </c>
      <c r="G2219" t="str">
        <f t="shared" si="274"/>
        <v>$</v>
      </c>
      <c r="H2219" t="s">
        <v>901</v>
      </c>
      <c r="J2219" t="str">
        <f t="shared" si="272"/>
        <v>CafeAsianMalaysian</v>
      </c>
      <c r="K2219" t="str" cm="1">
        <f t="array" ref="K2219">ExtractCapitals(J2219)</f>
        <v>Cafe Asian Malaysian</v>
      </c>
      <c r="L2219" t="str">
        <f t="shared" si="275"/>
        <v>Cafe, Asian, Malaysian</v>
      </c>
      <c r="M2219" t="str">
        <f t="shared" si="279"/>
        <v>Cafe, Asian, Malaysian</v>
      </c>
      <c r="N2219" t="s">
        <v>287</v>
      </c>
      <c r="O2219" t="s">
        <v>3814</v>
      </c>
      <c r="P2219" t="str">
        <f t="shared" si="276"/>
        <v>Cafe, Asian, Malaysian, Breakfast, Brunch, Lunch, Takeout, Seating</v>
      </c>
      <c r="Q2219" t="str" cm="1">
        <f t="array" ref="Q2219">_xlfn.TEXTJOIN(", ", TRUE, IFERROR(_xlfn.FILTERXML("&lt;t&gt;&lt;s&gt;" &amp; SUBSTITUTE(P2219, ", ", "&lt;/s&gt;&lt;s&gt;") &amp; "&lt;/s&gt;&lt;/t&gt;", "//s[not(preceding::*=.)]"), ""))</f>
        <v>Cafe, Asian, Malaysian, Breakfast, Brunch, Lunch, Takeout, Seating</v>
      </c>
      <c r="R2219" t="s">
        <v>9048</v>
      </c>
      <c r="S2219" t="str">
        <f t="shared" si="277"/>
        <v>P003190</v>
      </c>
      <c r="T2219">
        <f t="shared" ca="1" si="278"/>
        <v>1646</v>
      </c>
      <c r="U2219" s="4">
        <v>4361</v>
      </c>
    </row>
    <row r="2220" spans="1:21" x14ac:dyDescent="0.45">
      <c r="A2220" t="s">
        <v>8980</v>
      </c>
      <c r="B2220" t="s">
        <v>3</v>
      </c>
      <c r="C2220" s="3" t="str">
        <f t="shared" si="273"/>
        <v>4.0 </v>
      </c>
      <c r="D2220" t="s">
        <v>8981</v>
      </c>
      <c r="E2220" t="s">
        <v>8982</v>
      </c>
      <c r="F2220" t="s">
        <v>13</v>
      </c>
      <c r="G2220" t="str">
        <f t="shared" si="274"/>
        <v>$$ - $$$</v>
      </c>
      <c r="H2220" t="s">
        <v>297</v>
      </c>
      <c r="I2220" t="s">
        <v>8983</v>
      </c>
      <c r="J2220" t="str">
        <f t="shared" si="272"/>
        <v xml:space="preserve">  Cafe</v>
      </c>
      <c r="K2220" t="str" cm="1">
        <f t="array" ref="K2220">ExtractCapitals(J2220)</f>
        <v>Cafe</v>
      </c>
      <c r="L2220" t="str">
        <f t="shared" si="275"/>
        <v>Cafe</v>
      </c>
      <c r="M2220" t="str">
        <f t="shared" si="279"/>
        <v>Cafe</v>
      </c>
      <c r="N2220" t="s">
        <v>8984</v>
      </c>
      <c r="P2220" t="str">
        <f t="shared" si="276"/>
        <v>Cafe, Outdoor Seating</v>
      </c>
      <c r="Q2220" t="str" cm="1">
        <f t="array" ref="Q2220">_xlfn.TEXTJOIN(", ", TRUE, IFERROR(_xlfn.FILTERXML("&lt;t&gt;&lt;s&gt;" &amp; SUBSTITUTE(P2220, ", ", "&lt;/s&gt;&lt;s&gt;") &amp; "&lt;/s&gt;&lt;/t&gt;", "//s[not(preceding::*=.)]"), ""))</f>
        <v>Cafe, Outdoor Seating</v>
      </c>
      <c r="R2220" t="s">
        <v>9048</v>
      </c>
      <c r="S2220" t="str">
        <f t="shared" si="277"/>
        <v>P003191</v>
      </c>
      <c r="T2220">
        <f t="shared" ca="1" si="278"/>
        <v>2496</v>
      </c>
      <c r="U2220" s="4">
        <v>1602</v>
      </c>
    </row>
    <row r="2221" spans="1:21" x14ac:dyDescent="0.45">
      <c r="A2221" t="s">
        <v>8985</v>
      </c>
      <c r="B2221" t="s">
        <v>3</v>
      </c>
      <c r="C2221" s="3" t="str">
        <f t="shared" si="273"/>
        <v>4.0 </v>
      </c>
      <c r="D2221" t="s">
        <v>8986</v>
      </c>
      <c r="E2221" t="s">
        <v>8987</v>
      </c>
      <c r="F2221" t="s">
        <v>13</v>
      </c>
      <c r="G2221" t="str">
        <f t="shared" si="274"/>
        <v>$$ - $$$</v>
      </c>
      <c r="H2221" t="s">
        <v>5411</v>
      </c>
      <c r="I2221" t="s">
        <v>8988</v>
      </c>
      <c r="J2221" t="str">
        <f t="shared" si="272"/>
        <v xml:space="preserve">  BarAsianThai</v>
      </c>
      <c r="K2221" t="str" cm="1">
        <f t="array" ref="K2221">ExtractCapitals(J2221)</f>
        <v>Bar Asian Thai</v>
      </c>
      <c r="L2221" t="str">
        <f t="shared" si="275"/>
        <v>Bar, Asian, Thai</v>
      </c>
      <c r="M2221" t="str">
        <f t="shared" si="279"/>
        <v>Bar, Asian, Thai</v>
      </c>
      <c r="N2221" t="s">
        <v>8989</v>
      </c>
      <c r="O2221" t="s">
        <v>34</v>
      </c>
      <c r="P2221" t="str">
        <f t="shared" si="276"/>
        <v>Bar, Asian, Thai, Thai, Asian, Bar, Vegetarian Friendly</v>
      </c>
      <c r="Q2221" t="str" cm="1">
        <f t="array" ref="Q2221">_xlfn.TEXTJOIN(", ", TRUE, IFERROR(_xlfn.FILTERXML("&lt;t&gt;&lt;s&gt;" &amp; SUBSTITUTE(P2221, ", ", "&lt;/s&gt;&lt;s&gt;") &amp; "&lt;/s&gt;&lt;/t&gt;", "//s[not(preceding::*=.)]"), ""))</f>
        <v>Bar, Asian, Thai, Vegetarian Friendly</v>
      </c>
      <c r="R2221" t="s">
        <v>9048</v>
      </c>
      <c r="S2221" t="str">
        <f t="shared" si="277"/>
        <v>P003192</v>
      </c>
      <c r="T2221">
        <f t="shared" ca="1" si="278"/>
        <v>3837</v>
      </c>
      <c r="U2221" s="4">
        <v>3656</v>
      </c>
    </row>
    <row r="2222" spans="1:21" x14ac:dyDescent="0.45">
      <c r="A2222" t="s">
        <v>8990</v>
      </c>
      <c r="B2222" t="s">
        <v>3</v>
      </c>
      <c r="C2222" s="3" t="str">
        <f t="shared" si="273"/>
        <v>4.0 </v>
      </c>
      <c r="D2222" t="s">
        <v>8991</v>
      </c>
      <c r="E2222" t="s">
        <v>8992</v>
      </c>
      <c r="F2222" t="s">
        <v>13</v>
      </c>
      <c r="G2222" t="str">
        <f t="shared" si="274"/>
        <v>$$ - $$$</v>
      </c>
      <c r="H2222" t="s">
        <v>206</v>
      </c>
      <c r="I2222" t="s">
        <v>8993</v>
      </c>
      <c r="J2222" t="str">
        <f t="shared" si="272"/>
        <v xml:space="preserve">  DessertCafe</v>
      </c>
      <c r="K2222" t="str" cm="1">
        <f t="array" ref="K2222">ExtractCapitals(J2222)</f>
        <v>Dessert Cafe</v>
      </c>
      <c r="L2222" t="str">
        <f t="shared" si="275"/>
        <v>Dessert, Cafe</v>
      </c>
      <c r="M2222" t="str">
        <f t="shared" si="279"/>
        <v>Dessert, Cafe</v>
      </c>
      <c r="N2222" t="s">
        <v>8994</v>
      </c>
      <c r="O2222" t="s">
        <v>8995</v>
      </c>
      <c r="P2222" t="str">
        <f t="shared" si="276"/>
        <v>Dessert, Cafe, Brunch, Drinks, Accepts Mastercard, Accepts Visa, Seating, Takeout, Serves Alcohol, Accepts Credit Cards</v>
      </c>
      <c r="Q2222" t="str" cm="1">
        <f t="array" ref="Q2222">_xlfn.TEXTJOIN(", ", TRUE, IFERROR(_xlfn.FILTERXML("&lt;t&gt;&lt;s&gt;" &amp; SUBSTITUTE(P2222, ", ", "&lt;/s&gt;&lt;s&gt;") &amp; "&lt;/s&gt;&lt;/t&gt;", "//s[not(preceding::*=.)]"), ""))</f>
        <v>Dessert, Cafe, Brunch, Drinks, Accepts Mastercard, Accepts Visa, Seating, Takeout, Serves Alcohol, Accepts Credit Cards</v>
      </c>
      <c r="R2222" t="s">
        <v>9048</v>
      </c>
      <c r="S2222" t="str">
        <f t="shared" si="277"/>
        <v>P003193</v>
      </c>
      <c r="T2222">
        <f t="shared" ca="1" si="278"/>
        <v>2440</v>
      </c>
      <c r="U2222" s="4">
        <v>2963</v>
      </c>
    </row>
    <row r="2223" spans="1:21" x14ac:dyDescent="0.45">
      <c r="A2223" t="s">
        <v>8996</v>
      </c>
      <c r="B2223" t="s">
        <v>3</v>
      </c>
      <c r="C2223" s="3" t="str">
        <f t="shared" si="273"/>
        <v>4.0 </v>
      </c>
      <c r="D2223" t="s">
        <v>8997</v>
      </c>
      <c r="E2223" t="s">
        <v>8998</v>
      </c>
      <c r="F2223" t="s">
        <v>6</v>
      </c>
      <c r="G2223" t="str">
        <f t="shared" si="274"/>
        <v>$</v>
      </c>
      <c r="H2223" t="s">
        <v>246</v>
      </c>
      <c r="I2223" t="s">
        <v>8999</v>
      </c>
      <c r="J2223" t="str">
        <f t="shared" si="272"/>
        <v>AsianMalaysian</v>
      </c>
      <c r="K2223" t="str" cm="1">
        <f t="array" ref="K2223">ExtractCapitals(J2223)</f>
        <v>Asian Malaysian</v>
      </c>
      <c r="L2223" t="str">
        <f t="shared" si="275"/>
        <v>Asian, Malaysian</v>
      </c>
      <c r="M2223" t="str">
        <f t="shared" si="279"/>
        <v>Asian, Malaysian</v>
      </c>
      <c r="N2223" t="s">
        <v>610</v>
      </c>
      <c r="O2223" t="s">
        <v>9000</v>
      </c>
      <c r="P2223" t="str">
        <f t="shared" si="276"/>
        <v>Asian, Malaysian, Breakfast, Lunch, Dinner, Seating, Takeout, Table Service</v>
      </c>
      <c r="Q2223" t="str" cm="1">
        <f t="array" ref="Q2223">_xlfn.TEXTJOIN(", ", TRUE, IFERROR(_xlfn.FILTERXML("&lt;t&gt;&lt;s&gt;" &amp; SUBSTITUTE(P2223, ", ", "&lt;/s&gt;&lt;s&gt;") &amp; "&lt;/s&gt;&lt;/t&gt;", "//s[not(preceding::*=.)]"), ""))</f>
        <v>Asian, Malaysian, Breakfast, Lunch, Dinner, Seating, Takeout, Table Service</v>
      </c>
      <c r="R2223" t="s">
        <v>9048</v>
      </c>
      <c r="S2223" t="str">
        <f t="shared" si="277"/>
        <v>P003194</v>
      </c>
      <c r="T2223">
        <f t="shared" ca="1" si="278"/>
        <v>268</v>
      </c>
      <c r="U2223" s="4">
        <v>723</v>
      </c>
    </row>
    <row r="2224" spans="1:21" x14ac:dyDescent="0.45">
      <c r="A2224" t="s">
        <v>9001</v>
      </c>
      <c r="B2224" t="s">
        <v>3</v>
      </c>
      <c r="C2224" s="3" t="str">
        <f t="shared" si="273"/>
        <v>4.0 </v>
      </c>
      <c r="D2224" t="s">
        <v>9002</v>
      </c>
      <c r="F2224" t="s">
        <v>6</v>
      </c>
      <c r="G2224" t="str">
        <f t="shared" si="274"/>
        <v>$</v>
      </c>
      <c r="H2224" t="s">
        <v>1719</v>
      </c>
      <c r="J2224" t="str">
        <f t="shared" si="272"/>
        <v>ChineseSeafoodAsian</v>
      </c>
      <c r="K2224" t="str" cm="1">
        <f t="array" ref="K2224">ExtractCapitals(J2224)</f>
        <v>Chinese Seafood Asian</v>
      </c>
      <c r="L2224" t="str">
        <f t="shared" si="275"/>
        <v>Chinese, Seafood, Asian</v>
      </c>
      <c r="M2224" t="str">
        <f t="shared" si="279"/>
        <v>Chinese, Seafood, Asian</v>
      </c>
      <c r="N2224" t="s">
        <v>232</v>
      </c>
      <c r="O2224" t="s">
        <v>107</v>
      </c>
      <c r="P2224" t="str">
        <f t="shared" si="276"/>
        <v>Chinese, Seafood, Asian, Lunch, Dinner, Takeout</v>
      </c>
      <c r="Q2224" t="str" cm="1">
        <f t="array" ref="Q2224">_xlfn.TEXTJOIN(", ", TRUE, IFERROR(_xlfn.FILTERXML("&lt;t&gt;&lt;s&gt;" &amp; SUBSTITUTE(P2224, ", ", "&lt;/s&gt;&lt;s&gt;") &amp; "&lt;/s&gt;&lt;/t&gt;", "//s[not(preceding::*=.)]"), ""))</f>
        <v>Chinese, Seafood, Asian, Lunch, Dinner, Takeout</v>
      </c>
      <c r="R2224" t="s">
        <v>9048</v>
      </c>
      <c r="S2224" t="str">
        <f t="shared" si="277"/>
        <v>P003195</v>
      </c>
      <c r="T2224">
        <f t="shared" ca="1" si="278"/>
        <v>508</v>
      </c>
      <c r="U2224" s="4">
        <v>4319</v>
      </c>
    </row>
    <row r="2225" spans="1:21" x14ac:dyDescent="0.45">
      <c r="A2225" t="s">
        <v>9003</v>
      </c>
      <c r="B2225" t="s">
        <v>3</v>
      </c>
      <c r="C2225" s="3" t="str">
        <f t="shared" si="273"/>
        <v>4.0 </v>
      </c>
      <c r="D2225" t="s">
        <v>9004</v>
      </c>
      <c r="E2225" t="s">
        <v>9005</v>
      </c>
      <c r="F2225" t="s">
        <v>13</v>
      </c>
      <c r="G2225" t="str">
        <f t="shared" si="274"/>
        <v>$$ - $$$</v>
      </c>
      <c r="H2225" t="s">
        <v>947</v>
      </c>
      <c r="I2225" s="2">
        <v>606043000000</v>
      </c>
      <c r="J2225" t="str">
        <f t="shared" si="272"/>
        <v xml:space="preserve">  Asian</v>
      </c>
      <c r="K2225" t="str" cm="1">
        <f t="array" ref="K2225">ExtractCapitals(J2225)</f>
        <v>Asian</v>
      </c>
      <c r="L2225" t="str">
        <f t="shared" si="275"/>
        <v>Asian</v>
      </c>
      <c r="M2225" t="str">
        <f t="shared" si="279"/>
        <v>Asian</v>
      </c>
      <c r="N2225" t="s">
        <v>794</v>
      </c>
      <c r="O2225" t="s">
        <v>9006</v>
      </c>
      <c r="P2225" t="str">
        <f t="shared" si="276"/>
        <v>Asian, Brunch, Breakfast, Lunch, Dinner</v>
      </c>
      <c r="Q2225" t="str" cm="1">
        <f t="array" ref="Q2225">_xlfn.TEXTJOIN(", ", TRUE, IFERROR(_xlfn.FILTERXML("&lt;t&gt;&lt;s&gt;" &amp; SUBSTITUTE(P2225, ", ", "&lt;/s&gt;&lt;s&gt;") &amp; "&lt;/s&gt;&lt;/t&gt;", "//s[not(preceding::*=.)]"), ""))</f>
        <v>Asian, Brunch, Breakfast, Lunch, Dinner</v>
      </c>
      <c r="R2225" t="s">
        <v>9048</v>
      </c>
      <c r="S2225" t="str">
        <f t="shared" si="277"/>
        <v>P003196</v>
      </c>
      <c r="T2225">
        <f t="shared" ca="1" si="278"/>
        <v>2891</v>
      </c>
      <c r="U2225" s="4">
        <v>3432</v>
      </c>
    </row>
    <row r="2226" spans="1:21" x14ac:dyDescent="0.45">
      <c r="A2226" t="s">
        <v>9007</v>
      </c>
      <c r="B2226" t="s">
        <v>3</v>
      </c>
      <c r="C2226" s="3" t="str">
        <f t="shared" si="273"/>
        <v>4.0 </v>
      </c>
      <c r="D2226" t="s">
        <v>9008</v>
      </c>
      <c r="E2226" t="s">
        <v>9009</v>
      </c>
      <c r="F2226" t="s">
        <v>13</v>
      </c>
      <c r="G2226" t="str">
        <f t="shared" si="274"/>
        <v>$$ - $$$</v>
      </c>
      <c r="H2226" t="s">
        <v>9010</v>
      </c>
      <c r="I2226" t="s">
        <v>9011</v>
      </c>
      <c r="J2226" t="str">
        <f t="shared" si="272"/>
        <v xml:space="preserve">  ItalianCafeFusion</v>
      </c>
      <c r="K2226" t="str" cm="1">
        <f t="array" ref="K2226">ExtractCapitals(J2226)</f>
        <v>Italian Cafe Fusion</v>
      </c>
      <c r="L2226" t="str">
        <f t="shared" si="275"/>
        <v>Italian, Cafe, Fusion</v>
      </c>
      <c r="M2226" t="str">
        <f t="shared" si="279"/>
        <v>Italian, Cafe, Fusion</v>
      </c>
      <c r="N2226" t="s">
        <v>34</v>
      </c>
      <c r="O2226" t="s">
        <v>3114</v>
      </c>
      <c r="P2226" t="str">
        <f t="shared" si="276"/>
        <v>Italian, Cafe, Fusion, Vegetarian Friendly, Breakfast, Lunch, Dinner, Drinks</v>
      </c>
      <c r="Q2226" t="str" cm="1">
        <f t="array" ref="Q2226">_xlfn.TEXTJOIN(", ", TRUE, IFERROR(_xlfn.FILTERXML("&lt;t&gt;&lt;s&gt;" &amp; SUBSTITUTE(P2226, ", ", "&lt;/s&gt;&lt;s&gt;") &amp; "&lt;/s&gt;&lt;/t&gt;", "//s[not(preceding::*=.)]"), ""))</f>
        <v>Italian, Cafe, Fusion, Vegetarian Friendly, Breakfast, Lunch, Dinner, Drinks</v>
      </c>
      <c r="R2226" t="s">
        <v>9048</v>
      </c>
      <c r="S2226" t="str">
        <f t="shared" si="277"/>
        <v>P003197</v>
      </c>
      <c r="T2226">
        <f t="shared" ca="1" si="278"/>
        <v>483</v>
      </c>
      <c r="U2226" s="4">
        <v>1251</v>
      </c>
    </row>
    <row r="2227" spans="1:21" x14ac:dyDescent="0.45">
      <c r="A2227" t="s">
        <v>9012</v>
      </c>
      <c r="B2227" t="s">
        <v>18</v>
      </c>
      <c r="C2227" s="3" t="str">
        <f t="shared" si="273"/>
        <v>3.5 </v>
      </c>
      <c r="D2227" t="s">
        <v>9013</v>
      </c>
      <c r="F2227" t="s">
        <v>6</v>
      </c>
      <c r="G2227" t="str">
        <f t="shared" si="274"/>
        <v>$</v>
      </c>
      <c r="H2227" t="s">
        <v>75</v>
      </c>
      <c r="J2227" t="str">
        <f t="shared" si="272"/>
        <v>IndianAsianMalaysian</v>
      </c>
      <c r="K2227" t="str" cm="1">
        <f t="array" ref="K2227">ExtractCapitals(J2227)</f>
        <v>Indian Asian Malaysian</v>
      </c>
      <c r="L2227" t="str">
        <f t="shared" si="275"/>
        <v>Indian, Asian, Malaysian</v>
      </c>
      <c r="M2227" t="str">
        <f t="shared" si="279"/>
        <v>Indian, Asian, Malaysian</v>
      </c>
      <c r="N2227" t="s">
        <v>77</v>
      </c>
      <c r="O2227" t="s">
        <v>376</v>
      </c>
      <c r="P2227" t="str">
        <f t="shared" si="276"/>
        <v>Indian, Asian, Malaysian, Halal, Dinner, After-hours</v>
      </c>
      <c r="Q2227" t="str" cm="1">
        <f t="array" ref="Q2227">_xlfn.TEXTJOIN(", ", TRUE, IFERROR(_xlfn.FILTERXML("&lt;t&gt;&lt;s&gt;" &amp; SUBSTITUTE(P2227, ", ", "&lt;/s&gt;&lt;s&gt;") &amp; "&lt;/s&gt;&lt;/t&gt;", "//s[not(preceding::*=.)]"), ""))</f>
        <v>Indian, Asian, Malaysian, Halal, Dinner, After-hours</v>
      </c>
      <c r="R2227" t="s">
        <v>9048</v>
      </c>
      <c r="S2227" t="str">
        <f t="shared" si="277"/>
        <v>P003198</v>
      </c>
      <c r="T2227">
        <f t="shared" ca="1" si="278"/>
        <v>896</v>
      </c>
      <c r="U2227" s="4">
        <v>3835</v>
      </c>
    </row>
    <row r="2228" spans="1:21" x14ac:dyDescent="0.45">
      <c r="A2228" t="s">
        <v>9014</v>
      </c>
      <c r="B2228" t="s">
        <v>79</v>
      </c>
      <c r="C2228" s="3" t="str">
        <f t="shared" si="273"/>
        <v>5.0 </v>
      </c>
      <c r="D2228" t="s">
        <v>9015</v>
      </c>
      <c r="E2228" t="s">
        <v>9016</v>
      </c>
      <c r="G2228" t="str">
        <f t="shared" si="274"/>
        <v>$$</v>
      </c>
      <c r="I2228" t="s">
        <v>9017</v>
      </c>
      <c r="J2228" t="str">
        <f t="shared" si="272"/>
        <v/>
      </c>
      <c r="K2228" t="str" cm="1">
        <f t="array" ref="K2228">ExtractCapitals(J2228)</f>
        <v/>
      </c>
      <c r="L2228" t="str">
        <f t="shared" si="275"/>
        <v/>
      </c>
      <c r="M2228" t="str">
        <f t="shared" si="279"/>
        <v/>
      </c>
      <c r="Q2228" t="str" cm="1">
        <f t="array" ref="Q2228">_xlfn.TEXTJOIN(", ", TRUE, IFERROR(_xlfn.FILTERXML("&lt;t&gt;&lt;s&gt;" &amp; SUBSTITUTE(P2228, ", ", "&lt;/s&gt;&lt;s&gt;") &amp; "&lt;/s&gt;&lt;/t&gt;", "//s[not(preceding::*=.)]"), ""))</f>
        <v/>
      </c>
      <c r="R2228" t="s">
        <v>9048</v>
      </c>
      <c r="S2228" t="str">
        <f t="shared" si="277"/>
        <v>P003199</v>
      </c>
      <c r="T2228">
        <f t="shared" ca="1" si="278"/>
        <v>4408</v>
      </c>
      <c r="U2228" s="4">
        <v>2944</v>
      </c>
    </row>
    <row r="2229" spans="1:21" x14ac:dyDescent="0.45">
      <c r="A2229" t="s">
        <v>9018</v>
      </c>
      <c r="B2229" t="s">
        <v>3</v>
      </c>
      <c r="C2229" s="3" t="str">
        <f t="shared" si="273"/>
        <v>4.0 </v>
      </c>
      <c r="D2229" t="s">
        <v>9019</v>
      </c>
      <c r="F2229" t="s">
        <v>6</v>
      </c>
      <c r="G2229" t="str">
        <f t="shared" si="274"/>
        <v>$</v>
      </c>
      <c r="H2229" t="s">
        <v>161</v>
      </c>
      <c r="I2229" t="s">
        <v>9020</v>
      </c>
      <c r="J2229" t="str">
        <f t="shared" si="272"/>
        <v>ChineseAsianCantonese</v>
      </c>
      <c r="K2229" t="str" cm="1">
        <f t="array" ref="K2229">ExtractCapitals(J2229)</f>
        <v>Chinese Asian Cantonese</v>
      </c>
      <c r="L2229" t="str">
        <f t="shared" si="275"/>
        <v>Chinese, Asian, Cantonese</v>
      </c>
      <c r="M2229" t="str">
        <f t="shared" si="279"/>
        <v>Chinese, Asian, Cantonese</v>
      </c>
      <c r="N2229" t="s">
        <v>243</v>
      </c>
      <c r="O2229" t="s">
        <v>3539</v>
      </c>
      <c r="P2229" t="str">
        <f t="shared" si="276"/>
        <v>Chinese, Asian, Cantonese, Lunch, Brunch, Breakfast, Takeout, Seating, Table Service</v>
      </c>
      <c r="Q2229" t="str" cm="1">
        <f t="array" ref="Q2229">_xlfn.TEXTJOIN(", ", TRUE, IFERROR(_xlfn.FILTERXML("&lt;t&gt;&lt;s&gt;" &amp; SUBSTITUTE(P2229, ", ", "&lt;/s&gt;&lt;s&gt;") &amp; "&lt;/s&gt;&lt;/t&gt;", "//s[not(preceding::*=.)]"), ""))</f>
        <v>Chinese, Asian, Cantonese, Lunch, Brunch, Breakfast, Takeout, Seating, Table Service</v>
      </c>
      <c r="R2229" t="s">
        <v>9048</v>
      </c>
      <c r="S2229" t="str">
        <f t="shared" si="277"/>
        <v>P003200</v>
      </c>
      <c r="T2229">
        <f t="shared" ca="1" si="278"/>
        <v>2623</v>
      </c>
      <c r="U2229" s="4">
        <v>1961</v>
      </c>
    </row>
    <row r="2230" spans="1:21" x14ac:dyDescent="0.45">
      <c r="A2230" t="s">
        <v>9021</v>
      </c>
      <c r="B2230" t="s">
        <v>3</v>
      </c>
      <c r="C2230" s="3" t="str">
        <f t="shared" si="273"/>
        <v>4.0 </v>
      </c>
      <c r="D2230" t="s">
        <v>9022</v>
      </c>
      <c r="F2230" t="s">
        <v>13</v>
      </c>
      <c r="G2230" t="str">
        <f t="shared" si="274"/>
        <v>$$ - $$$</v>
      </c>
      <c r="H2230" t="s">
        <v>9023</v>
      </c>
      <c r="J2230" t="str">
        <f t="shared" si="272"/>
        <v xml:space="preserve">  ChineseInternationalAsian</v>
      </c>
      <c r="K2230" t="str" cm="1">
        <f t="array" ref="K2230">ExtractCapitals(J2230)</f>
        <v>Chinese International Asian</v>
      </c>
      <c r="L2230" t="str">
        <f t="shared" si="275"/>
        <v>Chinese, International, Asian</v>
      </c>
      <c r="M2230" t="str">
        <f t="shared" si="279"/>
        <v>Chinese, International, Asian</v>
      </c>
      <c r="N2230" t="s">
        <v>6492</v>
      </c>
      <c r="O2230" t="s">
        <v>9024</v>
      </c>
      <c r="P2230" t="str">
        <f t="shared" si="276"/>
        <v>Chinese, International, Asian, Lunch, Dinner, Breakfast, Seating, Wheelchair Accessible, Takeout, Table Service</v>
      </c>
      <c r="Q2230" t="str" cm="1">
        <f t="array" ref="Q2230">_xlfn.TEXTJOIN(", ", TRUE, IFERROR(_xlfn.FILTERXML("&lt;t&gt;&lt;s&gt;" &amp; SUBSTITUTE(P2230, ", ", "&lt;/s&gt;&lt;s&gt;") &amp; "&lt;/s&gt;&lt;/t&gt;", "//s[not(preceding::*=.)]"), ""))</f>
        <v>Chinese, International, Asian, Lunch, Dinner, Breakfast, Seating, Wheelchair Accessible, Takeout, Table Service</v>
      </c>
      <c r="R2230" t="s">
        <v>9048</v>
      </c>
      <c r="S2230" t="str">
        <f t="shared" si="277"/>
        <v>P003201</v>
      </c>
      <c r="T2230">
        <f t="shared" ca="1" si="278"/>
        <v>2813</v>
      </c>
      <c r="U2230" s="4">
        <v>4455</v>
      </c>
    </row>
    <row r="2231" spans="1:21" x14ac:dyDescent="0.45">
      <c r="A2231" t="s">
        <v>9025</v>
      </c>
      <c r="B2231" t="s">
        <v>79</v>
      </c>
      <c r="C2231" s="3" t="str">
        <f t="shared" si="273"/>
        <v>5.0 </v>
      </c>
      <c r="D2231" t="s">
        <v>9026</v>
      </c>
      <c r="E2231" t="s">
        <v>9027</v>
      </c>
      <c r="F2231" t="s">
        <v>6</v>
      </c>
      <c r="G2231" t="str">
        <f t="shared" si="274"/>
        <v>$</v>
      </c>
      <c r="H2231" t="s">
        <v>75</v>
      </c>
      <c r="I2231" t="s">
        <v>9028</v>
      </c>
      <c r="J2231" t="str">
        <f t="shared" si="272"/>
        <v>IndianAsianMalaysian</v>
      </c>
      <c r="K2231" t="str" cm="1">
        <f t="array" ref="K2231">ExtractCapitals(J2231)</f>
        <v>Indian Asian Malaysian</v>
      </c>
      <c r="L2231" t="str">
        <f t="shared" si="275"/>
        <v>Indian, Asian, Malaysian</v>
      </c>
      <c r="M2231" t="str">
        <f t="shared" si="279"/>
        <v>Indian, Asian, Malaysian</v>
      </c>
      <c r="N2231" t="s">
        <v>77</v>
      </c>
      <c r="O2231" t="s">
        <v>39</v>
      </c>
      <c r="P2231" t="str">
        <f t="shared" si="276"/>
        <v>Indian, Asian, Malaysian, Halal, Dinner</v>
      </c>
      <c r="Q2231" t="str" cm="1">
        <f t="array" ref="Q2231">_xlfn.TEXTJOIN(", ", TRUE, IFERROR(_xlfn.FILTERXML("&lt;t&gt;&lt;s&gt;" &amp; SUBSTITUTE(P2231, ", ", "&lt;/s&gt;&lt;s&gt;") &amp; "&lt;/s&gt;&lt;/t&gt;", "//s[not(preceding::*=.)]"), ""))</f>
        <v>Indian, Asian, Malaysian, Halal, Dinner</v>
      </c>
      <c r="R2231" t="s">
        <v>9048</v>
      </c>
      <c r="S2231" t="str">
        <f t="shared" si="277"/>
        <v>P003202</v>
      </c>
      <c r="T2231">
        <f t="shared" ca="1" si="278"/>
        <v>2842</v>
      </c>
      <c r="U2231" s="4">
        <v>190</v>
      </c>
    </row>
    <row r="2232" spans="1:21" x14ac:dyDescent="0.45">
      <c r="A2232" t="s">
        <v>9029</v>
      </c>
      <c r="B2232" t="s">
        <v>41</v>
      </c>
      <c r="C2232" s="3" t="str">
        <f t="shared" si="273"/>
        <v>4.5 </v>
      </c>
      <c r="D2232" t="s">
        <v>9030</v>
      </c>
      <c r="F2232" t="s">
        <v>13</v>
      </c>
      <c r="G2232" t="str">
        <f t="shared" si="274"/>
        <v>$$ - $$$</v>
      </c>
      <c r="H2232" t="s">
        <v>133</v>
      </c>
      <c r="I2232" t="s">
        <v>9031</v>
      </c>
      <c r="J2232" t="str">
        <f t="shared" si="272"/>
        <v xml:space="preserve">  ChineseSeafoodAsian</v>
      </c>
      <c r="K2232" t="str" cm="1">
        <f t="array" ref="K2232">ExtractCapitals(J2232)</f>
        <v>Chinese Seafood Asian</v>
      </c>
      <c r="L2232" t="str">
        <f t="shared" si="275"/>
        <v>Chinese, Seafood, Asian</v>
      </c>
      <c r="M2232" t="str">
        <f t="shared" si="279"/>
        <v>Chinese, Seafood, Asian</v>
      </c>
      <c r="N2232" t="s">
        <v>183</v>
      </c>
      <c r="O2232" t="s">
        <v>9032</v>
      </c>
      <c r="P2232" t="str">
        <f t="shared" si="276"/>
        <v>Chinese, Seafood, Asian, Lunch, Dinner, Brunch, Reservations, Table Service, Seating, Wheelchair Accessible</v>
      </c>
      <c r="Q2232" t="str" cm="1">
        <f t="array" ref="Q2232">_xlfn.TEXTJOIN(", ", TRUE, IFERROR(_xlfn.FILTERXML("&lt;t&gt;&lt;s&gt;" &amp; SUBSTITUTE(P2232, ", ", "&lt;/s&gt;&lt;s&gt;") &amp; "&lt;/s&gt;&lt;/t&gt;", "//s[not(preceding::*=.)]"), ""))</f>
        <v>Chinese, Seafood, Asian, Lunch, Dinner, Brunch, Reservations, Table Service, Seating, Wheelchair Accessible</v>
      </c>
      <c r="R2232" t="s">
        <v>9048</v>
      </c>
      <c r="S2232" t="str">
        <f t="shared" si="277"/>
        <v>P003203</v>
      </c>
      <c r="T2232">
        <f t="shared" ca="1" si="278"/>
        <v>2378</v>
      </c>
      <c r="U2232" s="4">
        <v>4263</v>
      </c>
    </row>
    <row r="2233" spans="1:21" x14ac:dyDescent="0.45">
      <c r="A2233" t="s">
        <v>9033</v>
      </c>
      <c r="B2233" t="s">
        <v>41</v>
      </c>
      <c r="C2233" s="3" t="str">
        <f t="shared" si="273"/>
        <v>4.5 </v>
      </c>
      <c r="D2233" t="s">
        <v>9034</v>
      </c>
      <c r="E2233" t="s">
        <v>9035</v>
      </c>
      <c r="F2233" t="s">
        <v>13</v>
      </c>
      <c r="G2233" t="str">
        <f t="shared" si="274"/>
        <v>$$ - $$$</v>
      </c>
      <c r="H2233" t="s">
        <v>6316</v>
      </c>
      <c r="I2233" t="s">
        <v>9036</v>
      </c>
      <c r="J2233" t="str">
        <f t="shared" si="272"/>
        <v xml:space="preserve">  ItalianSouthwesternCafe</v>
      </c>
      <c r="K2233" t="str" cm="1">
        <f t="array" ref="K2233">ExtractCapitals(J2233)</f>
        <v>Italian Southwestern Cafe</v>
      </c>
      <c r="L2233" t="str">
        <f t="shared" si="275"/>
        <v>Italian, Southwestern, Cafe</v>
      </c>
      <c r="M2233" t="str">
        <f t="shared" si="279"/>
        <v>Italian, Southwestern, Cafe</v>
      </c>
      <c r="N2233" t="s">
        <v>9037</v>
      </c>
      <c r="O2233" t="s">
        <v>600</v>
      </c>
      <c r="P2233" t="str">
        <f t="shared" si="276"/>
        <v>Italian, Southwestern, Cafe, Italian, Southwestern, Cafe, Asian, Grill, Breakfast, Lunch, Dinner, Brunch</v>
      </c>
      <c r="Q2233" t="str" cm="1">
        <f t="array" ref="Q2233">_xlfn.TEXTJOIN(", ", TRUE, IFERROR(_xlfn.FILTERXML("&lt;t&gt;&lt;s&gt;" &amp; SUBSTITUTE(P2233, ", ", "&lt;/s&gt;&lt;s&gt;") &amp; "&lt;/s&gt;&lt;/t&gt;", "//s[not(preceding::*=.)]"), ""))</f>
        <v>Italian, Southwestern, Cafe, Asian, Grill, Breakfast, Lunch, Dinner, Brunch</v>
      </c>
      <c r="R2233" t="s">
        <v>9048</v>
      </c>
      <c r="S2233" t="str">
        <f t="shared" si="277"/>
        <v>P003204</v>
      </c>
      <c r="T2233">
        <f t="shared" ca="1" si="278"/>
        <v>3585</v>
      </c>
      <c r="U2233" s="4">
        <v>3726</v>
      </c>
    </row>
    <row r="2234" spans="1:21" x14ac:dyDescent="0.45">
      <c r="A2234" t="s">
        <v>9038</v>
      </c>
      <c r="B2234" t="s">
        <v>3</v>
      </c>
      <c r="C2234" s="3" t="str">
        <f t="shared" si="273"/>
        <v>4.0 </v>
      </c>
      <c r="D2234" t="s">
        <v>9039</v>
      </c>
      <c r="E2234" t="s">
        <v>9040</v>
      </c>
      <c r="F2234" t="s">
        <v>6</v>
      </c>
      <c r="G2234" t="str">
        <f t="shared" si="274"/>
        <v>$</v>
      </c>
      <c r="H2234" t="s">
        <v>510</v>
      </c>
      <c r="I2234" t="s">
        <v>9041</v>
      </c>
      <c r="J2234" t="str">
        <f t="shared" si="272"/>
        <v>ChineseMalaysian</v>
      </c>
      <c r="K2234" t="str" cm="1">
        <f t="array" ref="K2234">ExtractCapitals(J2234)</f>
        <v>Chinese Malaysian</v>
      </c>
      <c r="L2234" t="str">
        <f t="shared" si="275"/>
        <v>Chinese, Malaysian</v>
      </c>
      <c r="M2234" t="str">
        <f t="shared" si="279"/>
        <v>Chinese, Malaysian</v>
      </c>
      <c r="N2234" t="s">
        <v>232</v>
      </c>
      <c r="O2234" t="s">
        <v>3814</v>
      </c>
      <c r="P2234" t="str">
        <f t="shared" si="276"/>
        <v>Chinese, Malaysian, Lunch, Dinner, Takeout, Seating</v>
      </c>
      <c r="Q2234" t="str" cm="1">
        <f t="array" ref="Q2234">_xlfn.TEXTJOIN(", ", TRUE, IFERROR(_xlfn.FILTERXML("&lt;t&gt;&lt;s&gt;" &amp; SUBSTITUTE(P2234, ", ", "&lt;/s&gt;&lt;s&gt;") &amp; "&lt;/s&gt;&lt;/t&gt;", "//s[not(preceding::*=.)]"), ""))</f>
        <v>Chinese, Malaysian, Lunch, Dinner, Takeout, Seating</v>
      </c>
      <c r="R2234" t="s">
        <v>9048</v>
      </c>
      <c r="S2234" t="str">
        <f t="shared" si="277"/>
        <v>P003205</v>
      </c>
      <c r="T2234">
        <f t="shared" ca="1" si="278"/>
        <v>1855</v>
      </c>
      <c r="U2234" s="4">
        <v>2</v>
      </c>
    </row>
    <row r="2235" spans="1:21" x14ac:dyDescent="0.45">
      <c r="A2235" t="s">
        <v>9042</v>
      </c>
      <c r="B2235" t="s">
        <v>3</v>
      </c>
      <c r="C2235" s="3" t="str">
        <f t="shared" si="273"/>
        <v>4.0 </v>
      </c>
      <c r="D2235" t="s">
        <v>9043</v>
      </c>
      <c r="E2235" t="s">
        <v>9044</v>
      </c>
      <c r="F2235" t="s">
        <v>6</v>
      </c>
      <c r="G2235" t="str">
        <f t="shared" si="274"/>
        <v>$</v>
      </c>
      <c r="H2235" t="s">
        <v>868</v>
      </c>
      <c r="I2235" t="s">
        <v>9045</v>
      </c>
      <c r="J2235" t="str">
        <f t="shared" si="272"/>
        <v>Quick BitesAsianMalaysian</v>
      </c>
      <c r="K2235" t="str" cm="1">
        <f t="array" ref="K2235">ExtractCapitals(J2235)</f>
        <v>Quick  Bites Asian Malaysian</v>
      </c>
      <c r="L2235" t="str">
        <f t="shared" si="275"/>
        <v>Quick, , Bites, Asian, Malaysian</v>
      </c>
      <c r="M2235" t="str">
        <f t="shared" si="279"/>
        <v>Quick Bites, Asian, Malaysian</v>
      </c>
      <c r="N2235" t="s">
        <v>77</v>
      </c>
      <c r="O2235" t="s">
        <v>163</v>
      </c>
      <c r="P2235" t="str">
        <f t="shared" si="276"/>
        <v>Quick Bites, Asian, Malaysian, Halal, Breakfast, Lunch</v>
      </c>
      <c r="Q2235" t="str" cm="1">
        <f t="array" ref="Q2235">_xlfn.TEXTJOIN(", ", TRUE, IFERROR(_xlfn.FILTERXML("&lt;t&gt;&lt;s&gt;" &amp; SUBSTITUTE(P2235, ", ", "&lt;/s&gt;&lt;s&gt;") &amp; "&lt;/s&gt;&lt;/t&gt;", "//s[not(preceding::*=.)]"), ""))</f>
        <v>Quick Bites, Asian, Malaysian, Halal, Breakfast, Lunch</v>
      </c>
      <c r="R2235" t="s">
        <v>9048</v>
      </c>
      <c r="S2235" t="str">
        <f t="shared" si="277"/>
        <v>P003206</v>
      </c>
      <c r="T2235">
        <f t="shared" ca="1" si="278"/>
        <v>2825</v>
      </c>
      <c r="U2235" s="4">
        <v>4154</v>
      </c>
    </row>
    <row r="2236" spans="1:21" x14ac:dyDescent="0.45">
      <c r="A2236" t="s">
        <v>5283</v>
      </c>
      <c r="B2236" t="s">
        <v>3</v>
      </c>
      <c r="C2236" s="3" t="str">
        <f t="shared" si="273"/>
        <v>4.0 </v>
      </c>
      <c r="D2236" t="s">
        <v>9046</v>
      </c>
      <c r="F2236" t="s">
        <v>13</v>
      </c>
      <c r="G2236" t="str">
        <f t="shared" si="274"/>
        <v>$$ - $$$</v>
      </c>
      <c r="H2236" t="s">
        <v>489</v>
      </c>
      <c r="I2236" t="s">
        <v>9047</v>
      </c>
      <c r="J2236" t="str">
        <f t="shared" si="272"/>
        <v xml:space="preserve">  IndianAsianVegetarian Friendly</v>
      </c>
      <c r="K2236" t="str" cm="1">
        <f t="array" ref="K2236">ExtractCapitals(J2236)</f>
        <v>Indian Asian Vegetarian  Friendly</v>
      </c>
      <c r="L2236" t="str">
        <f t="shared" si="275"/>
        <v>Indian, Asian, Vegetarian, , Friendly</v>
      </c>
      <c r="M2236" t="str">
        <f t="shared" si="279"/>
        <v>Indian, Asian, Vegetarian Friendly</v>
      </c>
      <c r="N2236" t="s">
        <v>9</v>
      </c>
      <c r="O2236" t="s">
        <v>135</v>
      </c>
      <c r="P2236" t="str">
        <f t="shared" si="276"/>
        <v>Indian, Asian, Vegetarian Friendly, Vegetarian Friendly, Vegan Options, Halal, Dinner, Lunch</v>
      </c>
      <c r="Q2236" t="str" cm="1">
        <f t="array" ref="Q2236">_xlfn.TEXTJOIN(", ", TRUE, IFERROR(_xlfn.FILTERXML("&lt;t&gt;&lt;s&gt;" &amp; SUBSTITUTE(P2236, ", ", "&lt;/s&gt;&lt;s&gt;") &amp; "&lt;/s&gt;&lt;/t&gt;", "//s[not(preceding::*=.)]"), ""))</f>
        <v>Indian, Asian, Vegetarian Friendly, Vegan Options, Halal, Dinner, Lunch</v>
      </c>
      <c r="R2236" t="s">
        <v>9048</v>
      </c>
      <c r="S2236" t="str">
        <f t="shared" si="277"/>
        <v>P003207</v>
      </c>
      <c r="T2236">
        <f t="shared" ca="1" si="278"/>
        <v>962</v>
      </c>
      <c r="U2236" s="4">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Geremy Tan</dc:creator>
  <cp:lastModifiedBy>Geremy Tan</cp:lastModifiedBy>
  <dcterms:created xsi:type="dcterms:W3CDTF">2023-11-12T22:07:44Z</dcterms:created>
  <dcterms:modified xsi:type="dcterms:W3CDTF">2023-11-19T22:05:23Z</dcterms:modified>
</cp:coreProperties>
</file>