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odszertan\KGA\GASP\"/>
    </mc:Choice>
  </mc:AlternateContent>
  <xr:revisionPtr revIDLastSave="0" documentId="8_{A5E3827D-A4A5-4FE0-BE8C-3EE7F4E4932D}" xr6:coauthVersionLast="36" xr6:coauthVersionMax="36" xr10:uidLastSave="{00000000-0000-0000-0000-000000000000}"/>
  <bookViews>
    <workbookView xWindow="0" yWindow="0" windowWidth="28800" windowHeight="12510" activeTab="1" xr2:uid="{F47E3018-64F7-41BC-A436-2D35FD55E0A5}"/>
  </bookViews>
  <sheets>
    <sheet name="Munka1" sheetId="1" r:id="rId1"/>
    <sheet name="Munka2" sheetId="2" r:id="rId2"/>
  </sheets>
  <definedNames>
    <definedName name="_xlnm._FilterDatabase" localSheetId="0" hidden="1">Munka1!$A$1:$W$30</definedName>
    <definedName name="_xlnm._FilterDatabase" localSheetId="1" hidden="1">Munka2!$A$1:$R$27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0" i="2" l="1"/>
  <c r="J30" i="2"/>
  <c r="L30" i="2"/>
  <c r="N30" i="2"/>
  <c r="P30" i="2"/>
  <c r="H27" i="1"/>
  <c r="T15" i="1"/>
  <c r="U15" i="1"/>
  <c r="V15" i="1"/>
  <c r="W15" i="1"/>
  <c r="T13" i="1"/>
  <c r="U13" i="1"/>
  <c r="V13" i="1"/>
  <c r="W13" i="1"/>
  <c r="T25" i="1"/>
  <c r="U25" i="1"/>
  <c r="V25" i="1"/>
  <c r="W25" i="1"/>
  <c r="T18" i="1"/>
  <c r="U18" i="1"/>
  <c r="V18" i="1"/>
  <c r="W18" i="1"/>
  <c r="T10" i="1"/>
  <c r="U10" i="1"/>
  <c r="V10" i="1"/>
  <c r="W10" i="1"/>
  <c r="T17" i="1"/>
  <c r="U17" i="1"/>
  <c r="V17" i="1"/>
  <c r="W17" i="1"/>
  <c r="T11" i="1"/>
  <c r="U11" i="1"/>
  <c r="V11" i="1"/>
  <c r="W11" i="1"/>
  <c r="T4" i="1"/>
  <c r="U4" i="1"/>
  <c r="V4" i="1"/>
  <c r="W4" i="1"/>
  <c r="T16" i="1"/>
  <c r="U16" i="1"/>
  <c r="V16" i="1"/>
  <c r="T2" i="1"/>
  <c r="U2" i="1"/>
  <c r="V2" i="1"/>
  <c r="W2" i="1"/>
  <c r="T23" i="1"/>
  <c r="U23" i="1"/>
  <c r="V23" i="1"/>
  <c r="T3" i="1"/>
  <c r="U3" i="1"/>
  <c r="J30" i="1" s="1"/>
  <c r="V3" i="1"/>
  <c r="W3" i="1"/>
  <c r="T19" i="1"/>
  <c r="U19" i="1"/>
  <c r="V19" i="1"/>
  <c r="W19" i="1"/>
  <c r="T26" i="1"/>
  <c r="U26" i="1"/>
  <c r="V26" i="1"/>
  <c r="W26" i="1"/>
  <c r="T9" i="1"/>
  <c r="U9" i="1"/>
  <c r="V9" i="1"/>
  <c r="W9" i="1"/>
  <c r="T20" i="1"/>
  <c r="U20" i="1"/>
  <c r="V20" i="1"/>
  <c r="W20" i="1"/>
  <c r="T14" i="1"/>
  <c r="U14" i="1"/>
  <c r="V14" i="1"/>
  <c r="W14" i="1"/>
  <c r="T21" i="1"/>
  <c r="U21" i="1"/>
  <c r="V21" i="1"/>
  <c r="W21" i="1"/>
  <c r="T6" i="1"/>
  <c r="U6" i="1"/>
  <c r="V6" i="1"/>
  <c r="T22" i="1"/>
  <c r="U22" i="1"/>
  <c r="V22" i="1"/>
  <c r="W22" i="1"/>
  <c r="T12" i="1"/>
  <c r="U12" i="1"/>
  <c r="V12" i="1"/>
  <c r="W12" i="1"/>
  <c r="T7" i="1"/>
  <c r="U7" i="1"/>
  <c r="V7" i="1"/>
  <c r="W7" i="1"/>
  <c r="T5" i="1"/>
  <c r="U5" i="1"/>
  <c r="V5" i="1"/>
  <c r="K30" i="1" s="1"/>
  <c r="W5" i="1"/>
  <c r="T8" i="1"/>
  <c r="U8" i="1"/>
  <c r="V8" i="1"/>
  <c r="W8" i="1"/>
  <c r="T24" i="1"/>
  <c r="U24" i="1"/>
  <c r="V24" i="1"/>
  <c r="W24" i="1"/>
  <c r="S13" i="1"/>
  <c r="S25" i="1"/>
  <c r="S18" i="1"/>
  <c r="S10" i="1"/>
  <c r="S17" i="1"/>
  <c r="S11" i="1"/>
  <c r="S4" i="1"/>
  <c r="S16" i="1"/>
  <c r="S2" i="1"/>
  <c r="S23" i="1"/>
  <c r="S3" i="1"/>
  <c r="S19" i="1"/>
  <c r="S26" i="1"/>
  <c r="S9" i="1"/>
  <c r="S20" i="1"/>
  <c r="S14" i="1"/>
  <c r="S21" i="1"/>
  <c r="S6" i="1"/>
  <c r="S22" i="1"/>
  <c r="S12" i="1"/>
  <c r="S7" i="1"/>
  <c r="S5" i="1"/>
  <c r="S8" i="1"/>
  <c r="S24" i="1"/>
  <c r="S15" i="1"/>
  <c r="I30" i="1"/>
  <c r="I29" i="1"/>
  <c r="K29" i="1"/>
  <c r="H29" i="1"/>
  <c r="I27" i="1"/>
  <c r="J27" i="1"/>
  <c r="K27" i="1"/>
  <c r="L27" i="1"/>
  <c r="O15" i="1"/>
  <c r="P15" i="1"/>
  <c r="Q15" i="1"/>
  <c r="R15" i="1"/>
  <c r="O13" i="1"/>
  <c r="P13" i="1"/>
  <c r="Q13" i="1"/>
  <c r="R13" i="1"/>
  <c r="O25" i="1"/>
  <c r="P25" i="1"/>
  <c r="Q25" i="1"/>
  <c r="R25" i="1"/>
  <c r="O18" i="1"/>
  <c r="P18" i="1"/>
  <c r="Q18" i="1"/>
  <c r="R18" i="1"/>
  <c r="O10" i="1"/>
  <c r="P10" i="1"/>
  <c r="Q10" i="1"/>
  <c r="R10" i="1"/>
  <c r="O17" i="1"/>
  <c r="P17" i="1"/>
  <c r="Q17" i="1"/>
  <c r="R17" i="1"/>
  <c r="O11" i="1"/>
  <c r="P11" i="1"/>
  <c r="Q11" i="1"/>
  <c r="R11" i="1"/>
  <c r="O4" i="1"/>
  <c r="P4" i="1"/>
  <c r="Q4" i="1"/>
  <c r="R4" i="1"/>
  <c r="O16" i="1"/>
  <c r="P16" i="1"/>
  <c r="Q16" i="1"/>
  <c r="O2" i="1"/>
  <c r="I28" i="1" s="1"/>
  <c r="P2" i="1"/>
  <c r="Q2" i="1"/>
  <c r="K28" i="1" s="1"/>
  <c r="R2" i="1"/>
  <c r="O23" i="1"/>
  <c r="P23" i="1"/>
  <c r="Q23" i="1"/>
  <c r="O3" i="1"/>
  <c r="P3" i="1"/>
  <c r="J28" i="1" s="1"/>
  <c r="Q3" i="1"/>
  <c r="R3" i="1"/>
  <c r="L28" i="1" s="1"/>
  <c r="O19" i="1"/>
  <c r="P19" i="1"/>
  <c r="Q19" i="1"/>
  <c r="R19" i="1"/>
  <c r="O26" i="1"/>
  <c r="P26" i="1"/>
  <c r="Q26" i="1"/>
  <c r="R26" i="1"/>
  <c r="O9" i="1"/>
  <c r="P9" i="1"/>
  <c r="Q9" i="1"/>
  <c r="R9" i="1"/>
  <c r="O20" i="1"/>
  <c r="P20" i="1"/>
  <c r="Q20" i="1"/>
  <c r="R20" i="1"/>
  <c r="O14" i="1"/>
  <c r="P14" i="1"/>
  <c r="Q14" i="1"/>
  <c r="R14" i="1"/>
  <c r="O21" i="1"/>
  <c r="P21" i="1"/>
  <c r="Q21" i="1"/>
  <c r="R21" i="1"/>
  <c r="O6" i="1"/>
  <c r="P6" i="1"/>
  <c r="Q6" i="1"/>
  <c r="O22" i="1"/>
  <c r="P22" i="1"/>
  <c r="Q22" i="1"/>
  <c r="R22" i="1"/>
  <c r="O12" i="1"/>
  <c r="P12" i="1"/>
  <c r="Q12" i="1"/>
  <c r="R12" i="1"/>
  <c r="O7" i="1"/>
  <c r="P7" i="1"/>
  <c r="Q7" i="1"/>
  <c r="R7" i="1"/>
  <c r="O5" i="1"/>
  <c r="P5" i="1"/>
  <c r="Q5" i="1"/>
  <c r="R5" i="1"/>
  <c r="O8" i="1"/>
  <c r="P8" i="1"/>
  <c r="Q8" i="1"/>
  <c r="R8" i="1"/>
  <c r="O24" i="1"/>
  <c r="P24" i="1"/>
  <c r="Q24" i="1"/>
  <c r="R24" i="1"/>
  <c r="N13" i="1"/>
  <c r="N25" i="1"/>
  <c r="N18" i="1"/>
  <c r="N10" i="1"/>
  <c r="N17" i="1"/>
  <c r="N11" i="1"/>
  <c r="N4" i="1"/>
  <c r="N16" i="1"/>
  <c r="N2" i="1"/>
  <c r="H28" i="1" s="1"/>
  <c r="N23" i="1"/>
  <c r="N3" i="1"/>
  <c r="N19" i="1"/>
  <c r="N26" i="1"/>
  <c r="N9" i="1"/>
  <c r="N20" i="1"/>
  <c r="N14" i="1"/>
  <c r="N21" i="1"/>
  <c r="N6" i="1"/>
  <c r="N22" i="1"/>
  <c r="N12" i="1"/>
  <c r="N7" i="1"/>
  <c r="N5" i="1"/>
  <c r="N8" i="1"/>
  <c r="N24" i="1"/>
  <c r="N15" i="1"/>
  <c r="L30" i="1" l="1"/>
  <c r="L29" i="1"/>
  <c r="J29" i="1"/>
  <c r="H30" i="1"/>
</calcChain>
</file>

<file path=xl/sharedStrings.xml><?xml version="1.0" encoding="utf-8"?>
<sst xmlns="http://schemas.openxmlformats.org/spreadsheetml/2006/main" count="115" uniqueCount="58">
  <si>
    <t>entry_1</t>
  </si>
  <si>
    <t>entry_2</t>
  </si>
  <si>
    <t>entry_3</t>
  </si>
  <si>
    <t>entry_4</t>
  </si>
  <si>
    <t>entry_5</t>
  </si>
  <si>
    <t>original</t>
  </si>
  <si>
    <t>entry_1_error</t>
  </si>
  <si>
    <t>entry_2_error</t>
  </si>
  <si>
    <t>entry_3_error</t>
  </si>
  <si>
    <t>entry_4_error</t>
  </si>
  <si>
    <t>entry_5_error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</si>
  <si>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</si>
  <si>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</si>
  <si>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</si>
  <si>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</si>
  <si>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</si>
  <si>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</si>
  <si>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</si>
  <si>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</si>
  <si>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</si>
  <si>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NaN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</si>
  <si>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</si>
  <si>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</si>
  <si>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</si>
  <si>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</si>
  <si>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</si>
  <si>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</si>
  <si>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</si>
  <si>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</si>
  <si>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</si>
  <si>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</si>
  <si>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</si>
  <si>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</si>
  <si>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</si>
  <si>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</si>
  <si>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</si>
  <si>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</si>
  <si>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</si>
  <si>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weights</t>
  </si>
  <si>
    <t>error1_négyzet</t>
  </si>
  <si>
    <t>error2_négyzet</t>
  </si>
  <si>
    <t>error3_négyzet</t>
  </si>
  <si>
    <t>error4_négyzet</t>
  </si>
  <si>
    <t>error5_négyzet</t>
  </si>
  <si>
    <t>RMSE nyers</t>
  </si>
  <si>
    <t>RMSE súlyozott</t>
  </si>
  <si>
    <t>MSRE nyers</t>
  </si>
  <si>
    <t>MSRE súlyozott</t>
  </si>
  <si>
    <t>Relative_error1</t>
  </si>
  <si>
    <t>Relative_error2</t>
  </si>
  <si>
    <t>Relative_error3</t>
  </si>
  <si>
    <t>Relative_error4</t>
  </si>
  <si>
    <t>Relative_error5</t>
  </si>
  <si>
    <t>entry_1_rel_error</t>
  </si>
  <si>
    <t>entry_2_rel_error</t>
  </si>
  <si>
    <t>entry_3_rel_error</t>
  </si>
  <si>
    <t>entry_4_rel_error</t>
  </si>
  <si>
    <t>entry_5_rel_error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</si>
</sst>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Segoe UI"/>
      <family val="2"/>
      <charset val="238"/>
    </font>
    <font>
      <sz val="11"/>
      <name val="Calibri"/>
      <family val="2"/>
      <charset val="238"/>
      <scheme val="minor"/>
    </font>
    <font>
      <sz val="11"/>
      <name val="Segoe U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025-91DA-4A52-B7D6-50B768915C95}">
  <dimension ref="A1:W33"/>
  <sheetViews>
    <sheetView workbookViewId="0">
      <selection activeCell="S1" sqref="S1"/>
    </sheetView>
  </sheetViews>
  <sheetFormatPr defaultRowHeight="15" x14ac:dyDescent="0.25"/>
  <cols>
    <col min="12" max="12" width="9.140625" customWidth="1"/>
    <col min="19" max="19" width="16.28515625" customWidth="1"/>
    <col min="21" max="21" width="12.85546875" customWidth="1"/>
  </cols>
  <sheetData>
    <row r="1" spans="1:23" ht="30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</row>
    <row r="2" spans="1:23" ht="16.5" x14ac:dyDescent="0.25">
      <c r="A2" s="3" t="s">
        <v>22</v>
      </c>
      <c r="B2" s="3">
        <v>147.30000000000001</v>
      </c>
      <c r="C2" s="3">
        <v>147</v>
      </c>
      <c r="D2" s="3">
        <v>147.30000000000001</v>
      </c>
      <c r="E2" s="3">
        <v>146.1</v>
      </c>
      <c r="F2" s="3">
        <v>147.69999999999999</v>
      </c>
      <c r="G2" s="3">
        <v>147.30000000000001</v>
      </c>
      <c r="H2" s="3">
        <v>0</v>
      </c>
      <c r="I2" s="3">
        <v>-0.3</v>
      </c>
      <c r="J2" s="3">
        <v>0</v>
      </c>
      <c r="K2" s="3">
        <v>-1.2</v>
      </c>
      <c r="L2" s="3">
        <v>0.4</v>
      </c>
      <c r="M2" s="2">
        <v>0.69</v>
      </c>
      <c r="N2" s="2">
        <f>H2^2</f>
        <v>0</v>
      </c>
      <c r="O2" s="2">
        <f>I2^2</f>
        <v>0.09</v>
      </c>
      <c r="P2" s="2">
        <f>J2^2</f>
        <v>0</v>
      </c>
      <c r="Q2" s="2">
        <f>K2^2</f>
        <v>1.44</v>
      </c>
      <c r="R2" s="2">
        <f>L2^2</f>
        <v>0.16000000000000003</v>
      </c>
      <c r="S2" s="2">
        <f>(H2/$G2)^2</f>
        <v>0</v>
      </c>
      <c r="T2" s="2">
        <f>(I2/$G2)^2</f>
        <v>4.1479834578419698E-6</v>
      </c>
      <c r="U2" s="2">
        <f>(J2/$G2)^2</f>
        <v>0</v>
      </c>
      <c r="V2" s="2">
        <f>(K2/$G2)^2</f>
        <v>6.6367735325471516E-5</v>
      </c>
      <c r="W2" s="2">
        <f>(L2/$G2)^2</f>
        <v>7.3741928139412795E-6</v>
      </c>
    </row>
    <row r="3" spans="1:23" ht="16.5" x14ac:dyDescent="0.25">
      <c r="A3" s="3" t="s">
        <v>24</v>
      </c>
      <c r="B3" s="3">
        <v>148.30000000000001</v>
      </c>
      <c r="C3" s="3">
        <v>148.30000000000001</v>
      </c>
      <c r="D3" s="3">
        <v>148.6</v>
      </c>
      <c r="E3" s="3">
        <v>148.19999999999999</v>
      </c>
      <c r="F3" s="3">
        <v>148.30000000000001</v>
      </c>
      <c r="G3" s="3">
        <v>148.1</v>
      </c>
      <c r="H3" s="3">
        <v>0.2</v>
      </c>
      <c r="I3" s="3">
        <v>0.2</v>
      </c>
      <c r="J3" s="3">
        <v>0.5</v>
      </c>
      <c r="K3" s="3">
        <v>0.1</v>
      </c>
      <c r="L3" s="3">
        <v>0.2</v>
      </c>
      <c r="M3" s="2">
        <v>0.88</v>
      </c>
      <c r="N3" s="2">
        <f>H3^2</f>
        <v>4.0000000000000008E-2</v>
      </c>
      <c r="O3" s="2">
        <f>I3^2</f>
        <v>4.0000000000000008E-2</v>
      </c>
      <c r="P3" s="2">
        <f>J3^2</f>
        <v>0.25</v>
      </c>
      <c r="Q3" s="2">
        <f>K3^2</f>
        <v>1.0000000000000002E-2</v>
      </c>
      <c r="R3" s="2">
        <f>L3^2</f>
        <v>4.0000000000000008E-2</v>
      </c>
      <c r="S3" s="2">
        <f>(H3/$G3)^2</f>
        <v>1.8236852027550415E-6</v>
      </c>
      <c r="T3" s="2">
        <f>(I3/$G3)^2</f>
        <v>1.8236852027550415E-6</v>
      </c>
      <c r="U3" s="2">
        <f>(J3/$G3)^2</f>
        <v>1.139803251721901E-5</v>
      </c>
      <c r="V3" s="2">
        <f>(K3/$G3)^2</f>
        <v>4.5592130068876037E-7</v>
      </c>
      <c r="W3" s="2">
        <f>(L3/$G3)^2</f>
        <v>1.8236852027550415E-6</v>
      </c>
    </row>
    <row r="4" spans="1:23" ht="16.5" x14ac:dyDescent="0.25">
      <c r="A4" s="3" t="s">
        <v>18</v>
      </c>
      <c r="B4" s="3">
        <v>182.2</v>
      </c>
      <c r="C4" s="3">
        <v>181.9</v>
      </c>
      <c r="D4" s="3">
        <v>183.4</v>
      </c>
      <c r="E4" s="3">
        <v>182.5</v>
      </c>
      <c r="F4" s="3">
        <v>181.3</v>
      </c>
      <c r="G4" s="3">
        <v>181.9</v>
      </c>
      <c r="H4" s="3">
        <v>0.3</v>
      </c>
      <c r="I4" s="3">
        <v>0</v>
      </c>
      <c r="J4" s="3">
        <v>1.5</v>
      </c>
      <c r="K4" s="3">
        <v>0.6</v>
      </c>
      <c r="L4" s="3">
        <v>-0.6</v>
      </c>
      <c r="M4" s="2">
        <v>0.67</v>
      </c>
      <c r="N4" s="2">
        <f>H4^2</f>
        <v>0.09</v>
      </c>
      <c r="O4" s="2">
        <f>I4^2</f>
        <v>0</v>
      </c>
      <c r="P4" s="2">
        <f>J4^2</f>
        <v>2.25</v>
      </c>
      <c r="Q4" s="2">
        <f>K4^2</f>
        <v>0.36</v>
      </c>
      <c r="R4" s="2">
        <f>L4^2</f>
        <v>0.36</v>
      </c>
      <c r="S4" s="2">
        <f>(H4/$G4)^2</f>
        <v>2.7200514029269561E-6</v>
      </c>
      <c r="T4" s="2">
        <f>(I4/$G4)^2</f>
        <v>0</v>
      </c>
      <c r="U4" s="2">
        <f>(J4/$G4)^2</f>
        <v>6.8001285073173917E-5</v>
      </c>
      <c r="V4" s="2">
        <f>(K4/$G4)^2</f>
        <v>1.0880205611707825E-5</v>
      </c>
      <c r="W4" s="2">
        <f>(L4/$G4)^2</f>
        <v>1.0880205611707825E-5</v>
      </c>
    </row>
    <row r="5" spans="1:23" ht="16.5" x14ac:dyDescent="0.25">
      <c r="A5" s="3" t="s">
        <v>35</v>
      </c>
      <c r="B5" s="3">
        <v>227.1</v>
      </c>
      <c r="C5" s="3">
        <v>227.8</v>
      </c>
      <c r="D5" s="3">
        <v>228.6</v>
      </c>
      <c r="E5" s="3">
        <v>227.8</v>
      </c>
      <c r="F5" s="3">
        <v>227.5</v>
      </c>
      <c r="G5" s="3">
        <v>226.6</v>
      </c>
      <c r="H5" s="3">
        <v>0.5</v>
      </c>
      <c r="I5" s="3">
        <v>1.2</v>
      </c>
      <c r="J5" s="3">
        <v>2</v>
      </c>
      <c r="K5" s="3">
        <v>1.2</v>
      </c>
      <c r="L5" s="3">
        <v>0.9</v>
      </c>
      <c r="M5" s="2">
        <v>1.17</v>
      </c>
      <c r="N5" s="2">
        <f>H5^2</f>
        <v>0.25</v>
      </c>
      <c r="O5" s="2">
        <f>I5^2</f>
        <v>1.44</v>
      </c>
      <c r="P5" s="2">
        <f>J5^2</f>
        <v>4</v>
      </c>
      <c r="Q5" s="2">
        <f>K5^2</f>
        <v>1.44</v>
      </c>
      <c r="R5" s="2">
        <f>L5^2</f>
        <v>0.81</v>
      </c>
      <c r="S5" s="2">
        <f>(H5/$G5)^2</f>
        <v>4.8687805223850961E-6</v>
      </c>
      <c r="T5" s="2">
        <f>(I5/$G5)^2</f>
        <v>2.8044175808938142E-5</v>
      </c>
      <c r="U5" s="2">
        <f>(J5/$G5)^2</f>
        <v>7.7900488358161537E-5</v>
      </c>
      <c r="V5" s="2">
        <f>(K5/$G5)^2</f>
        <v>2.8044175808938142E-5</v>
      </c>
      <c r="W5" s="2">
        <f>(L5/$G5)^2</f>
        <v>1.5774848892527712E-5</v>
      </c>
    </row>
    <row r="6" spans="1:23" ht="16.5" x14ac:dyDescent="0.25">
      <c r="A6" s="3" t="s">
        <v>31</v>
      </c>
      <c r="B6" s="3">
        <v>116.8</v>
      </c>
      <c r="C6" s="3">
        <v>117</v>
      </c>
      <c r="D6" s="3">
        <v>117.5</v>
      </c>
      <c r="E6" s="3">
        <v>116.6</v>
      </c>
      <c r="F6" s="3" t="s">
        <v>20</v>
      </c>
      <c r="G6" s="3">
        <v>117.3</v>
      </c>
      <c r="H6" s="3">
        <v>-0.5</v>
      </c>
      <c r="I6" s="3">
        <v>-0.3</v>
      </c>
      <c r="J6" s="3">
        <v>0.2</v>
      </c>
      <c r="K6" s="3">
        <v>-0.7</v>
      </c>
      <c r="L6" s="3" t="s">
        <v>20</v>
      </c>
      <c r="M6" s="2">
        <v>2</v>
      </c>
      <c r="N6" s="2">
        <f>H6^2</f>
        <v>0.25</v>
      </c>
      <c r="O6" s="2">
        <f>I6^2</f>
        <v>0.09</v>
      </c>
      <c r="P6" s="2">
        <f>J6^2</f>
        <v>4.0000000000000008E-2</v>
      </c>
      <c r="Q6" s="2">
        <f>K6^2</f>
        <v>0.48999999999999994</v>
      </c>
      <c r="R6" s="2" t="s">
        <v>20</v>
      </c>
      <c r="S6" s="2">
        <f>(H6/$G6)^2</f>
        <v>1.8169542178411825E-5</v>
      </c>
      <c r="T6" s="2">
        <f>(I6/$G6)^2</f>
        <v>6.5410351842282545E-6</v>
      </c>
      <c r="U6" s="2">
        <f>(J6/$G6)^2</f>
        <v>2.9071267485458921E-6</v>
      </c>
      <c r="V6" s="2">
        <f>(K6/$G6)^2</f>
        <v>3.5612302669687169E-5</v>
      </c>
      <c r="W6" s="2" t="s">
        <v>20</v>
      </c>
    </row>
    <row r="7" spans="1:23" ht="16.5" x14ac:dyDescent="0.25">
      <c r="A7" s="3" t="s">
        <v>34</v>
      </c>
      <c r="B7" s="3">
        <v>137.1</v>
      </c>
      <c r="C7" s="3">
        <v>137.6</v>
      </c>
      <c r="D7" s="3">
        <v>137.5</v>
      </c>
      <c r="E7" s="3">
        <v>137.6</v>
      </c>
      <c r="F7" s="3">
        <v>137.80000000000001</v>
      </c>
      <c r="G7" s="3">
        <v>136.30000000000001</v>
      </c>
      <c r="H7" s="3">
        <v>0.8</v>
      </c>
      <c r="I7" s="3">
        <v>1.3</v>
      </c>
      <c r="J7" s="3">
        <v>1.2</v>
      </c>
      <c r="K7" s="3">
        <v>1.3</v>
      </c>
      <c r="L7" s="3">
        <v>1.5</v>
      </c>
      <c r="M7" s="2">
        <v>1.45</v>
      </c>
      <c r="N7" s="2">
        <f>H7^2</f>
        <v>0.64000000000000012</v>
      </c>
      <c r="O7" s="2">
        <f>I7^2</f>
        <v>1.6900000000000002</v>
      </c>
      <c r="P7" s="2">
        <f>J7^2</f>
        <v>1.44</v>
      </c>
      <c r="Q7" s="2">
        <f>K7^2</f>
        <v>1.6900000000000002</v>
      </c>
      <c r="R7" s="2">
        <f>L7^2</f>
        <v>2.25</v>
      </c>
      <c r="S7" s="2">
        <f>(H7/$G7)^2</f>
        <v>3.4449923537318142E-5</v>
      </c>
      <c r="T7" s="2">
        <f>(I7/$G7)^2</f>
        <v>9.0969329340730715E-5</v>
      </c>
      <c r="U7" s="2">
        <f>(J7/$G7)^2</f>
        <v>7.7512327958965811E-5</v>
      </c>
      <c r="V7" s="2">
        <f>(K7/$G7)^2</f>
        <v>9.0969329340730715E-5</v>
      </c>
      <c r="W7" s="2">
        <f>(L7/$G7)^2</f>
        <v>1.2111301243588407E-4</v>
      </c>
    </row>
    <row r="8" spans="1:23" ht="16.5" x14ac:dyDescent="0.25">
      <c r="A8" s="3" t="s">
        <v>36</v>
      </c>
      <c r="B8" s="3">
        <v>144.69999999999999</v>
      </c>
      <c r="C8" s="3">
        <v>144.69999999999999</v>
      </c>
      <c r="D8" s="3">
        <v>144.19999999999999</v>
      </c>
      <c r="E8" s="3">
        <v>145.19999999999999</v>
      </c>
      <c r="F8" s="3">
        <v>144.6</v>
      </c>
      <c r="G8" s="3">
        <v>142.5</v>
      </c>
      <c r="H8" s="3">
        <v>2.2000000000000002</v>
      </c>
      <c r="I8" s="3">
        <v>2.2000000000000002</v>
      </c>
      <c r="J8" s="3">
        <v>1.7</v>
      </c>
      <c r="K8" s="3">
        <v>2.7</v>
      </c>
      <c r="L8" s="3">
        <v>2.1</v>
      </c>
      <c r="M8" s="2">
        <v>1.91</v>
      </c>
      <c r="N8" s="2">
        <f>H8^2</f>
        <v>4.8400000000000007</v>
      </c>
      <c r="O8" s="2">
        <f>I8^2</f>
        <v>4.8400000000000007</v>
      </c>
      <c r="P8" s="2">
        <f>J8^2</f>
        <v>2.8899999999999997</v>
      </c>
      <c r="Q8" s="2">
        <f>K8^2</f>
        <v>7.2900000000000009</v>
      </c>
      <c r="R8" s="2">
        <f>L8^2</f>
        <v>4.41</v>
      </c>
      <c r="S8" s="2">
        <f>(H8/$G8)^2</f>
        <v>2.383502616189597E-4</v>
      </c>
      <c r="T8" s="2">
        <f>(I8/$G8)^2</f>
        <v>2.383502616189597E-4</v>
      </c>
      <c r="U8" s="2">
        <f>(J8/$G8)^2</f>
        <v>1.4232071406586642E-4</v>
      </c>
      <c r="V8" s="2">
        <f>(K8/$G8)^2</f>
        <v>3.5900277008310257E-4</v>
      </c>
      <c r="W8" s="2">
        <f>(L8/$G8)^2</f>
        <v>2.171745152354571E-4</v>
      </c>
    </row>
    <row r="9" spans="1:23" ht="16.5" x14ac:dyDescent="0.25">
      <c r="A9" s="3" t="s">
        <v>27</v>
      </c>
      <c r="B9" s="3">
        <v>170.5</v>
      </c>
      <c r="C9" s="3">
        <v>170.5</v>
      </c>
      <c r="D9" s="3">
        <v>170.2</v>
      </c>
      <c r="E9" s="3">
        <v>170.4</v>
      </c>
      <c r="F9" s="3">
        <v>170.6</v>
      </c>
      <c r="G9" s="3">
        <v>173.2</v>
      </c>
      <c r="H9" s="3">
        <v>-2.7</v>
      </c>
      <c r="I9" s="3">
        <v>-2.7</v>
      </c>
      <c r="J9" s="3">
        <v>-3</v>
      </c>
      <c r="K9" s="3">
        <v>-2.8</v>
      </c>
      <c r="L9" s="3">
        <v>-2.6</v>
      </c>
      <c r="M9" s="2">
        <v>1.17</v>
      </c>
      <c r="N9" s="2">
        <f>H9^2</f>
        <v>7.2900000000000009</v>
      </c>
      <c r="O9" s="2">
        <f>I9^2</f>
        <v>7.2900000000000009</v>
      </c>
      <c r="P9" s="2">
        <f>J9^2</f>
        <v>9</v>
      </c>
      <c r="Q9" s="2">
        <f>K9^2</f>
        <v>7.839999999999999</v>
      </c>
      <c r="R9" s="2">
        <f>L9^2</f>
        <v>6.7600000000000007</v>
      </c>
      <c r="S9" s="2">
        <f>(H9/$G9)^2</f>
        <v>2.4301425683640113E-4</v>
      </c>
      <c r="T9" s="2">
        <f>(I9/$G9)^2</f>
        <v>2.4301425683640113E-4</v>
      </c>
      <c r="U9" s="2">
        <f>(J9/$G9)^2</f>
        <v>3.00017601032594E-4</v>
      </c>
      <c r="V9" s="2">
        <f>(K9/$G9)^2</f>
        <v>2.6134866578839296E-4</v>
      </c>
      <c r="W9" s="2">
        <f>(L9/$G9)^2</f>
        <v>2.2534655366448171E-4</v>
      </c>
    </row>
    <row r="10" spans="1:23" ht="16.5" x14ac:dyDescent="0.25">
      <c r="A10" s="3" t="s">
        <v>15</v>
      </c>
      <c r="B10" s="3">
        <v>144.1</v>
      </c>
      <c r="C10" s="3">
        <v>144.4</v>
      </c>
      <c r="D10" s="3">
        <v>143.19999999999999</v>
      </c>
      <c r="E10" s="3">
        <v>144.5</v>
      </c>
      <c r="F10" s="3">
        <v>144.69999999999999</v>
      </c>
      <c r="G10" s="3">
        <v>141.69999999999999</v>
      </c>
      <c r="H10" s="3">
        <v>2.4</v>
      </c>
      <c r="I10" s="3">
        <v>2.7</v>
      </c>
      <c r="J10" s="3">
        <v>1.5</v>
      </c>
      <c r="K10" s="3">
        <v>2.8</v>
      </c>
      <c r="L10" s="3">
        <v>3</v>
      </c>
      <c r="M10" s="2">
        <v>1.32</v>
      </c>
      <c r="N10" s="2">
        <f>H10^2</f>
        <v>5.76</v>
      </c>
      <c r="O10" s="2">
        <f>I10^2</f>
        <v>7.2900000000000009</v>
      </c>
      <c r="P10" s="2">
        <f>J10^2</f>
        <v>2.25</v>
      </c>
      <c r="Q10" s="2">
        <f>K10^2</f>
        <v>7.839999999999999</v>
      </c>
      <c r="R10" s="2">
        <f>L10^2</f>
        <v>9</v>
      </c>
      <c r="S10" s="2">
        <f>(H10/$G10)^2</f>
        <v>2.8686844740919446E-4</v>
      </c>
      <c r="T10" s="2">
        <f>(I10/$G10)^2</f>
        <v>3.6306787875226172E-4</v>
      </c>
      <c r="U10" s="2">
        <f>(J10/$G10)^2</f>
        <v>1.1205798726921659E-4</v>
      </c>
      <c r="V10" s="2">
        <f>(K10/$G10)^2</f>
        <v>3.90459831195848E-4</v>
      </c>
      <c r="W10" s="2">
        <f>(L10/$G10)^2</f>
        <v>4.4823194907686636E-4</v>
      </c>
    </row>
    <row r="11" spans="1:23" ht="16.5" x14ac:dyDescent="0.25">
      <c r="A11" s="3" t="s">
        <v>17</v>
      </c>
      <c r="B11" s="3">
        <v>196</v>
      </c>
      <c r="C11" s="3">
        <v>197</v>
      </c>
      <c r="D11" s="3">
        <v>196.4</v>
      </c>
      <c r="E11" s="3">
        <v>196.8</v>
      </c>
      <c r="F11" s="3">
        <v>196.3</v>
      </c>
      <c r="G11" s="3">
        <v>192.4</v>
      </c>
      <c r="H11" s="3">
        <v>3.6</v>
      </c>
      <c r="I11" s="3">
        <v>4.5999999999999996</v>
      </c>
      <c r="J11" s="3">
        <v>4</v>
      </c>
      <c r="K11" s="3">
        <v>4.4000000000000004</v>
      </c>
      <c r="L11" s="3">
        <v>3.9</v>
      </c>
      <c r="M11" s="2">
        <v>0.63</v>
      </c>
      <c r="N11" s="2">
        <f>H11^2</f>
        <v>12.96</v>
      </c>
      <c r="O11" s="2">
        <f>I11^2</f>
        <v>21.159999999999997</v>
      </c>
      <c r="P11" s="2">
        <f>J11^2</f>
        <v>16</v>
      </c>
      <c r="Q11" s="2">
        <f>K11^2</f>
        <v>19.360000000000003</v>
      </c>
      <c r="R11" s="2">
        <f>L11^2</f>
        <v>15.209999999999999</v>
      </c>
      <c r="S11" s="2">
        <f>(H11/$G11)^2</f>
        <v>3.5010222120409235E-4</v>
      </c>
      <c r="T11" s="2">
        <f>(I11/$G11)^2</f>
        <v>5.7161751548445922E-4</v>
      </c>
      <c r="U11" s="2">
        <f>(J11/$G11)^2</f>
        <v>4.322249644494966E-4</v>
      </c>
      <c r="V11" s="2">
        <f>(K11/$G11)^2</f>
        <v>5.2299220698389108E-4</v>
      </c>
      <c r="W11" s="2">
        <f>(L11/$G11)^2</f>
        <v>4.1088385682980265E-4</v>
      </c>
    </row>
    <row r="12" spans="1:23" ht="16.5" x14ac:dyDescent="0.25">
      <c r="A12" s="3" t="s">
        <v>33</v>
      </c>
      <c r="B12" s="3">
        <v>167.1</v>
      </c>
      <c r="C12" s="3">
        <v>166.4</v>
      </c>
      <c r="D12" s="3">
        <v>167.1</v>
      </c>
      <c r="E12" s="3">
        <v>166.6</v>
      </c>
      <c r="F12" s="3">
        <v>168.5</v>
      </c>
      <c r="G12" s="3">
        <v>163.19999999999999</v>
      </c>
      <c r="H12" s="3">
        <v>3.9</v>
      </c>
      <c r="I12" s="3">
        <v>3.2</v>
      </c>
      <c r="J12" s="3">
        <v>3.9</v>
      </c>
      <c r="K12" s="3">
        <v>3.4</v>
      </c>
      <c r="L12" s="3">
        <v>5.3</v>
      </c>
      <c r="M12" s="2">
        <v>0.5</v>
      </c>
      <c r="N12" s="2">
        <f>H12^2</f>
        <v>15.209999999999999</v>
      </c>
      <c r="O12" s="2">
        <f>I12^2</f>
        <v>10.240000000000002</v>
      </c>
      <c r="P12" s="2">
        <f>J12^2</f>
        <v>15.209999999999999</v>
      </c>
      <c r="Q12" s="2">
        <f>K12^2</f>
        <v>11.559999999999999</v>
      </c>
      <c r="R12" s="2">
        <f>L12^2</f>
        <v>28.09</v>
      </c>
      <c r="S12" s="2">
        <f>(H12/$G12)^2</f>
        <v>5.7106942041522499E-4</v>
      </c>
      <c r="T12" s="2">
        <f>(I12/$G12)^2</f>
        <v>3.8446751249519428E-4</v>
      </c>
      <c r="U12" s="2">
        <f>(J12/$G12)^2</f>
        <v>5.7106942041522499E-4</v>
      </c>
      <c r="V12" s="2">
        <f>(K12/$G12)^2</f>
        <v>4.3402777777777786E-4</v>
      </c>
      <c r="W12" s="2">
        <f>(L12/$G12)^2</f>
        <v>1.0546574634755865E-3</v>
      </c>
    </row>
    <row r="13" spans="1:23" ht="16.5" x14ac:dyDescent="0.25">
      <c r="A13" s="3" t="s">
        <v>12</v>
      </c>
      <c r="B13" s="3">
        <v>213.3</v>
      </c>
      <c r="C13" s="3">
        <v>214.7</v>
      </c>
      <c r="D13" s="3">
        <v>214.6</v>
      </c>
      <c r="E13" s="3">
        <v>213.6</v>
      </c>
      <c r="F13" s="3">
        <v>213.8</v>
      </c>
      <c r="G13" s="3">
        <v>207.9</v>
      </c>
      <c r="H13" s="3">
        <v>5.4</v>
      </c>
      <c r="I13" s="3">
        <v>6.8</v>
      </c>
      <c r="J13" s="3">
        <v>6.7</v>
      </c>
      <c r="K13" s="3">
        <v>5.7</v>
      </c>
      <c r="L13" s="3">
        <v>5.9</v>
      </c>
      <c r="M13" s="2">
        <v>1.54</v>
      </c>
      <c r="N13" s="2">
        <f>H13^2</f>
        <v>29.160000000000004</v>
      </c>
      <c r="O13" s="2">
        <f>I13^2</f>
        <v>46.239999999999995</v>
      </c>
      <c r="P13" s="2">
        <f>J13^2</f>
        <v>44.89</v>
      </c>
      <c r="Q13" s="2">
        <f>K13^2</f>
        <v>32.49</v>
      </c>
      <c r="R13" s="2">
        <f>L13^2</f>
        <v>34.81</v>
      </c>
      <c r="S13" s="2">
        <f>(H13/$G13)^2</f>
        <v>6.7465002529937604E-4</v>
      </c>
      <c r="T13" s="2">
        <f>(I13/$G13)^2</f>
        <v>1.0698154036297373E-3</v>
      </c>
      <c r="U13" s="2">
        <f>(J13/$G13)^2</f>
        <v>1.0385816061621738E-3</v>
      </c>
      <c r="V13" s="2">
        <f>(K13/$G13)^2</f>
        <v>7.5169339238603306E-4</v>
      </c>
      <c r="W13" s="2">
        <f>(L13/$G13)^2</f>
        <v>8.0536925173769808E-4</v>
      </c>
    </row>
    <row r="14" spans="1:23" ht="16.5" x14ac:dyDescent="0.25">
      <c r="A14" s="3" t="s">
        <v>29</v>
      </c>
      <c r="B14" s="3">
        <v>148.1</v>
      </c>
      <c r="C14" s="3">
        <v>148.19999999999999</v>
      </c>
      <c r="D14" s="3">
        <v>148.1</v>
      </c>
      <c r="E14" s="3">
        <v>147.80000000000001</v>
      </c>
      <c r="F14" s="3">
        <v>148.30000000000001</v>
      </c>
      <c r="G14" s="3">
        <v>142.80000000000001</v>
      </c>
      <c r="H14" s="3">
        <v>5.3</v>
      </c>
      <c r="I14" s="3">
        <v>5.4</v>
      </c>
      <c r="J14" s="3">
        <v>5.3</v>
      </c>
      <c r="K14" s="3">
        <v>5</v>
      </c>
      <c r="L14" s="3">
        <v>5.5</v>
      </c>
      <c r="M14" s="2">
        <v>1.1299999999999999</v>
      </c>
      <c r="N14" s="2">
        <f>H14^2</f>
        <v>28.09</v>
      </c>
      <c r="O14" s="2">
        <f>I14^2</f>
        <v>29.160000000000004</v>
      </c>
      <c r="P14" s="2">
        <f>J14^2</f>
        <v>28.09</v>
      </c>
      <c r="Q14" s="2">
        <f>K14^2</f>
        <v>25</v>
      </c>
      <c r="R14" s="2">
        <f>L14^2</f>
        <v>30.25</v>
      </c>
      <c r="S14" s="2">
        <f>(H14/$G14)^2</f>
        <v>1.3775117890293368E-3</v>
      </c>
      <c r="T14" s="2">
        <f>(I14/$G14)^2</f>
        <v>1.4299837582091659E-3</v>
      </c>
      <c r="U14" s="2">
        <f>(J14/$G14)^2</f>
        <v>1.3775117890293368E-3</v>
      </c>
      <c r="V14" s="2">
        <f>(K14/$G14)^2</f>
        <v>1.2259805883137569E-3</v>
      </c>
      <c r="W14" s="2">
        <f>(L14/$G14)^2</f>
        <v>1.4834365118596455E-3</v>
      </c>
    </row>
    <row r="15" spans="1:23" ht="16.5" x14ac:dyDescent="0.25">
      <c r="A15" s="3" t="s">
        <v>11</v>
      </c>
      <c r="B15" s="3">
        <v>152</v>
      </c>
      <c r="C15" s="3">
        <v>150.19999999999999</v>
      </c>
      <c r="D15" s="3">
        <v>150.69999999999999</v>
      </c>
      <c r="E15" s="3">
        <v>151.4</v>
      </c>
      <c r="F15" s="3">
        <v>147.4</v>
      </c>
      <c r="G15" s="3">
        <v>146.1</v>
      </c>
      <c r="H15" s="3">
        <v>5.9</v>
      </c>
      <c r="I15" s="3">
        <v>4.0999999999999996</v>
      </c>
      <c r="J15" s="3">
        <v>4.5999999999999996</v>
      </c>
      <c r="K15" s="3">
        <v>5.3</v>
      </c>
      <c r="L15" s="3">
        <v>1.3</v>
      </c>
      <c r="M15" s="2">
        <v>0.77</v>
      </c>
      <c r="N15" s="2">
        <f>H15^2</f>
        <v>34.81</v>
      </c>
      <c r="O15" s="2">
        <f>I15^2</f>
        <v>16.809999999999999</v>
      </c>
      <c r="P15" s="2">
        <f>J15^2</f>
        <v>21.159999999999997</v>
      </c>
      <c r="Q15" s="2">
        <f>K15^2</f>
        <v>28.09</v>
      </c>
      <c r="R15" s="2">
        <f>L15^2</f>
        <v>1.6900000000000002</v>
      </c>
      <c r="S15" s="2">
        <f>(H15/$G15)^2</f>
        <v>1.630810847023759E-3</v>
      </c>
      <c r="T15" s="2">
        <f>(I15/$G15)^2</f>
        <v>7.8753031710627336E-4</v>
      </c>
      <c r="U15" s="2">
        <f>(J15/$G15)^2</f>
        <v>9.913231118363322E-4</v>
      </c>
      <c r="V15" s="2">
        <f>(K15/$G15)^2</f>
        <v>1.3159861158545641E-3</v>
      </c>
      <c r="W15" s="2">
        <f>(L15/$G15)^2</f>
        <v>7.9174671975586108E-5</v>
      </c>
    </row>
    <row r="16" spans="1:23" ht="16.5" x14ac:dyDescent="0.25">
      <c r="A16" s="3" t="s">
        <v>21</v>
      </c>
      <c r="B16" s="3">
        <v>166.9</v>
      </c>
      <c r="C16" s="3">
        <v>169.9</v>
      </c>
      <c r="D16" s="3">
        <v>165.2</v>
      </c>
      <c r="E16" s="3">
        <v>166.4</v>
      </c>
      <c r="F16" s="3" t="s">
        <v>20</v>
      </c>
      <c r="G16" s="3">
        <v>159.19999999999999</v>
      </c>
      <c r="H16" s="3">
        <v>7.7</v>
      </c>
      <c r="I16" s="3">
        <v>10.7</v>
      </c>
      <c r="J16" s="3">
        <v>6</v>
      </c>
      <c r="K16" s="3">
        <v>7.2</v>
      </c>
      <c r="L16" s="3" t="s">
        <v>20</v>
      </c>
      <c r="M16" s="2">
        <v>1.73</v>
      </c>
      <c r="N16" s="2">
        <f>H16^2</f>
        <v>59.290000000000006</v>
      </c>
      <c r="O16" s="2">
        <f>I16^2</f>
        <v>114.48999999999998</v>
      </c>
      <c r="P16" s="2">
        <f>J16^2</f>
        <v>36</v>
      </c>
      <c r="Q16" s="2">
        <f>K16^2</f>
        <v>51.84</v>
      </c>
      <c r="R16" s="2" t="s">
        <v>20</v>
      </c>
      <c r="S16" s="2">
        <f>(H16/$G16)^2</f>
        <v>2.3393506477109166E-3</v>
      </c>
      <c r="T16" s="2">
        <f>(I16/$G16)^2</f>
        <v>4.5173259513648645E-3</v>
      </c>
      <c r="U16" s="2">
        <f>(J16/$G16)^2</f>
        <v>1.4204186762960533E-3</v>
      </c>
      <c r="V16" s="2">
        <f>(K16/$G16)^2</f>
        <v>2.0454028938663165E-3</v>
      </c>
      <c r="W16" s="2" t="s">
        <v>20</v>
      </c>
    </row>
    <row r="17" spans="1:23" ht="16.5" x14ac:dyDescent="0.25">
      <c r="A17" s="3" t="s">
        <v>16</v>
      </c>
      <c r="B17" s="3">
        <v>166.7</v>
      </c>
      <c r="C17" s="3">
        <v>169.8</v>
      </c>
      <c r="D17" s="3">
        <v>169.4</v>
      </c>
      <c r="E17" s="3">
        <v>173.4</v>
      </c>
      <c r="F17" s="3">
        <v>168.1</v>
      </c>
      <c r="G17" s="3">
        <v>158.80000000000001</v>
      </c>
      <c r="H17" s="3">
        <v>7.9</v>
      </c>
      <c r="I17" s="3">
        <v>11</v>
      </c>
      <c r="J17" s="3">
        <v>10.6</v>
      </c>
      <c r="K17" s="3">
        <v>14.6</v>
      </c>
      <c r="L17" s="3">
        <v>9.3000000000000007</v>
      </c>
      <c r="M17" s="2">
        <v>1.29</v>
      </c>
      <c r="N17" s="2">
        <f>H17^2</f>
        <v>62.410000000000004</v>
      </c>
      <c r="O17" s="2">
        <f>I17^2</f>
        <v>121</v>
      </c>
      <c r="P17" s="2">
        <f>J17^2</f>
        <v>112.36</v>
      </c>
      <c r="Q17" s="2">
        <f>K17^2</f>
        <v>213.16</v>
      </c>
      <c r="R17" s="2">
        <f>L17^2</f>
        <v>86.490000000000009</v>
      </c>
      <c r="S17" s="2">
        <f>(H17/$G17)^2</f>
        <v>2.4748745312767667E-3</v>
      </c>
      <c r="T17" s="2">
        <f>(I17/$G17)^2</f>
        <v>4.798266596450709E-3</v>
      </c>
      <c r="U17" s="2">
        <f>(J17/$G17)^2</f>
        <v>4.4556465684066262E-3</v>
      </c>
      <c r="V17" s="2">
        <f>(K17/$G17)^2</f>
        <v>8.4528802289209354E-3</v>
      </c>
      <c r="W17" s="2">
        <f>(L17/$G17)^2</f>
        <v>3.4297692390662972E-3</v>
      </c>
    </row>
    <row r="18" spans="1:23" ht="16.5" x14ac:dyDescent="0.25">
      <c r="A18" s="3" t="s">
        <v>14</v>
      </c>
      <c r="B18" s="3">
        <v>151.80000000000001</v>
      </c>
      <c r="C18" s="3">
        <v>151.4</v>
      </c>
      <c r="D18" s="3">
        <v>152.4</v>
      </c>
      <c r="E18" s="3">
        <v>152.1</v>
      </c>
      <c r="F18" s="3">
        <v>152.1</v>
      </c>
      <c r="G18" s="3">
        <v>144.6</v>
      </c>
      <c r="H18" s="3">
        <v>7.2</v>
      </c>
      <c r="I18" s="3">
        <v>6.8</v>
      </c>
      <c r="J18" s="3">
        <v>7.8</v>
      </c>
      <c r="K18" s="3">
        <v>7.5</v>
      </c>
      <c r="L18" s="3">
        <v>7.5</v>
      </c>
      <c r="M18" s="2">
        <v>1.23</v>
      </c>
      <c r="N18" s="2">
        <f>H18^2</f>
        <v>51.84</v>
      </c>
      <c r="O18" s="2">
        <f>I18^2</f>
        <v>46.239999999999995</v>
      </c>
      <c r="P18" s="2">
        <f>J18^2</f>
        <v>60.839999999999996</v>
      </c>
      <c r="Q18" s="2">
        <f>K18^2</f>
        <v>56.25</v>
      </c>
      <c r="R18" s="2">
        <f>L18^2</f>
        <v>56.25</v>
      </c>
      <c r="S18" s="2">
        <f>(H18/$G18)^2</f>
        <v>2.4792961553692259E-3</v>
      </c>
      <c r="T18" s="2">
        <f>(I18/$G18)^2</f>
        <v>2.211470953400328E-3</v>
      </c>
      <c r="U18" s="2">
        <f>(J18/$G18)^2</f>
        <v>2.9097295156763833E-3</v>
      </c>
      <c r="V18" s="2">
        <f>(K18/$G18)^2</f>
        <v>2.6902085019197331E-3</v>
      </c>
      <c r="W18" s="2">
        <f>(L18/$G18)^2</f>
        <v>2.6902085019197331E-3</v>
      </c>
    </row>
    <row r="19" spans="1:23" ht="16.5" x14ac:dyDescent="0.25">
      <c r="A19" s="3" t="s">
        <v>25</v>
      </c>
      <c r="B19" s="3">
        <v>232.6</v>
      </c>
      <c r="C19" s="3">
        <v>231</v>
      </c>
      <c r="D19" s="3">
        <v>238.3</v>
      </c>
      <c r="E19" s="3">
        <v>229.8</v>
      </c>
      <c r="F19" s="3">
        <v>229.7</v>
      </c>
      <c r="G19" s="3">
        <v>245.6</v>
      </c>
      <c r="H19" s="3">
        <v>-13</v>
      </c>
      <c r="I19" s="3">
        <v>-14.6</v>
      </c>
      <c r="J19" s="3">
        <v>-7.3</v>
      </c>
      <c r="K19" s="3">
        <v>-15.8</v>
      </c>
      <c r="L19" s="3">
        <v>-15.9</v>
      </c>
      <c r="M19" s="2">
        <v>1.25</v>
      </c>
      <c r="N19" s="2">
        <f>H19^2</f>
        <v>169</v>
      </c>
      <c r="O19" s="2">
        <f>I19^2</f>
        <v>213.16</v>
      </c>
      <c r="P19" s="2">
        <f>J19^2</f>
        <v>53.29</v>
      </c>
      <c r="Q19" s="2">
        <f>K19^2</f>
        <v>249.64000000000001</v>
      </c>
      <c r="R19" s="2">
        <f>L19^2</f>
        <v>252.81</v>
      </c>
      <c r="S19" s="2">
        <f>(H19/$G19)^2</f>
        <v>2.8017538647624909E-3</v>
      </c>
      <c r="T19" s="2">
        <f>(I19/$G19)^2</f>
        <v>3.5338571231525E-3</v>
      </c>
      <c r="U19" s="2">
        <f>(J19/$G19)^2</f>
        <v>8.8346428078812499E-4</v>
      </c>
      <c r="V19" s="2">
        <f>(K19/$G19)^2</f>
        <v>4.1386380757355515E-3</v>
      </c>
      <c r="W19" s="2">
        <f>(L19/$G19)^2</f>
        <v>4.1911916837313922E-3</v>
      </c>
    </row>
    <row r="20" spans="1:23" ht="16.5" x14ac:dyDescent="0.25">
      <c r="A20" s="3" t="s">
        <v>28</v>
      </c>
      <c r="B20" s="3">
        <v>179.7</v>
      </c>
      <c r="C20" s="3">
        <v>177.8</v>
      </c>
      <c r="D20" s="3">
        <v>177.4</v>
      </c>
      <c r="E20" s="3">
        <v>176.3</v>
      </c>
      <c r="F20" s="3">
        <v>177.3</v>
      </c>
      <c r="G20" s="3">
        <v>170.4</v>
      </c>
      <c r="H20" s="3">
        <v>9.3000000000000007</v>
      </c>
      <c r="I20" s="3">
        <v>7.4</v>
      </c>
      <c r="J20" s="3">
        <v>7</v>
      </c>
      <c r="K20" s="3">
        <v>5.9</v>
      </c>
      <c r="L20" s="3">
        <v>6.9</v>
      </c>
      <c r="M20" s="2">
        <v>1.1599999999999999</v>
      </c>
      <c r="N20" s="2">
        <f>H20^2</f>
        <v>86.490000000000009</v>
      </c>
      <c r="O20" s="2">
        <f>I20^2</f>
        <v>54.760000000000005</v>
      </c>
      <c r="P20" s="2">
        <f>J20^2</f>
        <v>49</v>
      </c>
      <c r="Q20" s="2">
        <f>K20^2</f>
        <v>34.81</v>
      </c>
      <c r="R20" s="2">
        <f>L20^2</f>
        <v>47.610000000000007</v>
      </c>
      <c r="S20" s="2">
        <f>(H20/$G20)^2</f>
        <v>2.9786996627653248E-3</v>
      </c>
      <c r="T20" s="2">
        <f>(I20/$G20)^2</f>
        <v>1.8859243095505744E-3</v>
      </c>
      <c r="U20" s="2">
        <f>(J20/$G20)^2</f>
        <v>1.6875509709272849E-3</v>
      </c>
      <c r="V20" s="2">
        <f>(K20/$G20)^2</f>
        <v>1.1988499856730366E-3</v>
      </c>
      <c r="W20" s="2">
        <f>(L20/$G20)^2</f>
        <v>1.6396796270581235E-3</v>
      </c>
    </row>
    <row r="21" spans="1:23" ht="16.5" x14ac:dyDescent="0.25">
      <c r="A21" s="3" t="s">
        <v>30</v>
      </c>
      <c r="B21" s="3">
        <v>215.2</v>
      </c>
      <c r="C21" s="3">
        <v>208.3</v>
      </c>
      <c r="D21" s="3">
        <v>214.6</v>
      </c>
      <c r="E21" s="3">
        <v>218.8</v>
      </c>
      <c r="F21" s="3">
        <v>218.7</v>
      </c>
      <c r="G21" s="3">
        <v>203.4</v>
      </c>
      <c r="H21" s="3">
        <v>11.8</v>
      </c>
      <c r="I21" s="3">
        <v>4.9000000000000004</v>
      </c>
      <c r="J21" s="3">
        <v>11.2</v>
      </c>
      <c r="K21" s="3">
        <v>15.4</v>
      </c>
      <c r="L21" s="3">
        <v>15.3</v>
      </c>
      <c r="M21" s="2">
        <v>1.54</v>
      </c>
      <c r="N21" s="2">
        <f>H21^2</f>
        <v>139.24</v>
      </c>
      <c r="O21" s="2">
        <f>I21^2</f>
        <v>24.010000000000005</v>
      </c>
      <c r="P21" s="2">
        <f>J21^2</f>
        <v>125.43999999999998</v>
      </c>
      <c r="Q21" s="2">
        <f>K21^2</f>
        <v>237.16000000000003</v>
      </c>
      <c r="R21" s="2">
        <f>L21^2</f>
        <v>234.09000000000003</v>
      </c>
      <c r="S21" s="2">
        <f>(H21/$G21)^2</f>
        <v>3.3655970429928195E-3</v>
      </c>
      <c r="T21" s="2">
        <f>(I21/$G21)^2</f>
        <v>5.8035036629027295E-4</v>
      </c>
      <c r="U21" s="2">
        <f>(J21/$G21)^2</f>
        <v>3.0320345667410168E-3</v>
      </c>
      <c r="V21" s="2">
        <f>(K21/$G21)^2</f>
        <v>5.7324403527447346E-3</v>
      </c>
      <c r="W21" s="2">
        <f>(L21/$G21)^2</f>
        <v>5.6582347873756766E-3</v>
      </c>
    </row>
    <row r="22" spans="1:23" ht="16.5" x14ac:dyDescent="0.25">
      <c r="A22" s="3" t="s">
        <v>32</v>
      </c>
      <c r="B22" s="3">
        <v>175.8</v>
      </c>
      <c r="C22" s="3">
        <v>175.8</v>
      </c>
      <c r="D22" s="3">
        <v>174.7</v>
      </c>
      <c r="E22" s="3">
        <v>176.1</v>
      </c>
      <c r="F22" s="3">
        <v>176.8</v>
      </c>
      <c r="G22" s="3">
        <v>164.7</v>
      </c>
      <c r="H22" s="3">
        <v>11.1</v>
      </c>
      <c r="I22" s="3">
        <v>11.1</v>
      </c>
      <c r="J22" s="3">
        <v>10</v>
      </c>
      <c r="K22" s="3">
        <v>11.4</v>
      </c>
      <c r="L22" s="3">
        <v>12.1</v>
      </c>
      <c r="M22" s="2">
        <v>0.78</v>
      </c>
      <c r="N22" s="2">
        <f>H22^2</f>
        <v>123.21</v>
      </c>
      <c r="O22" s="2">
        <f>I22^2</f>
        <v>123.21</v>
      </c>
      <c r="P22" s="2">
        <f>J22^2</f>
        <v>100</v>
      </c>
      <c r="Q22" s="2">
        <f>K22^2</f>
        <v>129.96</v>
      </c>
      <c r="R22" s="2">
        <f>L22^2</f>
        <v>146.41</v>
      </c>
      <c r="S22" s="2">
        <f>(H22/$G22)^2</f>
        <v>4.5421216253429819E-3</v>
      </c>
      <c r="T22" s="2">
        <f>(I22/$G22)^2</f>
        <v>4.5421216253429819E-3</v>
      </c>
      <c r="U22" s="2">
        <f>(J22/$G22)^2</f>
        <v>3.6864878056513126E-3</v>
      </c>
      <c r="V22" s="2">
        <f>(K22/$G22)^2</f>
        <v>4.7909595522244467E-3</v>
      </c>
      <c r="W22" s="2">
        <f>(L22/$G22)^2</f>
        <v>5.3973867962540858E-3</v>
      </c>
    </row>
    <row r="23" spans="1:23" ht="16.5" x14ac:dyDescent="0.25">
      <c r="A23" s="3" t="s">
        <v>23</v>
      </c>
      <c r="B23" s="3">
        <v>156.69999999999999</v>
      </c>
      <c r="C23" s="3">
        <v>151.30000000000001</v>
      </c>
      <c r="D23" s="3">
        <v>147.80000000000001</v>
      </c>
      <c r="E23" s="3">
        <v>147.30000000000001</v>
      </c>
      <c r="F23" s="3" t="s">
        <v>20</v>
      </c>
      <c r="G23" s="3">
        <v>145.19999999999999</v>
      </c>
      <c r="H23" s="3">
        <v>11.5</v>
      </c>
      <c r="I23" s="3">
        <v>6.1</v>
      </c>
      <c r="J23" s="3">
        <v>2.6</v>
      </c>
      <c r="K23" s="3">
        <v>2.1</v>
      </c>
      <c r="L23" s="3" t="s">
        <v>20</v>
      </c>
      <c r="M23" s="2">
        <v>1.52</v>
      </c>
      <c r="N23" s="2">
        <f>H23^2</f>
        <v>132.25</v>
      </c>
      <c r="O23" s="2">
        <f>I23^2</f>
        <v>37.209999999999994</v>
      </c>
      <c r="P23" s="2">
        <f>J23^2</f>
        <v>6.7600000000000007</v>
      </c>
      <c r="Q23" s="2">
        <f>K23^2</f>
        <v>4.41</v>
      </c>
      <c r="R23" s="2" t="s">
        <v>20</v>
      </c>
      <c r="S23" s="2">
        <f>(H23/$G23)^2</f>
        <v>6.2728145466687934E-3</v>
      </c>
      <c r="T23" s="2">
        <f>(I23/$G23)^2</f>
        <v>1.7649257412593251E-3</v>
      </c>
      <c r="U23" s="2">
        <f>(J23/$G23)^2</f>
        <v>3.2063687210193598E-4</v>
      </c>
      <c r="V23" s="2">
        <f>(K23/$G23)^2</f>
        <v>2.0917287070555297E-4</v>
      </c>
      <c r="W23" s="2" t="s">
        <v>20</v>
      </c>
    </row>
    <row r="24" spans="1:23" ht="16.5" x14ac:dyDescent="0.25">
      <c r="A24" s="3" t="s">
        <v>37</v>
      </c>
      <c r="B24" s="3">
        <v>190.9</v>
      </c>
      <c r="C24" s="3">
        <v>190.9</v>
      </c>
      <c r="D24" s="3">
        <v>190.7</v>
      </c>
      <c r="E24" s="3">
        <v>191.1</v>
      </c>
      <c r="F24" s="3">
        <v>193.1</v>
      </c>
      <c r="G24" s="3">
        <v>166</v>
      </c>
      <c r="H24" s="3">
        <v>24.9</v>
      </c>
      <c r="I24" s="3">
        <v>24.9</v>
      </c>
      <c r="J24" s="3">
        <v>24.7</v>
      </c>
      <c r="K24" s="3">
        <v>25.1</v>
      </c>
      <c r="L24" s="3">
        <v>27.1</v>
      </c>
      <c r="M24" s="2">
        <v>1.28</v>
      </c>
      <c r="N24" s="2">
        <f>H24^2</f>
        <v>620.00999999999988</v>
      </c>
      <c r="O24" s="2">
        <f>I24^2</f>
        <v>620.00999999999988</v>
      </c>
      <c r="P24" s="2">
        <f>J24^2</f>
        <v>610.08999999999992</v>
      </c>
      <c r="Q24" s="2">
        <f>K24^2</f>
        <v>630.0100000000001</v>
      </c>
      <c r="R24" s="2">
        <f>L24^2</f>
        <v>734.41000000000008</v>
      </c>
      <c r="S24" s="2">
        <f>(H24/$G24)^2</f>
        <v>2.2499999999999999E-2</v>
      </c>
      <c r="T24" s="2">
        <f>(I24/$G24)^2</f>
        <v>2.2499999999999999E-2</v>
      </c>
      <c r="U24" s="2">
        <f>(J24/$G24)^2</f>
        <v>2.2140005806357957E-2</v>
      </c>
      <c r="V24" s="2">
        <f>(K24/$G24)^2</f>
        <v>2.2862897372623023E-2</v>
      </c>
      <c r="W24" s="2">
        <f>(L24/$G24)^2</f>
        <v>2.6651545942807379E-2</v>
      </c>
    </row>
    <row r="25" spans="1:23" ht="16.5" x14ac:dyDescent="0.25">
      <c r="A25" s="3" t="s">
        <v>13</v>
      </c>
      <c r="B25" s="3">
        <v>242.9</v>
      </c>
      <c r="C25" s="3">
        <v>245</v>
      </c>
      <c r="D25" s="3">
        <v>244.9</v>
      </c>
      <c r="E25" s="3">
        <v>243.9</v>
      </c>
      <c r="F25" s="3">
        <v>243.9</v>
      </c>
      <c r="G25" s="3">
        <v>185.9</v>
      </c>
      <c r="H25" s="3">
        <v>57</v>
      </c>
      <c r="I25" s="3">
        <v>59.1</v>
      </c>
      <c r="J25" s="3">
        <v>59</v>
      </c>
      <c r="K25" s="3">
        <v>58</v>
      </c>
      <c r="L25" s="3">
        <v>58</v>
      </c>
      <c r="M25" s="2">
        <v>1.07</v>
      </c>
      <c r="N25" s="2">
        <f>H25^2</f>
        <v>3249</v>
      </c>
      <c r="O25" s="2">
        <f>I25^2</f>
        <v>3492.81</v>
      </c>
      <c r="P25" s="2">
        <f>J25^2</f>
        <v>3481</v>
      </c>
      <c r="Q25" s="2">
        <f>K25^2</f>
        <v>3364</v>
      </c>
      <c r="R25" s="2">
        <f>L25^2</f>
        <v>3364</v>
      </c>
      <c r="S25" s="2">
        <f>(H25/$G25)^2</f>
        <v>9.4013653826621926E-2</v>
      </c>
      <c r="T25" s="2">
        <f>(I25/$G25)^2</f>
        <v>0.10106858424812659</v>
      </c>
      <c r="U25" s="2">
        <f>(J25/$G25)^2</f>
        <v>0.1007268479441277</v>
      </c>
      <c r="V25" s="2">
        <f>(K25/$G25)^2</f>
        <v>9.7341314703833851E-2</v>
      </c>
      <c r="W25" s="2">
        <f>(L25/$G25)^2</f>
        <v>9.7341314703833851E-2</v>
      </c>
    </row>
    <row r="26" spans="1:23" ht="16.5" x14ac:dyDescent="0.25">
      <c r="A26" s="3" t="s">
        <v>26</v>
      </c>
      <c r="B26" s="3">
        <v>209.4</v>
      </c>
      <c r="C26" s="3">
        <v>191.2</v>
      </c>
      <c r="D26" s="3">
        <v>193</v>
      </c>
      <c r="E26" s="3">
        <v>192.9</v>
      </c>
      <c r="F26" s="3">
        <v>172.8</v>
      </c>
      <c r="G26" s="3">
        <v>156</v>
      </c>
      <c r="H26" s="3">
        <v>53.4</v>
      </c>
      <c r="I26" s="3">
        <v>35.200000000000003</v>
      </c>
      <c r="J26" s="3">
        <v>37</v>
      </c>
      <c r="K26" s="3">
        <v>36.9</v>
      </c>
      <c r="L26" s="3">
        <v>16.8</v>
      </c>
      <c r="M26" s="2">
        <v>1.1200000000000001</v>
      </c>
      <c r="N26" s="2">
        <f>H26^2</f>
        <v>2851.56</v>
      </c>
      <c r="O26" s="2">
        <f>I26^2</f>
        <v>1239.0400000000002</v>
      </c>
      <c r="P26" s="2">
        <f>J26^2</f>
        <v>1369</v>
      </c>
      <c r="Q26" s="2">
        <f>K26^2</f>
        <v>1361.61</v>
      </c>
      <c r="R26" s="2">
        <f>L26^2</f>
        <v>282.24</v>
      </c>
      <c r="S26" s="2">
        <f>(H26/$G26)^2</f>
        <v>0.11717455621301776</v>
      </c>
      <c r="T26" s="2">
        <f>(I26/$G26)^2</f>
        <v>5.0913872452334002E-2</v>
      </c>
      <c r="U26" s="2">
        <f>(J26/$G26)^2</f>
        <v>5.6254109138724522E-2</v>
      </c>
      <c r="V26" s="2">
        <f>(K26/$G26)^2</f>
        <v>5.5950443786982246E-2</v>
      </c>
      <c r="W26" s="2">
        <f>(L26/$G26)^2</f>
        <v>1.1597633136094675E-2</v>
      </c>
    </row>
    <row r="27" spans="1:23" x14ac:dyDescent="0.25">
      <c r="A27" s="2"/>
      <c r="B27" s="2"/>
      <c r="C27" s="2"/>
      <c r="D27" s="2"/>
      <c r="E27" s="2"/>
      <c r="F27" s="2"/>
      <c r="G27" s="2" t="s">
        <v>44</v>
      </c>
      <c r="H27" s="2">
        <f>SQRT(SUMSQ(H2:H26)/25)</f>
        <v>17.531331951680112</v>
      </c>
      <c r="I27" s="2">
        <f>SQRT(SUMSQ(I2:I26)/25)</f>
        <v>15.789008835262585</v>
      </c>
      <c r="J27" s="2">
        <f>SQRT(SUMSQ(J2:J26)/25)</f>
        <v>15.685981002156034</v>
      </c>
      <c r="K27" s="2">
        <f>SQRT(SUMSQ(K2:K26)/25)</f>
        <v>16.096894110355574</v>
      </c>
      <c r="L27" s="2">
        <f>SQRT(SUMSQ(L2:L26)/25)</f>
        <v>14.612528870801247</v>
      </c>
      <c r="N27" s="2"/>
      <c r="O27" s="2"/>
      <c r="P27" s="2"/>
      <c r="Q27" s="2"/>
      <c r="R27" s="2"/>
      <c r="S27" s="2"/>
    </row>
    <row r="28" spans="1:23" x14ac:dyDescent="0.25">
      <c r="A28" s="2"/>
      <c r="B28" s="2"/>
      <c r="C28" s="2"/>
      <c r="D28" s="2"/>
      <c r="E28" s="2"/>
      <c r="F28" s="2"/>
      <c r="G28" s="2" t="s">
        <v>45</v>
      </c>
      <c r="H28" s="2">
        <f>SQRT(SUMPRODUCT(N2:N26,$M$2:$M$26)/25)</f>
        <v>18.633496826951188</v>
      </c>
      <c r="I28" s="2">
        <f>SQRT(SUMPRODUCT(O2:O26,$M$2:$M$26)/25)</f>
        <v>16.753090699927579</v>
      </c>
      <c r="J28" s="2">
        <f>SQRT(SUMPRODUCT(P2:P26,$M$2:$M$26)/25)</f>
        <v>16.599125278158485</v>
      </c>
      <c r="K28" s="2">
        <f>SQRT(SUMPRODUCT(Q2:Q26,$M$2:$M$26)/25)</f>
        <v>17.144289078290765</v>
      </c>
      <c r="L28" s="2">
        <f>SQRT(SUMPRODUCT(R2:R26,$M$2:$M$26)/25)</f>
        <v>15.527858191006255</v>
      </c>
      <c r="M28" s="2"/>
      <c r="N28" s="2"/>
      <c r="O28" s="2"/>
      <c r="P28" s="2"/>
      <c r="Q28" s="2"/>
      <c r="R28" s="2"/>
      <c r="S28" s="2"/>
    </row>
    <row r="29" spans="1:23" x14ac:dyDescent="0.25">
      <c r="A29" s="2"/>
      <c r="B29" s="2"/>
      <c r="C29" s="2"/>
      <c r="D29" s="2"/>
      <c r="E29" s="2"/>
      <c r="F29" s="2"/>
      <c r="G29" s="2" t="s">
        <v>46</v>
      </c>
      <c r="H29" s="2">
        <f>AVERAGE(S2:S26)</f>
        <v>1.0655085094728367E-2</v>
      </c>
      <c r="I29" s="2">
        <f>AVERAGE(T2:T26)</f>
        <v>8.1414428992159643E-3</v>
      </c>
      <c r="J29" s="2">
        <f>AVERAGE(U2:U26)</f>
        <v>8.1087903440286088E-3</v>
      </c>
      <c r="K29" s="2">
        <f>AVERAGE(V2:V26)</f>
        <v>8.4362811737468003E-3</v>
      </c>
      <c r="L29" s="2">
        <f>AVERAGE(W2:W26)</f>
        <v>7.4308275062251435E-3</v>
      </c>
      <c r="M29" s="2"/>
      <c r="N29" s="2"/>
      <c r="O29" s="2"/>
      <c r="P29" s="2"/>
      <c r="Q29" s="2"/>
      <c r="R29" s="2"/>
      <c r="S29" s="2"/>
    </row>
    <row r="30" spans="1:23" x14ac:dyDescent="0.25">
      <c r="A30" s="2"/>
      <c r="B30" s="2"/>
      <c r="C30" s="2"/>
      <c r="D30" s="2"/>
      <c r="E30" s="2"/>
      <c r="F30" s="2"/>
      <c r="G30" s="2" t="s">
        <v>47</v>
      </c>
      <c r="H30" s="2">
        <f>SUMPRODUCT(S2:S26,$M$2:$M$26)/25</f>
        <v>1.206833512127822E-2</v>
      </c>
      <c r="I30" s="2">
        <f>SUMPRODUCT(T2:T26,$M$2:$M$26)/25</f>
        <v>9.2095713820208192E-3</v>
      </c>
      <c r="J30" s="2">
        <f>SUMPRODUCT(U2:U26,$M$2:$M$26)/25</f>
        <v>9.1005013863443077E-3</v>
      </c>
      <c r="K30" s="2">
        <f>SUMPRODUCT(V2:V26,$M$2:$M$26)/25</f>
        <v>9.5672730078022704E-3</v>
      </c>
      <c r="L30" s="2">
        <f>SUMPRODUCT(W2:W26,$M$2:$M$26)/25</f>
        <v>7.371937392739638E-3</v>
      </c>
      <c r="M30" s="2"/>
      <c r="N30" s="2"/>
      <c r="O30" s="2"/>
      <c r="P30" s="2"/>
      <c r="Q30" s="2"/>
      <c r="R30" s="2"/>
      <c r="S30" s="2"/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autoFilter ref="A1:W30" xr:uid="{8712F4C2-D5DA-47AA-820B-B6E6DD6E695E}">
    <sortState ref="A2:W30">
      <sortCondition ref="S1:S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F5A-FC7B-4EA5-A9DF-FCBCE7B5014A}">
  <dimension ref="A1:R31"/>
  <sheetViews>
    <sheetView tabSelected="1" workbookViewId="0">
      <selection activeCell="J31" sqref="J31"/>
    </sheetView>
  </sheetViews>
  <sheetFormatPr defaultRowHeight="15" x14ac:dyDescent="0.25"/>
  <cols>
    <col min="2" max="8" width="9.28515625" bestFit="1" customWidth="1"/>
    <col min="9" max="9" width="15" customWidth="1"/>
    <col min="10" max="10" width="9.42578125" bestFit="1" customWidth="1"/>
    <col min="11" max="11" width="9.28515625" bestFit="1" customWidth="1"/>
    <col min="12" max="12" width="10" bestFit="1" customWidth="1"/>
    <col min="13" max="13" width="9.28515625" bestFit="1" customWidth="1"/>
    <col min="14" max="14" width="9.42578125" bestFit="1" customWidth="1"/>
    <col min="15" max="15" width="9.28515625" bestFit="1" customWidth="1"/>
    <col min="16" max="16" width="9.42578125" bestFit="1" customWidth="1"/>
    <col min="17" max="17" width="9.28515625" bestFit="1" customWidth="1"/>
    <col min="18" max="18" width="9.42578125" bestFit="1" customWidth="1"/>
  </cols>
  <sheetData>
    <row r="1" spans="1:18" ht="49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53</v>
      </c>
      <c r="K1" s="1" t="s">
        <v>7</v>
      </c>
      <c r="L1" s="1" t="s">
        <v>54</v>
      </c>
      <c r="M1" s="1" t="s">
        <v>8</v>
      </c>
      <c r="N1" s="1" t="s">
        <v>55</v>
      </c>
      <c r="O1" s="1" t="s">
        <v>9</v>
      </c>
      <c r="P1" s="1" t="s">
        <v>56</v>
      </c>
      <c r="Q1" s="1" t="s">
        <v>10</v>
      </c>
      <c r="R1" s="1" t="s">
        <v>57</v>
      </c>
    </row>
    <row r="2" spans="1:18" ht="16.5" x14ac:dyDescent="0.25">
      <c r="A2" s="3" t="s">
        <v>31</v>
      </c>
      <c r="B2" s="3">
        <v>117.2</v>
      </c>
      <c r="C2" s="3">
        <v>117.5</v>
      </c>
      <c r="D2" s="3">
        <v>117.5</v>
      </c>
      <c r="E2" s="3">
        <v>116.9</v>
      </c>
      <c r="F2" s="3" t="s">
        <v>20</v>
      </c>
      <c r="G2" s="3">
        <v>117.2</v>
      </c>
      <c r="H2" s="3">
        <v>2</v>
      </c>
      <c r="I2" s="3">
        <v>0</v>
      </c>
      <c r="J2" s="3">
        <v>0</v>
      </c>
      <c r="K2" s="3">
        <v>0.09</v>
      </c>
      <c r="L2" s="3">
        <v>6.9999999999999999E-6</v>
      </c>
      <c r="M2" s="3">
        <v>0.09</v>
      </c>
      <c r="N2" s="3">
        <v>6.9999999999999999E-6</v>
      </c>
      <c r="O2" s="3">
        <v>0.09</v>
      </c>
      <c r="P2" s="3">
        <v>6.9999999999999999E-6</v>
      </c>
      <c r="Q2" s="3" t="s">
        <v>20</v>
      </c>
      <c r="R2" s="3" t="s">
        <v>20</v>
      </c>
    </row>
    <row r="3" spans="1:18" ht="16.5" x14ac:dyDescent="0.25">
      <c r="A3" s="3" t="s">
        <v>23</v>
      </c>
      <c r="B3" s="3">
        <v>152.6</v>
      </c>
      <c r="C3" s="3">
        <v>151</v>
      </c>
      <c r="D3" s="3">
        <v>147.1</v>
      </c>
      <c r="E3" s="3">
        <v>146.6</v>
      </c>
      <c r="F3" s="3" t="s">
        <v>20</v>
      </c>
      <c r="G3" s="3">
        <v>152.4</v>
      </c>
      <c r="H3" s="3">
        <v>1.52</v>
      </c>
      <c r="I3" s="3">
        <v>0.04</v>
      </c>
      <c r="J3" s="3">
        <v>1.9999999999999999E-6</v>
      </c>
      <c r="K3" s="3">
        <v>1.96</v>
      </c>
      <c r="L3" s="3">
        <v>8.3999999999999995E-5</v>
      </c>
      <c r="M3" s="3">
        <v>28.09</v>
      </c>
      <c r="N3" s="3">
        <v>1.209E-3</v>
      </c>
      <c r="O3" s="3">
        <v>33.64</v>
      </c>
      <c r="P3" s="3">
        <v>1.4480000000000001E-3</v>
      </c>
      <c r="Q3" s="3" t="s">
        <v>20</v>
      </c>
      <c r="R3" s="3" t="s">
        <v>20</v>
      </c>
    </row>
    <row r="4" spans="1:18" ht="16.5" x14ac:dyDescent="0.25">
      <c r="A4" s="3" t="s">
        <v>14</v>
      </c>
      <c r="B4" s="3">
        <v>150.19999999999999</v>
      </c>
      <c r="C4" s="3">
        <v>149.9</v>
      </c>
      <c r="D4" s="3">
        <v>150.1</v>
      </c>
      <c r="E4" s="3">
        <v>149.80000000000001</v>
      </c>
      <c r="F4" s="3">
        <v>150.9</v>
      </c>
      <c r="G4" s="3">
        <v>149.30000000000001</v>
      </c>
      <c r="H4" s="3">
        <v>1.23</v>
      </c>
      <c r="I4" s="3">
        <v>0.81</v>
      </c>
      <c r="J4" s="3">
        <v>3.6000000000000001E-5</v>
      </c>
      <c r="K4" s="3">
        <v>0.36</v>
      </c>
      <c r="L4" s="3">
        <v>1.5999999999999999E-5</v>
      </c>
      <c r="M4" s="3">
        <v>0.64</v>
      </c>
      <c r="N4" s="3">
        <v>2.9E-5</v>
      </c>
      <c r="O4" s="3">
        <v>0.25</v>
      </c>
      <c r="P4" s="3">
        <v>1.1E-5</v>
      </c>
      <c r="Q4" s="3">
        <v>2.56</v>
      </c>
      <c r="R4" s="3">
        <v>1.15E-4</v>
      </c>
    </row>
    <row r="5" spans="1:18" ht="16.5" x14ac:dyDescent="0.25">
      <c r="A5" s="3" t="s">
        <v>35</v>
      </c>
      <c r="B5" s="3">
        <v>233.2</v>
      </c>
      <c r="C5" s="3">
        <v>234</v>
      </c>
      <c r="D5" s="3">
        <v>235</v>
      </c>
      <c r="E5" s="3">
        <v>233.8</v>
      </c>
      <c r="F5" s="3">
        <v>235.4</v>
      </c>
      <c r="G5" s="3">
        <v>231.6</v>
      </c>
      <c r="H5" s="3">
        <v>1.17</v>
      </c>
      <c r="I5" s="3">
        <v>2.56</v>
      </c>
      <c r="J5" s="3">
        <v>4.8000000000000001E-5</v>
      </c>
      <c r="K5" s="3">
        <v>5.76</v>
      </c>
      <c r="L5" s="3">
        <v>1.07E-4</v>
      </c>
      <c r="M5" s="3">
        <v>11.56</v>
      </c>
      <c r="N5" s="3">
        <v>2.1599999999999999E-4</v>
      </c>
      <c r="O5" s="3">
        <v>4.84</v>
      </c>
      <c r="P5" s="3">
        <v>9.0000000000000006E-5</v>
      </c>
      <c r="Q5" s="3">
        <v>14.44</v>
      </c>
      <c r="R5" s="3">
        <v>2.6899999999999998E-4</v>
      </c>
    </row>
    <row r="6" spans="1:18" ht="16.5" x14ac:dyDescent="0.25">
      <c r="A6" s="3" t="s">
        <v>29</v>
      </c>
      <c r="B6" s="3">
        <v>148.80000000000001</v>
      </c>
      <c r="C6" s="3">
        <v>149.30000000000001</v>
      </c>
      <c r="D6" s="3">
        <v>149.4</v>
      </c>
      <c r="E6" s="3">
        <v>149.6</v>
      </c>
      <c r="F6" s="3">
        <v>149.69999999999999</v>
      </c>
      <c r="G6" s="3">
        <v>147.1</v>
      </c>
      <c r="H6" s="3">
        <v>1.1299999999999999</v>
      </c>
      <c r="I6" s="3">
        <v>2.89</v>
      </c>
      <c r="J6" s="3">
        <v>1.34E-4</v>
      </c>
      <c r="K6" s="3">
        <v>4.84</v>
      </c>
      <c r="L6" s="3">
        <v>2.24E-4</v>
      </c>
      <c r="M6" s="3">
        <v>5.29</v>
      </c>
      <c r="N6" s="3">
        <v>2.4399999999999999E-4</v>
      </c>
      <c r="O6" s="3">
        <v>6.25</v>
      </c>
      <c r="P6" s="3">
        <v>2.8899999999999998E-4</v>
      </c>
      <c r="Q6" s="3">
        <v>6.76</v>
      </c>
      <c r="R6" s="3">
        <v>3.1199999999999999E-4</v>
      </c>
    </row>
    <row r="7" spans="1:18" ht="16.5" x14ac:dyDescent="0.25">
      <c r="A7" s="3" t="s">
        <v>24</v>
      </c>
      <c r="B7" s="3">
        <v>149.9</v>
      </c>
      <c r="C7" s="3">
        <v>149.9</v>
      </c>
      <c r="D7" s="3">
        <v>150.30000000000001</v>
      </c>
      <c r="E7" s="3">
        <v>149.69999999999999</v>
      </c>
      <c r="F7" s="3">
        <v>149.6</v>
      </c>
      <c r="G7" s="3">
        <v>147.19999999999999</v>
      </c>
      <c r="H7" s="3">
        <v>0.88</v>
      </c>
      <c r="I7" s="3">
        <v>7.29</v>
      </c>
      <c r="J7" s="3">
        <v>3.3599999999999998E-4</v>
      </c>
      <c r="K7" s="3">
        <v>7.29</v>
      </c>
      <c r="L7" s="3">
        <v>3.3599999999999998E-4</v>
      </c>
      <c r="M7" s="3">
        <v>9.61</v>
      </c>
      <c r="N7" s="3">
        <v>4.44E-4</v>
      </c>
      <c r="O7" s="3">
        <v>6.25</v>
      </c>
      <c r="P7" s="3">
        <v>2.8800000000000001E-4</v>
      </c>
      <c r="Q7" s="3">
        <v>5.76</v>
      </c>
      <c r="R7" s="3">
        <v>2.6600000000000001E-4</v>
      </c>
    </row>
    <row r="8" spans="1:18" ht="16.5" x14ac:dyDescent="0.25">
      <c r="A8" s="3" t="s">
        <v>33</v>
      </c>
      <c r="B8" s="3">
        <v>171.2</v>
      </c>
      <c r="C8" s="3">
        <v>166.1</v>
      </c>
      <c r="D8" s="3">
        <v>170.6</v>
      </c>
      <c r="E8" s="3">
        <v>172.3</v>
      </c>
      <c r="F8" s="3">
        <v>173.6</v>
      </c>
      <c r="G8" s="3">
        <v>167.5</v>
      </c>
      <c r="H8" s="3">
        <v>0.5</v>
      </c>
      <c r="I8" s="3">
        <v>13.69</v>
      </c>
      <c r="J8" s="3">
        <v>4.8799999999999999E-4</v>
      </c>
      <c r="K8" s="3">
        <v>1.96</v>
      </c>
      <c r="L8" s="3">
        <v>6.9999999999999994E-5</v>
      </c>
      <c r="M8" s="3">
        <v>9.61</v>
      </c>
      <c r="N8" s="3">
        <v>3.4299999999999999E-4</v>
      </c>
      <c r="O8" s="3">
        <v>23.04</v>
      </c>
      <c r="P8" s="3">
        <v>8.2100000000000001E-4</v>
      </c>
      <c r="Q8" s="3">
        <v>37.21</v>
      </c>
      <c r="R8" s="3">
        <v>1.3259999999999999E-3</v>
      </c>
    </row>
    <row r="9" spans="1:18" ht="16.5" x14ac:dyDescent="0.25">
      <c r="A9" s="3" t="s">
        <v>15</v>
      </c>
      <c r="B9" s="3">
        <v>142.9</v>
      </c>
      <c r="C9" s="3">
        <v>143.80000000000001</v>
      </c>
      <c r="D9" s="3">
        <v>143.19999999999999</v>
      </c>
      <c r="E9" s="3">
        <v>143.6</v>
      </c>
      <c r="F9" s="3">
        <v>145.19999999999999</v>
      </c>
      <c r="G9" s="3">
        <v>146.4</v>
      </c>
      <c r="H9" s="3">
        <v>1.32</v>
      </c>
      <c r="I9" s="3">
        <v>12.25</v>
      </c>
      <c r="J9" s="3">
        <v>5.7200000000000003E-4</v>
      </c>
      <c r="K9" s="3">
        <v>6.76</v>
      </c>
      <c r="L9" s="3">
        <v>3.1500000000000001E-4</v>
      </c>
      <c r="M9" s="3">
        <v>10.24</v>
      </c>
      <c r="N9" s="3">
        <v>4.7800000000000002E-4</v>
      </c>
      <c r="O9" s="3">
        <v>7.84</v>
      </c>
      <c r="P9" s="3">
        <v>3.6600000000000001E-4</v>
      </c>
      <c r="Q9" s="3">
        <v>1.44</v>
      </c>
      <c r="R9" s="3">
        <v>6.7000000000000002E-5</v>
      </c>
    </row>
    <row r="10" spans="1:18" ht="16.5" x14ac:dyDescent="0.25">
      <c r="A10" s="3" t="s">
        <v>22</v>
      </c>
      <c r="B10" s="3">
        <v>144.6</v>
      </c>
      <c r="C10" s="3">
        <v>146.1</v>
      </c>
      <c r="D10" s="3">
        <v>146.69999999999999</v>
      </c>
      <c r="E10" s="3">
        <v>148.6</v>
      </c>
      <c r="F10" s="3">
        <v>145.1</v>
      </c>
      <c r="G10" s="3">
        <v>141.19999999999999</v>
      </c>
      <c r="H10" s="3">
        <v>0.69</v>
      </c>
      <c r="I10" s="3">
        <v>11.56</v>
      </c>
      <c r="J10" s="3">
        <v>5.8E-4</v>
      </c>
      <c r="K10" s="3">
        <v>24.01</v>
      </c>
      <c r="L10" s="3">
        <v>1.204E-3</v>
      </c>
      <c r="M10" s="3">
        <v>30.25</v>
      </c>
      <c r="N10" s="3">
        <v>1.5169999999999999E-3</v>
      </c>
      <c r="O10" s="3">
        <v>54.76</v>
      </c>
      <c r="P10" s="3">
        <v>2.7469999999999999E-3</v>
      </c>
      <c r="Q10" s="3">
        <v>15.21</v>
      </c>
      <c r="R10" s="3">
        <v>7.6300000000000001E-4</v>
      </c>
    </row>
    <row r="11" spans="1:18" ht="16.5" x14ac:dyDescent="0.25">
      <c r="A11" s="3" t="s">
        <v>11</v>
      </c>
      <c r="B11" s="3">
        <v>151.4</v>
      </c>
      <c r="C11" s="3">
        <v>150.30000000000001</v>
      </c>
      <c r="D11" s="3">
        <v>150.9</v>
      </c>
      <c r="E11" s="3">
        <v>151.69999999999999</v>
      </c>
      <c r="F11" s="3">
        <v>150.6</v>
      </c>
      <c r="G11" s="3">
        <v>147.80000000000001</v>
      </c>
      <c r="H11" s="3">
        <v>0.77</v>
      </c>
      <c r="I11" s="3">
        <v>12.96</v>
      </c>
      <c r="J11" s="3">
        <v>5.9299999999999999E-4</v>
      </c>
      <c r="K11" s="3">
        <v>6.25</v>
      </c>
      <c r="L11" s="3">
        <v>2.8600000000000001E-4</v>
      </c>
      <c r="M11" s="3">
        <v>9.61</v>
      </c>
      <c r="N11" s="3">
        <v>4.4000000000000002E-4</v>
      </c>
      <c r="O11" s="3">
        <v>15.21</v>
      </c>
      <c r="P11" s="3">
        <v>6.96E-4</v>
      </c>
      <c r="Q11" s="3">
        <v>7.84</v>
      </c>
      <c r="R11" s="3">
        <v>3.59E-4</v>
      </c>
    </row>
    <row r="12" spans="1:18" ht="16.5" x14ac:dyDescent="0.25">
      <c r="A12" s="3" t="s">
        <v>34</v>
      </c>
      <c r="B12" s="3">
        <v>136.4</v>
      </c>
      <c r="C12" s="3">
        <v>136.9</v>
      </c>
      <c r="D12" s="3">
        <v>137.4</v>
      </c>
      <c r="E12" s="3">
        <v>137.19999999999999</v>
      </c>
      <c r="F12" s="3">
        <v>136.80000000000001</v>
      </c>
      <c r="G12" s="3">
        <v>131.9</v>
      </c>
      <c r="H12" s="3">
        <v>1.45</v>
      </c>
      <c r="I12" s="3">
        <v>20.25</v>
      </c>
      <c r="J12" s="3">
        <v>1.1640000000000001E-3</v>
      </c>
      <c r="K12" s="3">
        <v>25</v>
      </c>
      <c r="L12" s="3">
        <v>1.4369999999999999E-3</v>
      </c>
      <c r="M12" s="3">
        <v>30.25</v>
      </c>
      <c r="N12" s="3">
        <v>1.7390000000000001E-3</v>
      </c>
      <c r="O12" s="3">
        <v>28.09</v>
      </c>
      <c r="P12" s="3">
        <v>1.6149999999999999E-3</v>
      </c>
      <c r="Q12" s="3">
        <v>24.01</v>
      </c>
      <c r="R12" s="3">
        <v>1.3799999999999999E-3</v>
      </c>
    </row>
    <row r="13" spans="1:18" ht="16.5" x14ac:dyDescent="0.25">
      <c r="A13" s="3" t="s">
        <v>36</v>
      </c>
      <c r="B13" s="3">
        <v>143.4</v>
      </c>
      <c r="C13" s="3">
        <v>143.30000000000001</v>
      </c>
      <c r="D13" s="3">
        <v>143.4</v>
      </c>
      <c r="E13" s="3">
        <v>143.30000000000001</v>
      </c>
      <c r="F13" s="3">
        <v>143.30000000000001</v>
      </c>
      <c r="G13" s="3">
        <v>149.6</v>
      </c>
      <c r="H13" s="3">
        <v>1.91</v>
      </c>
      <c r="I13" s="3">
        <v>38.44</v>
      </c>
      <c r="J13" s="3">
        <v>1.7179999999999999E-3</v>
      </c>
      <c r="K13" s="3">
        <v>39.69</v>
      </c>
      <c r="L13" s="3">
        <v>1.7730000000000001E-3</v>
      </c>
      <c r="M13" s="3">
        <v>38.44</v>
      </c>
      <c r="N13" s="3">
        <v>1.7179999999999999E-3</v>
      </c>
      <c r="O13" s="3">
        <v>39.69</v>
      </c>
      <c r="P13" s="3">
        <v>1.7730000000000001E-3</v>
      </c>
      <c r="Q13" s="3">
        <v>39.69</v>
      </c>
      <c r="R13" s="3">
        <v>1.7730000000000001E-3</v>
      </c>
    </row>
    <row r="14" spans="1:18" ht="16.5" x14ac:dyDescent="0.25">
      <c r="A14" s="3" t="s">
        <v>18</v>
      </c>
      <c r="B14" s="3">
        <v>182.9</v>
      </c>
      <c r="C14" s="3">
        <v>183.5</v>
      </c>
      <c r="D14" s="3">
        <v>183</v>
      </c>
      <c r="E14" s="3">
        <v>184.4</v>
      </c>
      <c r="F14" s="3">
        <v>183.2</v>
      </c>
      <c r="G14" s="3">
        <v>174</v>
      </c>
      <c r="H14" s="3">
        <v>0.67</v>
      </c>
      <c r="I14" s="3">
        <v>79.209999999999994</v>
      </c>
      <c r="J14" s="3">
        <v>2.6159999999999998E-3</v>
      </c>
      <c r="K14" s="3">
        <v>90.25</v>
      </c>
      <c r="L14" s="3">
        <v>2.9810000000000001E-3</v>
      </c>
      <c r="M14" s="3">
        <v>81</v>
      </c>
      <c r="N14" s="3">
        <v>2.6749999999999999E-3</v>
      </c>
      <c r="O14" s="3">
        <v>108.16</v>
      </c>
      <c r="P14" s="3">
        <v>3.5720000000000001E-3</v>
      </c>
      <c r="Q14" s="3">
        <v>84.64</v>
      </c>
      <c r="R14" s="3">
        <v>2.7959999999999999E-3</v>
      </c>
    </row>
    <row r="15" spans="1:18" ht="16.5" x14ac:dyDescent="0.25">
      <c r="A15" s="3" t="s">
        <v>25</v>
      </c>
      <c r="B15" s="3">
        <v>264.3</v>
      </c>
      <c r="C15" s="3">
        <v>262.39999999999998</v>
      </c>
      <c r="D15" s="3">
        <v>267.8</v>
      </c>
      <c r="E15" s="3">
        <v>261.7</v>
      </c>
      <c r="F15" s="3">
        <v>263.39999999999998</v>
      </c>
      <c r="G15" s="3">
        <v>250.8</v>
      </c>
      <c r="H15" s="3">
        <v>1.25</v>
      </c>
      <c r="I15" s="3">
        <v>182.25</v>
      </c>
      <c r="J15" s="3">
        <v>2.8969999999999998E-3</v>
      </c>
      <c r="K15" s="3">
        <v>134.56</v>
      </c>
      <c r="L15" s="3">
        <v>2.1389999999999998E-3</v>
      </c>
      <c r="M15" s="3">
        <v>289</v>
      </c>
      <c r="N15" s="3">
        <v>4.5950000000000001E-3</v>
      </c>
      <c r="O15" s="3">
        <v>118.81</v>
      </c>
      <c r="P15" s="3">
        <v>1.8890000000000001E-3</v>
      </c>
      <c r="Q15" s="3">
        <v>158.76</v>
      </c>
      <c r="R15" s="3">
        <v>2.5240000000000002E-3</v>
      </c>
    </row>
    <row r="16" spans="1:18" ht="16.5" x14ac:dyDescent="0.25">
      <c r="A16" s="3" t="s">
        <v>32</v>
      </c>
      <c r="B16" s="3">
        <v>172.9</v>
      </c>
      <c r="C16" s="3">
        <v>173.1</v>
      </c>
      <c r="D16" s="3">
        <v>174.1</v>
      </c>
      <c r="E16" s="3">
        <v>172.6</v>
      </c>
      <c r="F16" s="3">
        <v>173.9</v>
      </c>
      <c r="G16" s="3">
        <v>163.9</v>
      </c>
      <c r="H16" s="3">
        <v>0.78</v>
      </c>
      <c r="I16" s="3">
        <v>81</v>
      </c>
      <c r="J16" s="3">
        <v>3.0149999999999999E-3</v>
      </c>
      <c r="K16" s="3">
        <v>84.64</v>
      </c>
      <c r="L16" s="3">
        <v>3.1510000000000002E-3</v>
      </c>
      <c r="M16" s="3">
        <v>104.04</v>
      </c>
      <c r="N16" s="3">
        <v>3.8730000000000001E-3</v>
      </c>
      <c r="O16" s="3">
        <v>75.69</v>
      </c>
      <c r="P16" s="3">
        <v>2.8180000000000002E-3</v>
      </c>
      <c r="Q16" s="3">
        <v>100</v>
      </c>
      <c r="R16" s="3">
        <v>3.7230000000000002E-3</v>
      </c>
    </row>
    <row r="17" spans="1:18" ht="16.5" x14ac:dyDescent="0.25">
      <c r="A17" s="3" t="s">
        <v>17</v>
      </c>
      <c r="B17" s="3">
        <v>199.3</v>
      </c>
      <c r="C17" s="3">
        <v>199.9</v>
      </c>
      <c r="D17" s="3">
        <v>201.4</v>
      </c>
      <c r="E17" s="3">
        <v>200.7</v>
      </c>
      <c r="F17" s="3">
        <v>199</v>
      </c>
      <c r="G17" s="3">
        <v>188.6</v>
      </c>
      <c r="H17" s="3">
        <v>0.63</v>
      </c>
      <c r="I17" s="3">
        <v>114.49</v>
      </c>
      <c r="J17" s="3">
        <v>3.2190000000000001E-3</v>
      </c>
      <c r="K17" s="3">
        <v>127.69</v>
      </c>
      <c r="L17" s="3">
        <v>3.5899999999999999E-3</v>
      </c>
      <c r="M17" s="3">
        <v>163.84</v>
      </c>
      <c r="N17" s="3">
        <v>4.6059999999999999E-3</v>
      </c>
      <c r="O17" s="3">
        <v>146.41</v>
      </c>
      <c r="P17" s="3">
        <v>4.1159999999999999E-3</v>
      </c>
      <c r="Q17" s="3">
        <v>108.16</v>
      </c>
      <c r="R17" s="3">
        <v>3.0409999999999999E-3</v>
      </c>
    </row>
    <row r="18" spans="1:18" ht="16.5" x14ac:dyDescent="0.25">
      <c r="A18" s="3" t="s">
        <v>26</v>
      </c>
      <c r="B18" s="3">
        <v>145.80000000000001</v>
      </c>
      <c r="C18" s="3">
        <v>148.19999999999999</v>
      </c>
      <c r="D18" s="3">
        <v>137.6</v>
      </c>
      <c r="E18" s="3">
        <v>132.19999999999999</v>
      </c>
      <c r="F18" s="3">
        <v>132.9</v>
      </c>
      <c r="G18" s="3">
        <v>158</v>
      </c>
      <c r="H18" s="3">
        <v>1.1200000000000001</v>
      </c>
      <c r="I18" s="3">
        <v>148.84</v>
      </c>
      <c r="J18" s="3">
        <v>5.9620000000000003E-3</v>
      </c>
      <c r="K18" s="3">
        <v>96.04</v>
      </c>
      <c r="L18" s="3">
        <v>3.8470000000000002E-3</v>
      </c>
      <c r="M18" s="3">
        <v>416.16</v>
      </c>
      <c r="N18" s="3">
        <v>1.6670000000000001E-2</v>
      </c>
      <c r="O18" s="3">
        <v>665.64</v>
      </c>
      <c r="P18" s="3">
        <v>2.6664E-2</v>
      </c>
      <c r="Q18" s="3">
        <v>630.01</v>
      </c>
      <c r="R18" s="3">
        <v>2.5236999999999999E-2</v>
      </c>
    </row>
    <row r="19" spans="1:18" ht="16.5" x14ac:dyDescent="0.25">
      <c r="A19" s="3" t="s">
        <v>12</v>
      </c>
      <c r="B19" s="3">
        <v>209.6</v>
      </c>
      <c r="C19" s="3">
        <v>207.6</v>
      </c>
      <c r="D19" s="3">
        <v>210.5</v>
      </c>
      <c r="E19" s="3">
        <v>211.2</v>
      </c>
      <c r="F19" s="3">
        <v>210</v>
      </c>
      <c r="G19" s="3">
        <v>194.2</v>
      </c>
      <c r="H19" s="3">
        <v>1.54</v>
      </c>
      <c r="I19" s="3">
        <v>237.16</v>
      </c>
      <c r="J19" s="3">
        <v>6.2880000000000002E-3</v>
      </c>
      <c r="K19" s="3">
        <v>179.56</v>
      </c>
      <c r="L19" s="3">
        <v>4.7609999999999996E-3</v>
      </c>
      <c r="M19" s="3">
        <v>265.69</v>
      </c>
      <c r="N19" s="3">
        <v>7.045E-3</v>
      </c>
      <c r="O19" s="3">
        <v>289</v>
      </c>
      <c r="P19" s="3">
        <v>7.6629999999999997E-3</v>
      </c>
      <c r="Q19" s="3">
        <v>249.64</v>
      </c>
      <c r="R19" s="3">
        <v>6.6189999999999999E-3</v>
      </c>
    </row>
    <row r="20" spans="1:18" ht="16.5" x14ac:dyDescent="0.25">
      <c r="A20" s="3" t="s">
        <v>30</v>
      </c>
      <c r="B20" s="3">
        <v>204.3</v>
      </c>
      <c r="C20" s="3">
        <v>203.4</v>
      </c>
      <c r="D20" s="3">
        <v>201.1</v>
      </c>
      <c r="E20" s="3">
        <v>203.3</v>
      </c>
      <c r="F20" s="3">
        <v>204.7</v>
      </c>
      <c r="G20" s="3">
        <v>187.2</v>
      </c>
      <c r="H20" s="3">
        <v>1.54</v>
      </c>
      <c r="I20" s="3">
        <v>292.41000000000003</v>
      </c>
      <c r="J20" s="3">
        <v>8.3440000000000007E-3</v>
      </c>
      <c r="K20" s="3">
        <v>262.44</v>
      </c>
      <c r="L20" s="3">
        <v>7.489E-3</v>
      </c>
      <c r="M20" s="3">
        <v>193.21</v>
      </c>
      <c r="N20" s="3">
        <v>5.5129999999999997E-3</v>
      </c>
      <c r="O20" s="3">
        <v>259.20999999999998</v>
      </c>
      <c r="P20" s="3">
        <v>7.3969999999999999E-3</v>
      </c>
      <c r="Q20" s="3">
        <v>306.25</v>
      </c>
      <c r="R20" s="3">
        <v>8.7390000000000002E-3</v>
      </c>
    </row>
    <row r="21" spans="1:18" ht="16.5" x14ac:dyDescent="0.25">
      <c r="A21" s="3" t="s">
        <v>28</v>
      </c>
      <c r="B21" s="3">
        <v>176.5</v>
      </c>
      <c r="C21" s="3">
        <v>174.2</v>
      </c>
      <c r="D21" s="3">
        <v>173.4</v>
      </c>
      <c r="E21" s="3">
        <v>172.7</v>
      </c>
      <c r="F21" s="3">
        <v>173.6</v>
      </c>
      <c r="G21" s="3">
        <v>161.69999999999999</v>
      </c>
      <c r="H21" s="3">
        <v>1.1599999999999999</v>
      </c>
      <c r="I21" s="3">
        <v>219.04</v>
      </c>
      <c r="J21" s="3">
        <v>8.3770000000000008E-3</v>
      </c>
      <c r="K21" s="3">
        <v>156.25</v>
      </c>
      <c r="L21" s="3">
        <v>5.9760000000000004E-3</v>
      </c>
      <c r="M21" s="3">
        <v>136.88999999999999</v>
      </c>
      <c r="N21" s="3">
        <v>5.2350000000000001E-3</v>
      </c>
      <c r="O21" s="3">
        <v>121</v>
      </c>
      <c r="P21" s="3">
        <v>4.6280000000000002E-3</v>
      </c>
      <c r="Q21" s="3">
        <v>141.61000000000001</v>
      </c>
      <c r="R21" s="3">
        <v>5.4159999999999998E-3</v>
      </c>
    </row>
    <row r="22" spans="1:18" ht="16.5" x14ac:dyDescent="0.25">
      <c r="A22" s="3" t="s">
        <v>16</v>
      </c>
      <c r="B22" s="3">
        <v>164.9</v>
      </c>
      <c r="C22" s="3">
        <v>169.1</v>
      </c>
      <c r="D22" s="3">
        <v>167.8</v>
      </c>
      <c r="E22" s="3">
        <v>171.7</v>
      </c>
      <c r="F22" s="3">
        <v>162.69999999999999</v>
      </c>
      <c r="G22" s="3">
        <v>150.4</v>
      </c>
      <c r="H22" s="3">
        <v>1.29</v>
      </c>
      <c r="I22" s="3">
        <v>210.25</v>
      </c>
      <c r="J22" s="3">
        <v>9.2949999999999994E-3</v>
      </c>
      <c r="K22" s="3">
        <v>349.69</v>
      </c>
      <c r="L22" s="3">
        <v>1.5459000000000001E-2</v>
      </c>
      <c r="M22" s="3">
        <v>302.76</v>
      </c>
      <c r="N22" s="3">
        <v>1.3384999999999999E-2</v>
      </c>
      <c r="O22" s="3">
        <v>453.69</v>
      </c>
      <c r="P22" s="3">
        <v>2.0056999999999998E-2</v>
      </c>
      <c r="Q22" s="3">
        <v>151.29</v>
      </c>
      <c r="R22" s="3">
        <v>6.6880000000000004E-3</v>
      </c>
    </row>
    <row r="23" spans="1:18" ht="16.5" x14ac:dyDescent="0.25">
      <c r="A23" s="3" t="s">
        <v>21</v>
      </c>
      <c r="B23" s="3">
        <v>167.9</v>
      </c>
      <c r="C23" s="3">
        <v>169.8</v>
      </c>
      <c r="D23" s="3">
        <v>168.5</v>
      </c>
      <c r="E23" s="3">
        <v>168</v>
      </c>
      <c r="F23" s="3" t="s">
        <v>20</v>
      </c>
      <c r="G23" s="3">
        <v>153</v>
      </c>
      <c r="H23" s="3">
        <v>1.73</v>
      </c>
      <c r="I23" s="3">
        <v>222.01</v>
      </c>
      <c r="J23" s="3">
        <v>9.4839999999999994E-3</v>
      </c>
      <c r="K23" s="3">
        <v>282.24</v>
      </c>
      <c r="L23" s="3">
        <v>1.2057E-2</v>
      </c>
      <c r="M23" s="3">
        <v>240.25</v>
      </c>
      <c r="N23" s="3">
        <v>1.0263E-2</v>
      </c>
      <c r="O23" s="3">
        <v>225</v>
      </c>
      <c r="P23" s="3">
        <v>9.6120000000000008E-3</v>
      </c>
      <c r="Q23" s="3" t="s">
        <v>20</v>
      </c>
      <c r="R23" s="3" t="s">
        <v>20</v>
      </c>
    </row>
    <row r="24" spans="1:18" ht="16.5" x14ac:dyDescent="0.25">
      <c r="A24" s="3" t="s">
        <v>27</v>
      </c>
      <c r="B24" s="3">
        <v>175.6</v>
      </c>
      <c r="C24" s="3">
        <v>177.1</v>
      </c>
      <c r="D24" s="3">
        <v>178</v>
      </c>
      <c r="E24" s="3">
        <v>176.4</v>
      </c>
      <c r="F24" s="3">
        <v>179.3</v>
      </c>
      <c r="G24" s="3">
        <v>156.80000000000001</v>
      </c>
      <c r="H24" s="3">
        <v>1.17</v>
      </c>
      <c r="I24" s="3">
        <v>353.44</v>
      </c>
      <c r="J24" s="3">
        <v>1.4376E-2</v>
      </c>
      <c r="K24" s="3">
        <v>412.09</v>
      </c>
      <c r="L24" s="3">
        <v>1.6761000000000002E-2</v>
      </c>
      <c r="M24" s="3">
        <v>449.44</v>
      </c>
      <c r="N24" s="3">
        <v>1.8280000000000001E-2</v>
      </c>
      <c r="O24" s="3">
        <v>384.16</v>
      </c>
      <c r="P24" s="3">
        <v>1.5625E-2</v>
      </c>
      <c r="Q24" s="3">
        <v>506.25</v>
      </c>
      <c r="R24" s="3">
        <v>2.0591000000000002E-2</v>
      </c>
    </row>
    <row r="25" spans="1:18" ht="16.5" x14ac:dyDescent="0.25">
      <c r="A25" s="3" t="s">
        <v>37</v>
      </c>
      <c r="B25" s="3">
        <v>168.1</v>
      </c>
      <c r="C25" s="3">
        <v>168.2</v>
      </c>
      <c r="D25" s="3">
        <v>168.2</v>
      </c>
      <c r="E25" s="3">
        <v>168.2</v>
      </c>
      <c r="F25" s="3">
        <v>168.4</v>
      </c>
      <c r="G25" s="3">
        <v>195.9</v>
      </c>
      <c r="H25" s="3">
        <v>1.28</v>
      </c>
      <c r="I25" s="3">
        <v>772.84</v>
      </c>
      <c r="J25" s="3">
        <v>2.0138E-2</v>
      </c>
      <c r="K25" s="3">
        <v>767.29</v>
      </c>
      <c r="L25" s="3">
        <v>1.9994000000000001E-2</v>
      </c>
      <c r="M25" s="3">
        <v>767.29</v>
      </c>
      <c r="N25" s="3">
        <v>1.9994000000000001E-2</v>
      </c>
      <c r="O25" s="3">
        <v>767.29</v>
      </c>
      <c r="P25" s="3">
        <v>1.9994000000000001E-2</v>
      </c>
      <c r="Q25" s="3">
        <v>756.25</v>
      </c>
      <c r="R25" s="3">
        <v>1.9706000000000001E-2</v>
      </c>
    </row>
    <row r="26" spans="1:18" ht="16.5" x14ac:dyDescent="0.25">
      <c r="A26" s="3" t="s">
        <v>19</v>
      </c>
      <c r="B26" s="3">
        <v>156.6</v>
      </c>
      <c r="C26" s="3">
        <v>155.6</v>
      </c>
      <c r="D26" s="3">
        <v>158.9</v>
      </c>
      <c r="E26" s="3">
        <v>157.4</v>
      </c>
      <c r="F26" s="3">
        <v>155.30000000000001</v>
      </c>
      <c r="G26" s="3">
        <v>134.30000000000001</v>
      </c>
      <c r="H26" s="3">
        <v>1.06</v>
      </c>
      <c r="I26" s="3">
        <v>497.29</v>
      </c>
      <c r="J26" s="3">
        <v>2.7570999999999998E-2</v>
      </c>
      <c r="K26" s="3">
        <v>453.69</v>
      </c>
      <c r="L26" s="3">
        <v>2.5153999999999999E-2</v>
      </c>
      <c r="M26" s="3">
        <v>605.16</v>
      </c>
      <c r="N26" s="3">
        <v>3.3551999999999998E-2</v>
      </c>
      <c r="O26" s="3">
        <v>533.61</v>
      </c>
      <c r="P26" s="3">
        <v>2.9585E-2</v>
      </c>
      <c r="Q26" s="3">
        <v>441</v>
      </c>
      <c r="R26" s="3">
        <v>2.445E-2</v>
      </c>
    </row>
    <row r="27" spans="1:18" ht="16.5" x14ac:dyDescent="0.25">
      <c r="A27" s="3" t="s">
        <v>13</v>
      </c>
      <c r="B27" s="3">
        <v>220.4</v>
      </c>
      <c r="C27" s="3">
        <v>222.3</v>
      </c>
      <c r="D27" s="3">
        <v>221.3</v>
      </c>
      <c r="E27" s="3">
        <v>221.2</v>
      </c>
      <c r="F27" s="3">
        <v>221.7</v>
      </c>
      <c r="G27" s="3">
        <v>169.3</v>
      </c>
      <c r="H27" s="3">
        <v>1.07</v>
      </c>
      <c r="I27" s="3">
        <v>2611.21</v>
      </c>
      <c r="J27" s="3">
        <v>9.1102000000000002E-2</v>
      </c>
      <c r="K27" s="3">
        <v>2809</v>
      </c>
      <c r="L27" s="3">
        <v>9.8003000000000007E-2</v>
      </c>
      <c r="M27" s="3">
        <v>2704</v>
      </c>
      <c r="N27" s="3">
        <v>9.4339000000000006E-2</v>
      </c>
      <c r="O27" s="3">
        <v>2693.61</v>
      </c>
      <c r="P27" s="3">
        <v>9.3977000000000005E-2</v>
      </c>
      <c r="Q27" s="3">
        <v>2745.76</v>
      </c>
      <c r="R27" s="3">
        <v>9.5796000000000006E-2</v>
      </c>
    </row>
    <row r="30" spans="1:18" x14ac:dyDescent="0.25">
      <c r="J30">
        <f>SUMPRODUCT(J2:J6,$H$2:$H$6)/5</f>
        <v>5.097999999999999E-5</v>
      </c>
      <c r="L30">
        <f>SUMPRODUCT(L2:L6,$H$2:$H$6)/5</f>
        <v>1.0793399999999999E-4</v>
      </c>
      <c r="N30">
        <f>SUMPRODUCT(N2:N6,$H$2:$H$6)/5</f>
        <v>4.8315800000000002E-4</v>
      </c>
      <c r="P30">
        <f>SUMPRODUCT(P2:P6,$H$2:$H$6)/5</f>
        <v>5.3207199999999997E-4</v>
      </c>
      <c r="R30">
        <f>SUMPRODUCT(R2:R6,$H$2:$H$6)/5</f>
        <v>1.6174799999999997E-4</v>
      </c>
    </row>
    <row r="31" spans="1:18" x14ac:dyDescent="0.25">
      <c r="J31">
        <v>5.097999999999999E-5</v>
      </c>
      <c r="L31">
        <v>6.4309999999999999E-5</v>
      </c>
      <c r="N31">
        <v>1.4992199999999998E-4</v>
      </c>
      <c r="P31">
        <v>1.4256799999999998E-4</v>
      </c>
      <c r="R31">
        <v>2.26252E-4</v>
      </c>
    </row>
  </sheetData>
  <autoFilter ref="A1:R27" xr:uid="{3F3F5A89-1AAE-438A-8B21-AA207CBBA61D}">
    <sortState ref="A2:R27">
      <sortCondition ref="J1:J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Gergely Attila</dc:creator>
  <cp:lastModifiedBy>Kiss Gergely Attila</cp:lastModifiedBy>
  <dcterms:created xsi:type="dcterms:W3CDTF">2023-05-25T08:43:12Z</dcterms:created>
  <dcterms:modified xsi:type="dcterms:W3CDTF">2023-05-25T11:00:54Z</dcterms:modified>
</cp:coreProperties>
</file>