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RenewEV-Heat-Loss-Code\"/>
    </mc:Choice>
  </mc:AlternateContent>
  <xr:revisionPtr revIDLastSave="0" documentId="13_ncr:1_{5D741181-1EED-4235-B1B1-3EDD2C9D0E07}" xr6:coauthVersionLast="47" xr6:coauthVersionMax="47" xr10:uidLastSave="{00000000-0000-0000-0000-000000000000}"/>
  <bookViews>
    <workbookView xWindow="-110" yWindow="-110" windowWidth="19420" windowHeight="10420" xr2:uid="{F7AB01C9-9591-4175-8402-68F676A903F8}"/>
  </bookViews>
  <sheets>
    <sheet name="Inputs" sheetId="4" r:id="rId1"/>
    <sheet name="Elements" sheetId="2" r:id="rId2"/>
    <sheet name="Room Key" sheetId="1" r:id="rId3"/>
    <sheet name="Materials" sheetId="5" r:id="rId4"/>
    <sheet name="Effective Area" sheetId="7" r:id="rId5"/>
    <sheet name="Dropdow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H13" i="5"/>
  <c r="H12" i="5"/>
  <c r="H11" i="5"/>
  <c r="H7" i="5"/>
  <c r="H8" i="5"/>
  <c r="H10" i="5"/>
  <c r="H9" i="5"/>
  <c r="D2" i="1"/>
  <c r="M3" i="7"/>
  <c r="B21" i="4" l="1"/>
  <c r="B8" i="4"/>
</calcChain>
</file>

<file path=xl/sharedStrings.xml><?xml version="1.0" encoding="utf-8"?>
<sst xmlns="http://schemas.openxmlformats.org/spreadsheetml/2006/main" count="925" uniqueCount="216">
  <si>
    <t>Element_Code</t>
  </si>
  <si>
    <t>Element_Type</t>
  </si>
  <si>
    <t>Material_1</t>
  </si>
  <si>
    <t>Material_2</t>
  </si>
  <si>
    <t>Material_3</t>
  </si>
  <si>
    <t>Thickness_1</t>
  </si>
  <si>
    <t>Thickness_2</t>
  </si>
  <si>
    <t>Thickness_3</t>
  </si>
  <si>
    <t>Surface</t>
  </si>
  <si>
    <t>Volume</t>
  </si>
  <si>
    <t>Slope</t>
  </si>
  <si>
    <t>Azimuth</t>
  </si>
  <si>
    <t>Mesh_1</t>
  </si>
  <si>
    <t>Mesh_2</t>
  </si>
  <si>
    <t>Mesh_3</t>
  </si>
  <si>
    <t>Variable Name</t>
  </si>
  <si>
    <t>Kpc</t>
  </si>
  <si>
    <t>Kpf</t>
  </si>
  <si>
    <t>Kph</t>
  </si>
  <si>
    <t>dt</t>
  </si>
  <si>
    <t>T_cooling</t>
  </si>
  <si>
    <t>T_heating</t>
  </si>
  <si>
    <t>Tm</t>
  </si>
  <si>
    <t>ACH</t>
  </si>
  <si>
    <t>h_in</t>
  </si>
  <si>
    <t>h_out</t>
  </si>
  <si>
    <t>Albedo_sur</t>
  </si>
  <si>
    <t>Latitude</t>
  </si>
  <si>
    <t>Qa</t>
  </si>
  <si>
    <t>Tisp</t>
  </si>
  <si>
    <t>DeltaBlind</t>
  </si>
  <si>
    <t>WF</t>
  </si>
  <si>
    <t>t_start</t>
  </si>
  <si>
    <t>t_end</t>
  </si>
  <si>
    <t>Tg</t>
  </si>
  <si>
    <t>Value</t>
  </si>
  <si>
    <t>Description</t>
  </si>
  <si>
    <t>cooling Kp value</t>
  </si>
  <si>
    <t>free cooling Kp value</t>
  </si>
  <si>
    <t>heating Kp value</t>
  </si>
  <si>
    <t>GBR_ENG_RAF.Lyneham.037400_TMYx.2004-2018.epw</t>
  </si>
  <si>
    <t>time step for solver (s)</t>
  </si>
  <si>
    <t>Mean temp for radiative exchange (K)</t>
  </si>
  <si>
    <t>cooling temperature set point (C)</t>
  </si>
  <si>
    <t>heating temperture set point (C)</t>
  </si>
  <si>
    <t>no. of air change in volume per hour (h^-1)</t>
  </si>
  <si>
    <t>internal convection coefficient (W/m^2K)</t>
  </si>
  <si>
    <t>external convection coefficient (W/m^2K)</t>
  </si>
  <si>
    <t>albedo for the surroundings</t>
  </si>
  <si>
    <t>latitude of the buildings location</t>
  </si>
  <si>
    <t>auxiliary heat flow (J/s)</t>
  </si>
  <si>
    <t>desired indoor temperature (C)</t>
  </si>
  <si>
    <t>max temperature difference for blinds controller</t>
  </si>
  <si>
    <t>name of weather file</t>
  </si>
  <si>
    <t>start date and time</t>
  </si>
  <si>
    <t>end date and time</t>
  </si>
  <si>
    <t>ground temperature (C)</t>
  </si>
  <si>
    <t>Material_4</t>
  </si>
  <si>
    <t>Material_5</t>
  </si>
  <si>
    <t>Thickness_4</t>
  </si>
  <si>
    <t>Thickness_5</t>
  </si>
  <si>
    <t>Floor - 5 Layers</t>
  </si>
  <si>
    <t>Floor - 4 Layrs</t>
  </si>
  <si>
    <t>Floor - 3 Layers</t>
  </si>
  <si>
    <t>Floor - 2 Layers</t>
  </si>
  <si>
    <t>Floor - 1 Layer</t>
  </si>
  <si>
    <t>Roof - 5 Layers</t>
  </si>
  <si>
    <t>Roof - 4 Layers</t>
  </si>
  <si>
    <t>Roof - 3 Layers</t>
  </si>
  <si>
    <t>Roof - 2 Layers</t>
  </si>
  <si>
    <t>Roof - 1 Layer</t>
  </si>
  <si>
    <t>Wallin - 4 Layers</t>
  </si>
  <si>
    <t>Wallin - 5 Layers</t>
  </si>
  <si>
    <t>Wallex - 5 Layers</t>
  </si>
  <si>
    <t>Wallex - 4 Layers</t>
  </si>
  <si>
    <t>Wallex - 3 Layers</t>
  </si>
  <si>
    <t>Wallex - 2 Layers</t>
  </si>
  <si>
    <t>Wallex - 1 Layer</t>
  </si>
  <si>
    <t>Wallin - 3 Layers</t>
  </si>
  <si>
    <t>Wallin - 2 Layers</t>
  </si>
  <si>
    <t>Wallin - 1 Layer</t>
  </si>
  <si>
    <t>Element Type</t>
  </si>
  <si>
    <t>Material</t>
  </si>
  <si>
    <t>U-Value</t>
  </si>
  <si>
    <t>Mesh_4</t>
  </si>
  <si>
    <t>Mesh_5</t>
  </si>
  <si>
    <t>Density</t>
  </si>
  <si>
    <t>Specific Heat</t>
  </si>
  <si>
    <t>Conductivity</t>
  </si>
  <si>
    <t>LW_Emissivity</t>
  </si>
  <si>
    <t>SW_Transmittance</t>
  </si>
  <si>
    <t>SW_Absorptivity</t>
  </si>
  <si>
    <t>Albedo</t>
  </si>
  <si>
    <t>Concrete</t>
  </si>
  <si>
    <t>N</t>
  </si>
  <si>
    <t>Glass</t>
  </si>
  <si>
    <t>Air</t>
  </si>
  <si>
    <t>Property</t>
  </si>
  <si>
    <t>Unit</t>
  </si>
  <si>
    <t>kg/m^3</t>
  </si>
  <si>
    <t>J/(kg*k)</t>
  </si>
  <si>
    <t>(W/(m*K)</t>
  </si>
  <si>
    <t>-</t>
  </si>
  <si>
    <t>Useful links for materials</t>
  </si>
  <si>
    <t>Emissivity:</t>
  </si>
  <si>
    <t xml:space="preserve">https://www.engineeringtoolbox.com/emissivity-coefficients-d_447.html </t>
  </si>
  <si>
    <t>total building volume (m3)</t>
  </si>
  <si>
    <t>Building Volume</t>
  </si>
  <si>
    <t>Room</t>
  </si>
  <si>
    <t>Element 1</t>
  </si>
  <si>
    <t>Element 2</t>
  </si>
  <si>
    <t>Element 3</t>
  </si>
  <si>
    <t>Element 4</t>
  </si>
  <si>
    <t>Element 5</t>
  </si>
  <si>
    <t>Element 6</t>
  </si>
  <si>
    <t>Element 7</t>
  </si>
  <si>
    <t>Element 8</t>
  </si>
  <si>
    <t>Element 9</t>
  </si>
  <si>
    <t>Element 10</t>
  </si>
  <si>
    <t>Element 11</t>
  </si>
  <si>
    <t>Element 12</t>
  </si>
  <si>
    <t>Elements Reducing Total Area of Element</t>
  </si>
  <si>
    <t>EC</t>
  </si>
  <si>
    <t>ETA (m^2)</t>
  </si>
  <si>
    <t>Element Effective Area (m^2)</t>
  </si>
  <si>
    <t>Roof/Wall Element</t>
  </si>
  <si>
    <t>W4</t>
  </si>
  <si>
    <t>R1</t>
  </si>
  <si>
    <t>F1</t>
  </si>
  <si>
    <t>Insulation</t>
  </si>
  <si>
    <t>https://www.acoustic-supplies.com/absorption-coefficient-chart/</t>
  </si>
  <si>
    <t>Absoprtion Coefficient</t>
  </si>
  <si>
    <t>Specific_Heat</t>
  </si>
  <si>
    <t>Win1</t>
  </si>
  <si>
    <t>D1</t>
  </si>
  <si>
    <t>Door</t>
  </si>
  <si>
    <t>Skylight</t>
  </si>
  <si>
    <t>Window</t>
  </si>
  <si>
    <t>Soil Density</t>
  </si>
  <si>
    <t>density of soil under building (kg/m3)</t>
  </si>
  <si>
    <t>Soil Heat Capacity</t>
  </si>
  <si>
    <t>heat capacity of soil under building (J/kg*K)</t>
  </si>
  <si>
    <t>Soil Temp Depth</t>
  </si>
  <si>
    <t>depth of soil associated with ground temperture (m)</t>
  </si>
  <si>
    <t>Soil Conductivity</t>
  </si>
  <si>
    <t>conductivity of soil under building (W/mK)</t>
  </si>
  <si>
    <t>2023-01-01  12:00:00</t>
  </si>
  <si>
    <t>U-Value_Type</t>
  </si>
  <si>
    <t>W1</t>
  </si>
  <si>
    <t>W2</t>
  </si>
  <si>
    <t>W3</t>
  </si>
  <si>
    <t>fk</t>
  </si>
  <si>
    <t>fRH</t>
  </si>
  <si>
    <t>U-Value Type</t>
  </si>
  <si>
    <t>Win - DG</t>
  </si>
  <si>
    <t>Win - TG</t>
  </si>
  <si>
    <t>Win - SinG</t>
  </si>
  <si>
    <t>Win - SecG</t>
  </si>
  <si>
    <t>D - Solid</t>
  </si>
  <si>
    <t>D - DG</t>
  </si>
  <si>
    <t>D - SinG</t>
  </si>
  <si>
    <t>D- TG</t>
  </si>
  <si>
    <t>D_Temp</t>
  </si>
  <si>
    <t>Kitchen</t>
  </si>
  <si>
    <t>Living Room</t>
  </si>
  <si>
    <t>Bedroom 2</t>
  </si>
  <si>
    <t>Bedroom 4</t>
  </si>
  <si>
    <t>Dining Room</t>
  </si>
  <si>
    <t>Bedroom 1</t>
  </si>
  <si>
    <t>Bathroom</t>
  </si>
  <si>
    <t>Ensuite/Dressing</t>
  </si>
  <si>
    <t>Hall</t>
  </si>
  <si>
    <t>F2</t>
  </si>
  <si>
    <t>R2</t>
  </si>
  <si>
    <t>Win2</t>
  </si>
  <si>
    <t>D2</t>
  </si>
  <si>
    <t>F3</t>
  </si>
  <si>
    <t>R3</t>
  </si>
  <si>
    <t>Win3</t>
  </si>
  <si>
    <t>D3</t>
  </si>
  <si>
    <t>F4</t>
  </si>
  <si>
    <t>R4</t>
  </si>
  <si>
    <t>Win4</t>
  </si>
  <si>
    <t>W5</t>
  </si>
  <si>
    <t>F5</t>
  </si>
  <si>
    <t>R5</t>
  </si>
  <si>
    <t>Win5</t>
  </si>
  <si>
    <t>W6</t>
  </si>
  <si>
    <t>F6</t>
  </si>
  <si>
    <t>R6</t>
  </si>
  <si>
    <t>Win6</t>
  </si>
  <si>
    <t>W7</t>
  </si>
  <si>
    <t>F7</t>
  </si>
  <si>
    <t>R7</t>
  </si>
  <si>
    <t>Win7</t>
  </si>
  <si>
    <t>W8</t>
  </si>
  <si>
    <t>F8</t>
  </si>
  <si>
    <t>R8</t>
  </si>
  <si>
    <t>Win8</t>
  </si>
  <si>
    <t>W9</t>
  </si>
  <si>
    <t>F9</t>
  </si>
  <si>
    <t>R9</t>
  </si>
  <si>
    <t>F10</t>
  </si>
  <si>
    <t>R10</t>
  </si>
  <si>
    <t>Wood Fibre</t>
  </si>
  <si>
    <t xml:space="preserve">https://www.greenspec.co.uk/building-design/insulation-materials-thermal-properties/ </t>
  </si>
  <si>
    <t>Sheeps Wool</t>
  </si>
  <si>
    <t>Wood (Pine)</t>
  </si>
  <si>
    <t>sheeps wool</t>
  </si>
  <si>
    <t xml:space="preserve">https://www.mikewye.co.uk/product/thermafleece-ultrawool/#:~:text=Thermafleece%20UltraWool%20sheep's%20wool%20insulation%20is%20the%20best% </t>
  </si>
  <si>
    <t>Thermoblock (XPS)</t>
  </si>
  <si>
    <t>Celotex (PIR)</t>
  </si>
  <si>
    <t>Glass Fibre</t>
  </si>
  <si>
    <t>Soil</t>
  </si>
  <si>
    <t>S1</t>
  </si>
  <si>
    <t>2023-06-30 18:00:00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</si>
</sst>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2" borderId="0" xfId="0" quotePrefix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2" fillId="0" borderId="0" xfId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22" fontId="0" fillId="2" borderId="0" xfId="0" quotePrefix="1" applyNumberForma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kewye.co.uk/product/thermafleece-ultrawool/" TargetMode="External"/><Relationship Id="rId2" Type="http://schemas.openxmlformats.org/officeDocument/2006/relationships/hyperlink" Target="https://www.greenspec.co.uk/building-design/insulation-materials-thermal-properties/" TargetMode="External"/><Relationship Id="rId1" Type="http://schemas.openxmlformats.org/officeDocument/2006/relationships/hyperlink" Target="https://www.engineeringtoolbox.com/emissivity-coefficients-d_447.html" TargetMode="External"/><Relationship Id="rId4" Type="http://schemas.openxmlformats.org/officeDocument/2006/relationships/hyperlink" Target="https://www.acoustic-supplies.com/absorption-coefficient-char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4AD-AA06-4F69-BB92-B7A97995746A}">
  <dimension ref="A1:C25"/>
  <sheetViews>
    <sheetView tabSelected="1" topLeftCell="A4" workbookViewId="0">
      <selection activeCell="B19" sqref="B19"/>
    </sheetView>
  </sheetViews>
  <sheetFormatPr defaultRowHeight="14.5" x14ac:dyDescent="0.35"/>
  <cols>
    <col min="1" max="1" width="13.08984375" bestFit="1" customWidth="1"/>
    <col min="2" max="2" width="15.54296875" bestFit="1" customWidth="1"/>
    <col min="3" max="3" width="10.36328125" bestFit="1" customWidth="1"/>
  </cols>
  <sheetData>
    <row r="1" spans="1:3" x14ac:dyDescent="0.35">
      <c r="A1" s="1" t="s">
        <v>15</v>
      </c>
      <c r="B1" s="1" t="s">
        <v>35</v>
      </c>
      <c r="C1" s="1" t="s">
        <v>36</v>
      </c>
    </row>
    <row r="2" spans="1:3" x14ac:dyDescent="0.35">
      <c r="A2" t="s">
        <v>16</v>
      </c>
      <c r="B2" s="2">
        <v>300</v>
      </c>
      <c r="C2" t="s">
        <v>37</v>
      </c>
    </row>
    <row r="3" spans="1:3" x14ac:dyDescent="0.35">
      <c r="A3" t="s">
        <v>17</v>
      </c>
      <c r="B3" s="3">
        <v>1E-3</v>
      </c>
      <c r="C3" t="s">
        <v>38</v>
      </c>
    </row>
    <row r="4" spans="1:3" x14ac:dyDescent="0.35">
      <c r="A4" t="s">
        <v>18</v>
      </c>
      <c r="B4" s="3">
        <v>5000</v>
      </c>
      <c r="C4" t="s">
        <v>39</v>
      </c>
    </row>
    <row r="5" spans="1:3" x14ac:dyDescent="0.35">
      <c r="A5" t="s">
        <v>19</v>
      </c>
      <c r="B5" s="2">
        <v>10</v>
      </c>
      <c r="C5" t="s">
        <v>41</v>
      </c>
    </row>
    <row r="6" spans="1:3" x14ac:dyDescent="0.35">
      <c r="A6" t="s">
        <v>20</v>
      </c>
      <c r="B6" s="2">
        <v>26</v>
      </c>
      <c r="C6" t="s">
        <v>43</v>
      </c>
    </row>
    <row r="7" spans="1:3" x14ac:dyDescent="0.35">
      <c r="A7" t="s">
        <v>21</v>
      </c>
      <c r="B7" s="2">
        <v>20</v>
      </c>
      <c r="C7" t="s">
        <v>44</v>
      </c>
    </row>
    <row r="8" spans="1:3" x14ac:dyDescent="0.35">
      <c r="A8" t="s">
        <v>22</v>
      </c>
      <c r="B8" s="2">
        <f>20+273.15</f>
        <v>293.14999999999998</v>
      </c>
      <c r="C8" t="s">
        <v>42</v>
      </c>
    </row>
    <row r="9" spans="1:3" x14ac:dyDescent="0.35">
      <c r="A9" t="s">
        <v>23</v>
      </c>
      <c r="B9" s="2">
        <v>0.5</v>
      </c>
      <c r="C9" t="s">
        <v>45</v>
      </c>
    </row>
    <row r="10" spans="1:3" x14ac:dyDescent="0.35">
      <c r="A10" t="s">
        <v>24</v>
      </c>
      <c r="B10" s="2">
        <v>4</v>
      </c>
      <c r="C10" t="s">
        <v>46</v>
      </c>
    </row>
    <row r="11" spans="1:3" x14ac:dyDescent="0.35">
      <c r="A11" t="s">
        <v>25</v>
      </c>
      <c r="B11" s="2">
        <v>10</v>
      </c>
      <c r="C11" t="s">
        <v>47</v>
      </c>
    </row>
    <row r="12" spans="1:3" x14ac:dyDescent="0.35">
      <c r="A12" t="s">
        <v>26</v>
      </c>
      <c r="B12" s="2">
        <v>0.2</v>
      </c>
      <c r="C12" t="s">
        <v>48</v>
      </c>
    </row>
    <row r="13" spans="1:3" x14ac:dyDescent="0.35">
      <c r="A13" t="s">
        <v>27</v>
      </c>
      <c r="B13" s="2">
        <v>51</v>
      </c>
      <c r="C13" t="s">
        <v>49</v>
      </c>
    </row>
    <row r="14" spans="1:3" x14ac:dyDescent="0.35">
      <c r="A14" t="s">
        <v>28</v>
      </c>
      <c r="B14" s="2">
        <v>100</v>
      </c>
      <c r="C14" t="s">
        <v>50</v>
      </c>
    </row>
    <row r="15" spans="1:3" x14ac:dyDescent="0.35">
      <c r="A15" t="s">
        <v>29</v>
      </c>
      <c r="B15" s="2">
        <v>20</v>
      </c>
      <c r="C15" t="s">
        <v>51</v>
      </c>
    </row>
    <row r="16" spans="1:3" x14ac:dyDescent="0.35">
      <c r="A16" t="s">
        <v>30</v>
      </c>
      <c r="B16" s="2">
        <v>-1</v>
      </c>
      <c r="C16" t="s">
        <v>52</v>
      </c>
    </row>
    <row r="17" spans="1:3" x14ac:dyDescent="0.35">
      <c r="A17" t="s">
        <v>31</v>
      </c>
      <c r="B17" s="4" t="s">
        <v>40</v>
      </c>
      <c r="C17" t="s">
        <v>53</v>
      </c>
    </row>
    <row r="18" spans="1:3" x14ac:dyDescent="0.35">
      <c r="A18" t="s">
        <v>32</v>
      </c>
      <c r="B18" s="13" t="s">
        <v>146</v>
      </c>
      <c r="C18" t="s">
        <v>54</v>
      </c>
    </row>
    <row r="19" spans="1:3" x14ac:dyDescent="0.35">
      <c r="A19" t="s">
        <v>33</v>
      </c>
      <c r="B19" s="13" t="s">
        <v>215</v>
      </c>
      <c r="C19" t="s">
        <v>55</v>
      </c>
    </row>
    <row r="20" spans="1:3" x14ac:dyDescent="0.35">
      <c r="A20" t="s">
        <v>34</v>
      </c>
      <c r="B20" s="2">
        <v>10</v>
      </c>
      <c r="C20" t="s">
        <v>56</v>
      </c>
    </row>
    <row r="21" spans="1:3" x14ac:dyDescent="0.35">
      <c r="A21" t="s">
        <v>107</v>
      </c>
      <c r="B21" s="2">
        <f>SUM('Room Key'!D:D)</f>
        <v>288.2</v>
      </c>
      <c r="C21" t="s">
        <v>106</v>
      </c>
    </row>
    <row r="22" spans="1:3" x14ac:dyDescent="0.35">
      <c r="A22" t="s">
        <v>138</v>
      </c>
      <c r="B22" s="2">
        <v>1500</v>
      </c>
      <c r="C22" t="s">
        <v>139</v>
      </c>
    </row>
    <row r="23" spans="1:3" x14ac:dyDescent="0.35">
      <c r="A23" t="s">
        <v>140</v>
      </c>
      <c r="B23" s="2">
        <v>1900</v>
      </c>
      <c r="C23" t="s">
        <v>141</v>
      </c>
    </row>
    <row r="24" spans="1:3" x14ac:dyDescent="0.35">
      <c r="A24" t="s">
        <v>144</v>
      </c>
      <c r="B24" s="2">
        <v>0.3</v>
      </c>
      <c r="C24" t="s">
        <v>145</v>
      </c>
    </row>
    <row r="25" spans="1:3" x14ac:dyDescent="0.35">
      <c r="A25" t="s">
        <v>142</v>
      </c>
      <c r="B25" s="2">
        <v>10</v>
      </c>
      <c r="C25" t="s">
        <v>143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0F2C-B08A-4EA2-B90D-300B6914284F}">
  <dimension ref="A1:X42"/>
  <sheetViews>
    <sheetView zoomScale="90" zoomScaleNormal="90" workbookViewId="0">
      <pane xSplit="2" ySplit="1" topLeftCell="G11" activePane="bottomRight" state="frozen"/>
      <selection pane="topRight" activeCell="C1" sqref="C1"/>
      <selection pane="bottomLeft" activeCell="A2" sqref="A2"/>
      <selection pane="bottomRight" activeCell="J15" sqref="J15"/>
    </sheetView>
  </sheetViews>
  <sheetFormatPr defaultRowHeight="14.5" x14ac:dyDescent="0.35"/>
  <cols>
    <col min="1" max="1" width="13.08984375" style="8" bestFit="1" customWidth="1"/>
    <col min="2" max="2" width="14.81640625" style="8" bestFit="1" customWidth="1"/>
    <col min="3" max="3" width="11.36328125" style="8" customWidth="1"/>
    <col min="4" max="4" width="9.90625" style="8" bestFit="1" customWidth="1"/>
    <col min="5" max="5" width="16.6328125" style="8" bestFit="1" customWidth="1"/>
    <col min="6" max="6" width="11.90625" style="8" bestFit="1" customWidth="1"/>
    <col min="7" max="7" width="9.90625" style="8" bestFit="1" customWidth="1"/>
    <col min="8" max="12" width="10.90625" style="8" bestFit="1" customWidth="1"/>
    <col min="13" max="14" width="7.26953125" style="8" customWidth="1"/>
    <col min="15" max="15" width="7.453125" style="8" bestFit="1" customWidth="1"/>
    <col min="16" max="16" width="12.453125" style="8" bestFit="1" customWidth="1"/>
    <col min="17" max="17" width="7" style="8" bestFit="1" customWidth="1"/>
    <col min="18" max="18" width="5.36328125" style="8" bestFit="1" customWidth="1"/>
    <col min="19" max="19" width="7.81640625" style="8" bestFit="1" customWidth="1"/>
    <col min="20" max="24" width="7.453125" style="8" bestFit="1" customWidth="1"/>
  </cols>
  <sheetData>
    <row r="1" spans="1:24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57</v>
      </c>
      <c r="G1" s="7" t="s">
        <v>58</v>
      </c>
      <c r="H1" s="7" t="s">
        <v>5</v>
      </c>
      <c r="I1" s="7" t="s">
        <v>6</v>
      </c>
      <c r="J1" s="7" t="s">
        <v>7</v>
      </c>
      <c r="K1" s="7" t="s">
        <v>59</v>
      </c>
      <c r="L1" s="7" t="s">
        <v>60</v>
      </c>
      <c r="M1" s="15" t="s">
        <v>151</v>
      </c>
      <c r="N1" s="15" t="s">
        <v>152</v>
      </c>
      <c r="O1" s="7" t="s">
        <v>83</v>
      </c>
      <c r="P1" s="14" t="s">
        <v>147</v>
      </c>
      <c r="Q1" s="7" t="s">
        <v>8</v>
      </c>
      <c r="R1" s="7" t="s">
        <v>10</v>
      </c>
      <c r="S1" s="7" t="s">
        <v>11</v>
      </c>
      <c r="T1" s="7" t="s">
        <v>12</v>
      </c>
      <c r="U1" s="7" t="s">
        <v>13</v>
      </c>
      <c r="V1" s="7" t="s">
        <v>14</v>
      </c>
      <c r="W1" s="7" t="s">
        <v>84</v>
      </c>
      <c r="X1" s="7" t="s">
        <v>85</v>
      </c>
    </row>
    <row r="2" spans="1:24" x14ac:dyDescent="0.35">
      <c r="A2" s="12" t="s">
        <v>133</v>
      </c>
      <c r="B2" s="12" t="s">
        <v>137</v>
      </c>
      <c r="C2" s="12" t="s">
        <v>94</v>
      </c>
      <c r="D2" s="12" t="s">
        <v>94</v>
      </c>
      <c r="E2" s="12" t="s">
        <v>94</v>
      </c>
      <c r="F2" s="12" t="s">
        <v>94</v>
      </c>
      <c r="G2" s="12" t="s">
        <v>94</v>
      </c>
      <c r="H2" s="12" t="s">
        <v>94</v>
      </c>
      <c r="I2" s="12" t="s">
        <v>94</v>
      </c>
      <c r="J2" s="12" t="s">
        <v>94</v>
      </c>
      <c r="K2" s="12" t="s">
        <v>94</v>
      </c>
      <c r="L2" s="12" t="s">
        <v>94</v>
      </c>
      <c r="M2" s="12">
        <v>1</v>
      </c>
      <c r="N2" s="12" t="s">
        <v>94</v>
      </c>
      <c r="O2" s="12">
        <v>1.6</v>
      </c>
      <c r="P2" s="12" t="s">
        <v>154</v>
      </c>
      <c r="Q2" s="12">
        <v>4</v>
      </c>
      <c r="R2" s="12">
        <v>90</v>
      </c>
      <c r="S2" s="12">
        <v>0</v>
      </c>
      <c r="T2" s="12" t="s">
        <v>94</v>
      </c>
      <c r="U2" s="12" t="s">
        <v>94</v>
      </c>
      <c r="V2" s="12" t="s">
        <v>94</v>
      </c>
      <c r="W2" s="12" t="s">
        <v>94</v>
      </c>
      <c r="X2" s="12" t="s">
        <v>94</v>
      </c>
    </row>
    <row r="3" spans="1:24" x14ac:dyDescent="0.35">
      <c r="A3" s="12" t="s">
        <v>174</v>
      </c>
      <c r="B3" s="12" t="s">
        <v>137</v>
      </c>
      <c r="C3" s="12" t="s">
        <v>94</v>
      </c>
      <c r="D3" s="12" t="s">
        <v>94</v>
      </c>
      <c r="E3" s="12" t="s">
        <v>94</v>
      </c>
      <c r="F3" s="12" t="s">
        <v>94</v>
      </c>
      <c r="G3" s="12" t="s">
        <v>94</v>
      </c>
      <c r="H3" s="12" t="s">
        <v>94</v>
      </c>
      <c r="I3" s="12" t="s">
        <v>94</v>
      </c>
      <c r="J3" s="12" t="s">
        <v>94</v>
      </c>
      <c r="K3" s="12" t="s">
        <v>94</v>
      </c>
      <c r="L3" s="12" t="s">
        <v>94</v>
      </c>
      <c r="M3" s="12">
        <v>1</v>
      </c>
      <c r="N3" s="12" t="s">
        <v>94</v>
      </c>
      <c r="O3" s="12">
        <v>1.6</v>
      </c>
      <c r="P3" s="12" t="s">
        <v>154</v>
      </c>
      <c r="Q3" s="12">
        <v>1.5</v>
      </c>
      <c r="R3" s="12">
        <v>90</v>
      </c>
      <c r="S3" s="12">
        <v>-90</v>
      </c>
      <c r="T3" s="12" t="s">
        <v>94</v>
      </c>
      <c r="U3" s="12" t="s">
        <v>94</v>
      </c>
      <c r="V3" s="12" t="s">
        <v>94</v>
      </c>
      <c r="W3" s="12" t="s">
        <v>94</v>
      </c>
      <c r="X3" s="12" t="s">
        <v>94</v>
      </c>
    </row>
    <row r="4" spans="1:24" x14ac:dyDescent="0.35">
      <c r="A4" s="12" t="s">
        <v>178</v>
      </c>
      <c r="B4" s="12" t="s">
        <v>137</v>
      </c>
      <c r="C4" s="12" t="s">
        <v>94</v>
      </c>
      <c r="D4" s="12" t="s">
        <v>94</v>
      </c>
      <c r="E4" s="12" t="s">
        <v>94</v>
      </c>
      <c r="F4" s="12" t="s">
        <v>94</v>
      </c>
      <c r="G4" s="12" t="s">
        <v>94</v>
      </c>
      <c r="H4" s="12" t="s">
        <v>94</v>
      </c>
      <c r="I4" s="12" t="s">
        <v>94</v>
      </c>
      <c r="J4" s="12" t="s">
        <v>94</v>
      </c>
      <c r="K4" s="12" t="s">
        <v>94</v>
      </c>
      <c r="L4" s="12" t="s">
        <v>94</v>
      </c>
      <c r="M4" s="12">
        <v>1</v>
      </c>
      <c r="N4" s="12" t="s">
        <v>94</v>
      </c>
      <c r="O4" s="12">
        <v>1.6</v>
      </c>
      <c r="P4" s="12" t="s">
        <v>154</v>
      </c>
      <c r="Q4" s="12">
        <v>1</v>
      </c>
      <c r="R4" s="12">
        <v>90</v>
      </c>
      <c r="S4" s="12">
        <v>90</v>
      </c>
      <c r="T4" s="12" t="s">
        <v>94</v>
      </c>
      <c r="U4" s="12" t="s">
        <v>94</v>
      </c>
      <c r="V4" s="12" t="s">
        <v>94</v>
      </c>
      <c r="W4" s="12" t="s">
        <v>94</v>
      </c>
      <c r="X4" s="12" t="s">
        <v>94</v>
      </c>
    </row>
    <row r="5" spans="1:24" x14ac:dyDescent="0.35">
      <c r="A5" s="12" t="s">
        <v>182</v>
      </c>
      <c r="B5" s="12" t="s">
        <v>137</v>
      </c>
      <c r="C5" s="12" t="s">
        <v>94</v>
      </c>
      <c r="D5" s="12" t="s">
        <v>94</v>
      </c>
      <c r="E5" s="12" t="s">
        <v>94</v>
      </c>
      <c r="F5" s="12" t="s">
        <v>94</v>
      </c>
      <c r="G5" s="12" t="s">
        <v>94</v>
      </c>
      <c r="H5" s="12" t="s">
        <v>94</v>
      </c>
      <c r="I5" s="12" t="s">
        <v>94</v>
      </c>
      <c r="J5" s="12" t="s">
        <v>94</v>
      </c>
      <c r="K5" s="12" t="s">
        <v>94</v>
      </c>
      <c r="L5" s="12" t="s">
        <v>94</v>
      </c>
      <c r="M5" s="12">
        <v>1</v>
      </c>
      <c r="N5" s="12" t="s">
        <v>94</v>
      </c>
      <c r="O5" s="12">
        <v>1.6</v>
      </c>
      <c r="P5" s="12" t="s">
        <v>154</v>
      </c>
      <c r="Q5" s="12">
        <v>1</v>
      </c>
      <c r="R5" s="12">
        <v>90</v>
      </c>
      <c r="S5" s="12">
        <v>180</v>
      </c>
      <c r="T5" s="12" t="s">
        <v>94</v>
      </c>
      <c r="U5" s="12" t="s">
        <v>94</v>
      </c>
      <c r="V5" s="12" t="s">
        <v>94</v>
      </c>
      <c r="W5" s="12" t="s">
        <v>94</v>
      </c>
      <c r="X5" s="12" t="s">
        <v>94</v>
      </c>
    </row>
    <row r="6" spans="1:24" x14ac:dyDescent="0.35">
      <c r="A6" s="12" t="s">
        <v>186</v>
      </c>
      <c r="B6" s="12" t="s">
        <v>137</v>
      </c>
      <c r="C6" s="12" t="s">
        <v>94</v>
      </c>
      <c r="D6" s="12" t="s">
        <v>94</v>
      </c>
      <c r="E6" s="12" t="s">
        <v>94</v>
      </c>
      <c r="F6" s="12" t="s">
        <v>94</v>
      </c>
      <c r="G6" s="12" t="s">
        <v>94</v>
      </c>
      <c r="H6" s="12" t="s">
        <v>94</v>
      </c>
      <c r="I6" s="12" t="s">
        <v>94</v>
      </c>
      <c r="J6" s="12" t="s">
        <v>94</v>
      </c>
      <c r="K6" s="12" t="s">
        <v>94</v>
      </c>
      <c r="L6" s="12" t="s">
        <v>94</v>
      </c>
      <c r="M6" s="12">
        <v>1</v>
      </c>
      <c r="N6" s="12" t="s">
        <v>94</v>
      </c>
      <c r="O6" s="12">
        <v>1.6</v>
      </c>
      <c r="P6" s="12" t="s">
        <v>154</v>
      </c>
      <c r="Q6" s="12">
        <v>1</v>
      </c>
      <c r="R6" s="12">
        <v>90</v>
      </c>
      <c r="S6" s="12">
        <v>0</v>
      </c>
      <c r="T6" s="12" t="s">
        <v>94</v>
      </c>
      <c r="U6" s="12" t="s">
        <v>94</v>
      </c>
      <c r="V6" s="12" t="s">
        <v>94</v>
      </c>
      <c r="W6" s="12" t="s">
        <v>94</v>
      </c>
      <c r="X6" s="12" t="s">
        <v>94</v>
      </c>
    </row>
    <row r="7" spans="1:24" x14ac:dyDescent="0.35">
      <c r="A7" s="12" t="s">
        <v>190</v>
      </c>
      <c r="B7" s="12" t="s">
        <v>137</v>
      </c>
      <c r="C7" s="12" t="s">
        <v>94</v>
      </c>
      <c r="D7" s="12" t="s">
        <v>94</v>
      </c>
      <c r="E7" s="12" t="s">
        <v>94</v>
      </c>
      <c r="F7" s="12" t="s">
        <v>94</v>
      </c>
      <c r="G7" s="12" t="s">
        <v>94</v>
      </c>
      <c r="H7" s="12" t="s">
        <v>94</v>
      </c>
      <c r="I7" s="12" t="s">
        <v>94</v>
      </c>
      <c r="J7" s="12" t="s">
        <v>94</v>
      </c>
      <c r="K7" s="12" t="s">
        <v>94</v>
      </c>
      <c r="L7" s="12" t="s">
        <v>94</v>
      </c>
      <c r="M7" s="12">
        <v>1</v>
      </c>
      <c r="N7" s="12" t="s">
        <v>94</v>
      </c>
      <c r="O7" s="12">
        <v>1.6</v>
      </c>
      <c r="P7" s="12" t="s">
        <v>154</v>
      </c>
      <c r="Q7" s="12">
        <v>0.4</v>
      </c>
      <c r="R7" s="12">
        <v>90</v>
      </c>
      <c r="S7" s="12">
        <v>90</v>
      </c>
      <c r="T7" s="12" t="s">
        <v>94</v>
      </c>
      <c r="U7" s="12" t="s">
        <v>94</v>
      </c>
      <c r="V7" s="12" t="s">
        <v>94</v>
      </c>
      <c r="W7" s="12" t="s">
        <v>94</v>
      </c>
      <c r="X7" s="12" t="s">
        <v>94</v>
      </c>
    </row>
    <row r="8" spans="1:24" x14ac:dyDescent="0.35">
      <c r="A8" s="12" t="s">
        <v>194</v>
      </c>
      <c r="B8" s="12" t="s">
        <v>137</v>
      </c>
      <c r="C8" s="12" t="s">
        <v>94</v>
      </c>
      <c r="D8" s="12" t="s">
        <v>94</v>
      </c>
      <c r="E8" s="12" t="s">
        <v>94</v>
      </c>
      <c r="F8" s="12" t="s">
        <v>94</v>
      </c>
      <c r="G8" s="12" t="s">
        <v>94</v>
      </c>
      <c r="H8" s="12" t="s">
        <v>94</v>
      </c>
      <c r="I8" s="12" t="s">
        <v>94</v>
      </c>
      <c r="J8" s="12" t="s">
        <v>94</v>
      </c>
      <c r="K8" s="12" t="s">
        <v>94</v>
      </c>
      <c r="L8" s="12" t="s">
        <v>94</v>
      </c>
      <c r="M8" s="12">
        <v>1</v>
      </c>
      <c r="N8" s="12" t="s">
        <v>94</v>
      </c>
      <c r="O8" s="12">
        <v>1.6</v>
      </c>
      <c r="P8" s="12" t="s">
        <v>154</v>
      </c>
      <c r="Q8" s="12">
        <v>0.4</v>
      </c>
      <c r="R8" s="12">
        <v>90</v>
      </c>
      <c r="S8" s="12">
        <v>-90</v>
      </c>
      <c r="T8" s="12" t="s">
        <v>94</v>
      </c>
      <c r="U8" s="12" t="s">
        <v>94</v>
      </c>
      <c r="V8" s="12" t="s">
        <v>94</v>
      </c>
      <c r="W8" s="12" t="s">
        <v>94</v>
      </c>
      <c r="X8" s="12" t="s">
        <v>94</v>
      </c>
    </row>
    <row r="9" spans="1:24" x14ac:dyDescent="0.35">
      <c r="A9" s="12" t="s">
        <v>198</v>
      </c>
      <c r="B9" s="12" t="s">
        <v>137</v>
      </c>
      <c r="C9" s="12" t="s">
        <v>94</v>
      </c>
      <c r="D9" s="12" t="s">
        <v>94</v>
      </c>
      <c r="E9" s="12" t="s">
        <v>94</v>
      </c>
      <c r="F9" s="12" t="s">
        <v>94</v>
      </c>
      <c r="G9" s="12" t="s">
        <v>94</v>
      </c>
      <c r="H9" s="12" t="s">
        <v>94</v>
      </c>
      <c r="I9" s="12" t="s">
        <v>94</v>
      </c>
      <c r="J9" s="12" t="s">
        <v>94</v>
      </c>
      <c r="K9" s="12" t="s">
        <v>94</v>
      </c>
      <c r="L9" s="12" t="s">
        <v>94</v>
      </c>
      <c r="M9" s="12">
        <v>1</v>
      </c>
      <c r="N9" s="12" t="s">
        <v>94</v>
      </c>
      <c r="O9" s="12">
        <v>1.6</v>
      </c>
      <c r="P9" s="12" t="s">
        <v>154</v>
      </c>
      <c r="Q9" s="12">
        <v>0.4</v>
      </c>
      <c r="R9" s="12">
        <v>90</v>
      </c>
      <c r="S9" s="12">
        <v>0</v>
      </c>
      <c r="T9" s="12" t="s">
        <v>94</v>
      </c>
      <c r="U9" s="12" t="s">
        <v>94</v>
      </c>
      <c r="V9" s="12" t="s">
        <v>94</v>
      </c>
      <c r="W9" s="12" t="s">
        <v>94</v>
      </c>
      <c r="X9" s="12" t="s">
        <v>94</v>
      </c>
    </row>
    <row r="10" spans="1:24" x14ac:dyDescent="0.35">
      <c r="A10" s="12" t="s">
        <v>134</v>
      </c>
      <c r="B10" s="12" t="s">
        <v>135</v>
      </c>
      <c r="C10" s="12" t="s">
        <v>94</v>
      </c>
      <c r="D10" s="12" t="s">
        <v>94</v>
      </c>
      <c r="E10" s="12" t="s">
        <v>94</v>
      </c>
      <c r="F10" s="12" t="s">
        <v>94</v>
      </c>
      <c r="G10" s="12" t="s">
        <v>94</v>
      </c>
      <c r="H10" s="12" t="s">
        <v>94</v>
      </c>
      <c r="I10" s="12" t="s">
        <v>94</v>
      </c>
      <c r="J10" s="12" t="s">
        <v>94</v>
      </c>
      <c r="K10" s="12" t="s">
        <v>94</v>
      </c>
      <c r="L10" s="12" t="s">
        <v>94</v>
      </c>
      <c r="M10" s="12">
        <v>1</v>
      </c>
      <c r="N10" s="12" t="s">
        <v>94</v>
      </c>
      <c r="O10" s="12">
        <v>0.1</v>
      </c>
      <c r="P10" s="12" t="s">
        <v>159</v>
      </c>
      <c r="Q10" s="12">
        <v>0.5</v>
      </c>
      <c r="R10" s="12">
        <v>90</v>
      </c>
      <c r="S10" s="12">
        <v>0</v>
      </c>
      <c r="T10" s="12" t="s">
        <v>94</v>
      </c>
      <c r="U10" s="12" t="s">
        <v>94</v>
      </c>
      <c r="V10" s="12" t="s">
        <v>94</v>
      </c>
      <c r="W10" s="12" t="s">
        <v>94</v>
      </c>
      <c r="X10" s="12" t="s">
        <v>94</v>
      </c>
    </row>
    <row r="11" spans="1:24" x14ac:dyDescent="0.35">
      <c r="A11" s="12" t="s">
        <v>175</v>
      </c>
      <c r="B11" s="12" t="s">
        <v>135</v>
      </c>
      <c r="C11" s="12" t="s">
        <v>94</v>
      </c>
      <c r="D11" s="12" t="s">
        <v>94</v>
      </c>
      <c r="E11" s="12" t="s">
        <v>94</v>
      </c>
      <c r="F11" s="12" t="s">
        <v>94</v>
      </c>
      <c r="G11" s="12" t="s">
        <v>94</v>
      </c>
      <c r="H11" s="12" t="s">
        <v>94</v>
      </c>
      <c r="I11" s="12" t="s">
        <v>94</v>
      </c>
      <c r="J11" s="12" t="s">
        <v>94</v>
      </c>
      <c r="K11" s="12" t="s">
        <v>94</v>
      </c>
      <c r="L11" s="12" t="s">
        <v>94</v>
      </c>
      <c r="M11" s="12">
        <v>1</v>
      </c>
      <c r="N11" s="12" t="s">
        <v>94</v>
      </c>
      <c r="O11" s="12">
        <v>1.8</v>
      </c>
      <c r="P11" s="12" t="s">
        <v>159</v>
      </c>
      <c r="Q11" s="12">
        <v>7</v>
      </c>
      <c r="R11" s="12">
        <v>90</v>
      </c>
      <c r="S11" s="12">
        <v>0</v>
      </c>
      <c r="T11" s="12" t="s">
        <v>94</v>
      </c>
      <c r="U11" s="12" t="s">
        <v>94</v>
      </c>
      <c r="V11" s="12" t="s">
        <v>94</v>
      </c>
      <c r="W11" s="12" t="s">
        <v>94</v>
      </c>
      <c r="X11" s="12" t="s">
        <v>94</v>
      </c>
    </row>
    <row r="12" spans="1:24" x14ac:dyDescent="0.35">
      <c r="A12" s="12" t="s">
        <v>179</v>
      </c>
      <c r="B12" s="12" t="s">
        <v>135</v>
      </c>
      <c r="C12" s="12" t="s">
        <v>94</v>
      </c>
      <c r="D12" s="12" t="s">
        <v>94</v>
      </c>
      <c r="E12" s="12" t="s">
        <v>94</v>
      </c>
      <c r="F12" s="12" t="s">
        <v>94</v>
      </c>
      <c r="G12" s="12" t="s">
        <v>94</v>
      </c>
      <c r="H12" s="12" t="s">
        <v>94</v>
      </c>
      <c r="I12" s="12" t="s">
        <v>94</v>
      </c>
      <c r="J12" s="12" t="s">
        <v>94</v>
      </c>
      <c r="K12" s="12" t="s">
        <v>94</v>
      </c>
      <c r="L12" s="12" t="s">
        <v>94</v>
      </c>
      <c r="M12" s="12">
        <v>1</v>
      </c>
      <c r="N12" s="12" t="s">
        <v>94</v>
      </c>
      <c r="O12" s="12">
        <v>1.8</v>
      </c>
      <c r="P12" s="12" t="s">
        <v>159</v>
      </c>
      <c r="Q12" s="12">
        <v>1.8</v>
      </c>
      <c r="R12" s="12">
        <v>90</v>
      </c>
      <c r="S12" s="12">
        <v>0</v>
      </c>
      <c r="T12" s="12" t="s">
        <v>94</v>
      </c>
      <c r="U12" s="12" t="s">
        <v>94</v>
      </c>
      <c r="V12" s="12" t="s">
        <v>94</v>
      </c>
      <c r="W12" s="12" t="s">
        <v>94</v>
      </c>
      <c r="X12" s="12" t="s">
        <v>94</v>
      </c>
    </row>
    <row r="13" spans="1:24" ht="14" customHeight="1" x14ac:dyDescent="0.35">
      <c r="A13" s="12" t="s">
        <v>214</v>
      </c>
      <c r="B13" s="12" t="s">
        <v>136</v>
      </c>
      <c r="C13" s="12" t="s">
        <v>94</v>
      </c>
      <c r="D13" s="12" t="s">
        <v>94</v>
      </c>
      <c r="E13" s="12" t="s">
        <v>94</v>
      </c>
      <c r="F13" s="12" t="s">
        <v>94</v>
      </c>
      <c r="G13" s="12" t="s">
        <v>94</v>
      </c>
      <c r="H13" s="12" t="s">
        <v>94</v>
      </c>
      <c r="I13" s="12" t="s">
        <v>94</v>
      </c>
      <c r="J13" s="12" t="s">
        <v>94</v>
      </c>
      <c r="K13" s="12" t="s">
        <v>94</v>
      </c>
      <c r="L13" s="12" t="s">
        <v>94</v>
      </c>
      <c r="M13" s="12">
        <v>1</v>
      </c>
      <c r="N13" s="12" t="s">
        <v>94</v>
      </c>
      <c r="O13" s="12">
        <v>0.1</v>
      </c>
      <c r="P13" s="12" t="s">
        <v>159</v>
      </c>
      <c r="Q13" s="12">
        <v>0.5</v>
      </c>
      <c r="R13" s="12">
        <v>90</v>
      </c>
      <c r="S13" s="12">
        <v>0</v>
      </c>
      <c r="T13" s="12" t="s">
        <v>94</v>
      </c>
      <c r="U13" s="12" t="s">
        <v>94</v>
      </c>
      <c r="V13" s="12" t="s">
        <v>94</v>
      </c>
      <c r="W13" s="12" t="s">
        <v>94</v>
      </c>
      <c r="X13" s="12" t="s">
        <v>94</v>
      </c>
    </row>
    <row r="14" spans="1:24" x14ac:dyDescent="0.35">
      <c r="A14" s="12" t="s">
        <v>148</v>
      </c>
      <c r="B14" s="12" t="s">
        <v>75</v>
      </c>
      <c r="C14" s="12" t="s">
        <v>93</v>
      </c>
      <c r="D14" s="12" t="s">
        <v>96</v>
      </c>
      <c r="E14" s="12" t="s">
        <v>210</v>
      </c>
      <c r="F14" s="12" t="s">
        <v>94</v>
      </c>
      <c r="G14" s="12" t="s">
        <v>94</v>
      </c>
      <c r="H14" s="12">
        <v>6.5000000000000002E-2</v>
      </c>
      <c r="I14" s="12">
        <v>0.06</v>
      </c>
      <c r="J14" s="12">
        <v>0.2</v>
      </c>
      <c r="K14" s="12" t="s">
        <v>94</v>
      </c>
      <c r="L14" s="12" t="s">
        <v>94</v>
      </c>
      <c r="M14" s="12">
        <v>1</v>
      </c>
      <c r="N14" s="12" t="s">
        <v>94</v>
      </c>
      <c r="O14" s="12" t="s">
        <v>94</v>
      </c>
      <c r="P14" s="12" t="s">
        <v>94</v>
      </c>
      <c r="Q14" s="12">
        <v>14.4</v>
      </c>
      <c r="R14" s="12">
        <v>90</v>
      </c>
      <c r="S14" s="12">
        <v>0</v>
      </c>
      <c r="T14" s="12">
        <v>1</v>
      </c>
      <c r="U14" s="12">
        <v>1</v>
      </c>
      <c r="V14" s="12">
        <v>1</v>
      </c>
      <c r="W14" s="12" t="s">
        <v>94</v>
      </c>
      <c r="X14" s="12" t="s">
        <v>94</v>
      </c>
    </row>
    <row r="15" spans="1:24" x14ac:dyDescent="0.35">
      <c r="A15" s="12" t="s">
        <v>149</v>
      </c>
      <c r="B15" s="12" t="s">
        <v>74</v>
      </c>
      <c r="C15" s="12" t="s">
        <v>207</v>
      </c>
      <c r="D15" s="12" t="s">
        <v>96</v>
      </c>
      <c r="E15" s="12" t="s">
        <v>204</v>
      </c>
      <c r="F15" s="12" t="s">
        <v>206</v>
      </c>
      <c r="G15" s="12" t="s">
        <v>94</v>
      </c>
      <c r="H15" s="12">
        <v>0.02</v>
      </c>
      <c r="I15" s="12">
        <v>0.04</v>
      </c>
      <c r="J15" s="12">
        <v>2.1999999999999999E-2</v>
      </c>
      <c r="K15" s="12">
        <v>0.19500000000000001</v>
      </c>
      <c r="L15" s="12" t="s">
        <v>94</v>
      </c>
      <c r="M15" s="12">
        <v>1</v>
      </c>
      <c r="N15" s="12" t="s">
        <v>94</v>
      </c>
      <c r="O15" s="12" t="s">
        <v>94</v>
      </c>
      <c r="P15" s="12" t="s">
        <v>94</v>
      </c>
      <c r="Q15" s="12">
        <v>16</v>
      </c>
      <c r="R15" s="12">
        <v>90</v>
      </c>
      <c r="S15" s="12">
        <v>0</v>
      </c>
      <c r="T15" s="12">
        <v>1</v>
      </c>
      <c r="U15" s="12">
        <v>1</v>
      </c>
      <c r="V15" s="12">
        <v>1</v>
      </c>
      <c r="W15" s="12">
        <v>1</v>
      </c>
      <c r="X15" s="12" t="s">
        <v>94</v>
      </c>
    </row>
    <row r="16" spans="1:24" x14ac:dyDescent="0.35">
      <c r="A16" s="12" t="s">
        <v>150</v>
      </c>
      <c r="B16" s="12" t="s">
        <v>74</v>
      </c>
      <c r="C16" s="12" t="s">
        <v>207</v>
      </c>
      <c r="D16" s="12" t="s">
        <v>96</v>
      </c>
      <c r="E16" s="12" t="s">
        <v>204</v>
      </c>
      <c r="F16" s="12" t="s">
        <v>206</v>
      </c>
      <c r="G16" s="12" t="s">
        <v>94</v>
      </c>
      <c r="H16" s="12">
        <v>0.02</v>
      </c>
      <c r="I16" s="12">
        <v>0.04</v>
      </c>
      <c r="J16" s="12">
        <v>2.1999999999999999E-2</v>
      </c>
      <c r="K16" s="12">
        <v>0.19500000000000001</v>
      </c>
      <c r="L16" s="12" t="s">
        <v>94</v>
      </c>
      <c r="M16" s="12">
        <v>1</v>
      </c>
      <c r="N16" s="12" t="s">
        <v>94</v>
      </c>
      <c r="O16" s="12" t="s">
        <v>94</v>
      </c>
      <c r="P16" s="12" t="s">
        <v>94</v>
      </c>
      <c r="Q16" s="12">
        <v>14</v>
      </c>
      <c r="R16" s="12">
        <v>90</v>
      </c>
      <c r="S16" s="12">
        <v>0</v>
      </c>
      <c r="T16" s="12">
        <v>1</v>
      </c>
      <c r="U16" s="12">
        <v>1</v>
      </c>
      <c r="V16" s="12">
        <v>1</v>
      </c>
      <c r="W16" s="12">
        <v>1</v>
      </c>
      <c r="X16" s="12" t="s">
        <v>94</v>
      </c>
    </row>
    <row r="17" spans="1:24" x14ac:dyDescent="0.35">
      <c r="A17" s="12" t="s">
        <v>126</v>
      </c>
      <c r="B17" s="12" t="s">
        <v>75</v>
      </c>
      <c r="C17" s="12" t="s">
        <v>93</v>
      </c>
      <c r="D17" s="12" t="s">
        <v>96</v>
      </c>
      <c r="E17" s="12" t="s">
        <v>210</v>
      </c>
      <c r="F17" s="12" t="s">
        <v>94</v>
      </c>
      <c r="G17" s="12" t="s">
        <v>94</v>
      </c>
      <c r="H17" s="12">
        <v>6.5000000000000002E-2</v>
      </c>
      <c r="I17" s="12">
        <v>0.06</v>
      </c>
      <c r="J17" s="12">
        <v>0.2</v>
      </c>
      <c r="K17" s="12" t="s">
        <v>94</v>
      </c>
      <c r="L17" s="12" t="s">
        <v>94</v>
      </c>
      <c r="M17" s="12">
        <v>1</v>
      </c>
      <c r="N17" s="12" t="s">
        <v>94</v>
      </c>
      <c r="O17" s="12" t="s">
        <v>94</v>
      </c>
      <c r="P17" s="12" t="s">
        <v>94</v>
      </c>
      <c r="Q17" s="12">
        <v>7</v>
      </c>
      <c r="R17" s="12">
        <v>90</v>
      </c>
      <c r="S17" s="12">
        <v>0</v>
      </c>
      <c r="T17" s="12">
        <v>1</v>
      </c>
      <c r="U17" s="12">
        <v>1</v>
      </c>
      <c r="V17" s="12">
        <v>1</v>
      </c>
      <c r="W17" s="12" t="s">
        <v>94</v>
      </c>
      <c r="X17" s="12" t="s">
        <v>94</v>
      </c>
    </row>
    <row r="18" spans="1:24" x14ac:dyDescent="0.35">
      <c r="A18" s="12" t="s">
        <v>183</v>
      </c>
      <c r="B18" s="12" t="s">
        <v>75</v>
      </c>
      <c r="C18" s="12" t="s">
        <v>93</v>
      </c>
      <c r="D18" s="12" t="s">
        <v>96</v>
      </c>
      <c r="E18" s="12" t="s">
        <v>210</v>
      </c>
      <c r="F18" s="12" t="s">
        <v>94</v>
      </c>
      <c r="G18" s="12" t="s">
        <v>94</v>
      </c>
      <c r="H18" s="12">
        <v>6.5000000000000002E-2</v>
      </c>
      <c r="I18" s="12">
        <v>0.06</v>
      </c>
      <c r="J18" s="12">
        <v>0.2</v>
      </c>
      <c r="K18" s="12" t="s">
        <v>94</v>
      </c>
      <c r="L18" s="12" t="s">
        <v>94</v>
      </c>
      <c r="M18" s="12">
        <v>1</v>
      </c>
      <c r="N18" s="12" t="s">
        <v>94</v>
      </c>
      <c r="O18" s="12" t="s">
        <v>94</v>
      </c>
      <c r="P18" s="12" t="s">
        <v>94</v>
      </c>
      <c r="Q18" s="12">
        <v>6.6</v>
      </c>
      <c r="R18" s="12">
        <v>90</v>
      </c>
      <c r="S18" s="12">
        <v>0</v>
      </c>
      <c r="T18" s="12">
        <v>1</v>
      </c>
      <c r="U18" s="12">
        <v>1</v>
      </c>
      <c r="V18" s="12">
        <v>1</v>
      </c>
      <c r="W18" s="12" t="s">
        <v>94</v>
      </c>
      <c r="X18" s="12" t="s">
        <v>94</v>
      </c>
    </row>
    <row r="19" spans="1:24" x14ac:dyDescent="0.35">
      <c r="A19" s="12" t="s">
        <v>187</v>
      </c>
      <c r="B19" s="12" t="s">
        <v>74</v>
      </c>
      <c r="C19" s="12" t="s">
        <v>207</v>
      </c>
      <c r="D19" s="12" t="s">
        <v>96</v>
      </c>
      <c r="E19" s="12" t="s">
        <v>204</v>
      </c>
      <c r="F19" s="12" t="s">
        <v>206</v>
      </c>
      <c r="G19" s="12" t="s">
        <v>94</v>
      </c>
      <c r="H19" s="12">
        <v>0.02</v>
      </c>
      <c r="I19" s="12">
        <v>0.04</v>
      </c>
      <c r="J19" s="12">
        <v>2.1999999999999999E-2</v>
      </c>
      <c r="K19" s="12">
        <v>0.19500000000000001</v>
      </c>
      <c r="L19" s="12" t="s">
        <v>94</v>
      </c>
      <c r="M19" s="12">
        <v>1</v>
      </c>
      <c r="N19" s="12" t="s">
        <v>94</v>
      </c>
      <c r="O19" s="12" t="s">
        <v>94</v>
      </c>
      <c r="P19" s="12" t="s">
        <v>94</v>
      </c>
      <c r="Q19" s="12">
        <v>8.8000000000000007</v>
      </c>
      <c r="R19" s="12">
        <v>90</v>
      </c>
      <c r="S19" s="12">
        <v>0</v>
      </c>
      <c r="T19" s="12">
        <v>1</v>
      </c>
      <c r="U19" s="12">
        <v>1</v>
      </c>
      <c r="V19" s="12">
        <v>1</v>
      </c>
      <c r="W19" s="12">
        <v>1</v>
      </c>
      <c r="X19" s="12" t="s">
        <v>94</v>
      </c>
    </row>
    <row r="20" spans="1:24" x14ac:dyDescent="0.35">
      <c r="A20" s="12" t="s">
        <v>191</v>
      </c>
      <c r="B20" s="12" t="s">
        <v>74</v>
      </c>
      <c r="C20" s="12" t="s">
        <v>207</v>
      </c>
      <c r="D20" s="12" t="s">
        <v>96</v>
      </c>
      <c r="E20" s="12" t="s">
        <v>204</v>
      </c>
      <c r="F20" s="12" t="s">
        <v>206</v>
      </c>
      <c r="G20" s="12" t="s">
        <v>94</v>
      </c>
      <c r="H20" s="12">
        <v>0.02</v>
      </c>
      <c r="I20" s="12">
        <v>0.04</v>
      </c>
      <c r="J20" s="12">
        <v>2.1999999999999999E-2</v>
      </c>
      <c r="K20" s="12">
        <v>0.19500000000000001</v>
      </c>
      <c r="L20" s="12" t="s">
        <v>94</v>
      </c>
      <c r="M20" s="12">
        <v>1</v>
      </c>
      <c r="N20" s="12" t="s">
        <v>94</v>
      </c>
      <c r="O20" s="12" t="s">
        <v>94</v>
      </c>
      <c r="P20" s="12" t="s">
        <v>94</v>
      </c>
      <c r="Q20" s="12">
        <v>7.2</v>
      </c>
      <c r="R20" s="12">
        <v>90</v>
      </c>
      <c r="S20" s="12">
        <v>0</v>
      </c>
      <c r="T20" s="12">
        <v>1</v>
      </c>
      <c r="U20" s="12">
        <v>1</v>
      </c>
      <c r="V20" s="12">
        <v>1</v>
      </c>
      <c r="W20" s="12">
        <v>1</v>
      </c>
      <c r="X20" s="12" t="s">
        <v>94</v>
      </c>
    </row>
    <row r="21" spans="1:24" x14ac:dyDescent="0.35">
      <c r="A21" s="12" t="s">
        <v>195</v>
      </c>
      <c r="B21" s="12" t="s">
        <v>75</v>
      </c>
      <c r="C21" s="12" t="s">
        <v>93</v>
      </c>
      <c r="D21" s="12" t="s">
        <v>96</v>
      </c>
      <c r="E21" s="12" t="s">
        <v>210</v>
      </c>
      <c r="F21" s="12" t="s">
        <v>94</v>
      </c>
      <c r="G21" s="12" t="s">
        <v>94</v>
      </c>
      <c r="H21" s="12">
        <v>6.5000000000000002E-2</v>
      </c>
      <c r="I21" s="12">
        <v>0.06</v>
      </c>
      <c r="J21" s="12">
        <v>0.2</v>
      </c>
      <c r="K21" s="12" t="s">
        <v>94</v>
      </c>
      <c r="L21" s="12" t="s">
        <v>94</v>
      </c>
      <c r="M21" s="12">
        <v>1</v>
      </c>
      <c r="N21" s="12" t="s">
        <v>94</v>
      </c>
      <c r="O21" s="12" t="s">
        <v>94</v>
      </c>
      <c r="P21" s="12" t="s">
        <v>94</v>
      </c>
      <c r="Q21" s="12">
        <v>5.5</v>
      </c>
      <c r="R21" s="12">
        <v>90</v>
      </c>
      <c r="S21" s="12">
        <v>0</v>
      </c>
      <c r="T21" s="12">
        <v>1</v>
      </c>
      <c r="U21" s="12">
        <v>1</v>
      </c>
      <c r="V21" s="12">
        <v>1</v>
      </c>
      <c r="W21" s="12" t="s">
        <v>94</v>
      </c>
      <c r="X21" s="12" t="s">
        <v>94</v>
      </c>
    </row>
    <row r="22" spans="1:24" x14ac:dyDescent="0.35">
      <c r="A22" s="12" t="s">
        <v>199</v>
      </c>
      <c r="B22" s="12" t="s">
        <v>75</v>
      </c>
      <c r="C22" s="12" t="s">
        <v>93</v>
      </c>
      <c r="D22" s="12" t="s">
        <v>96</v>
      </c>
      <c r="E22" s="12" t="s">
        <v>210</v>
      </c>
      <c r="F22" s="12" t="s">
        <v>94</v>
      </c>
      <c r="G22" s="12" t="s">
        <v>94</v>
      </c>
      <c r="H22" s="12">
        <v>6.5000000000000002E-2</v>
      </c>
      <c r="I22" s="12">
        <v>0.06</v>
      </c>
      <c r="J22" s="12">
        <v>0.2</v>
      </c>
      <c r="K22" s="12" t="s">
        <v>94</v>
      </c>
      <c r="L22" s="12" t="s">
        <v>94</v>
      </c>
      <c r="M22" s="12">
        <v>1</v>
      </c>
      <c r="N22" s="12" t="s">
        <v>94</v>
      </c>
      <c r="O22" s="12" t="s">
        <v>94</v>
      </c>
      <c r="P22" s="12" t="s">
        <v>94</v>
      </c>
      <c r="Q22" s="12">
        <v>4.4000000000000004</v>
      </c>
      <c r="R22" s="12">
        <v>90</v>
      </c>
      <c r="S22" s="12">
        <v>0</v>
      </c>
      <c r="T22" s="12">
        <v>1</v>
      </c>
      <c r="U22" s="12">
        <v>1</v>
      </c>
      <c r="V22" s="12">
        <v>1</v>
      </c>
      <c r="W22" s="12" t="s">
        <v>94</v>
      </c>
      <c r="X22" s="12" t="s">
        <v>94</v>
      </c>
    </row>
    <row r="23" spans="1:24" x14ac:dyDescent="0.35">
      <c r="A23" s="11" t="s">
        <v>127</v>
      </c>
      <c r="B23" s="12" t="s">
        <v>70</v>
      </c>
      <c r="C23" s="12" t="s">
        <v>212</v>
      </c>
      <c r="D23" s="12" t="s">
        <v>94</v>
      </c>
      <c r="E23" s="12" t="s">
        <v>94</v>
      </c>
      <c r="F23" s="12" t="s">
        <v>94</v>
      </c>
      <c r="G23" s="12" t="s">
        <v>94</v>
      </c>
      <c r="H23" s="12">
        <v>0.4</v>
      </c>
      <c r="I23" s="12" t="s">
        <v>94</v>
      </c>
      <c r="J23" s="12" t="s">
        <v>94</v>
      </c>
      <c r="K23" s="12" t="s">
        <v>94</v>
      </c>
      <c r="L23" s="12" t="s">
        <v>94</v>
      </c>
      <c r="M23" s="12">
        <v>0.9</v>
      </c>
      <c r="N23" s="12" t="s">
        <v>94</v>
      </c>
      <c r="O23" s="12" t="s">
        <v>94</v>
      </c>
      <c r="P23" s="12" t="s">
        <v>94</v>
      </c>
      <c r="Q23" s="12">
        <v>24</v>
      </c>
      <c r="R23" s="12">
        <v>0</v>
      </c>
      <c r="S23" s="12">
        <v>0</v>
      </c>
      <c r="T23" s="12">
        <v>1</v>
      </c>
      <c r="U23" s="12" t="s">
        <v>94</v>
      </c>
      <c r="V23" s="12" t="s">
        <v>94</v>
      </c>
      <c r="W23" s="12" t="s">
        <v>94</v>
      </c>
      <c r="X23" s="12" t="s">
        <v>94</v>
      </c>
    </row>
    <row r="24" spans="1:24" x14ac:dyDescent="0.35">
      <c r="A24" s="11" t="s">
        <v>173</v>
      </c>
      <c r="B24" s="12" t="s">
        <v>69</v>
      </c>
      <c r="C24" s="12" t="s">
        <v>211</v>
      </c>
      <c r="D24" s="12" t="s">
        <v>213</v>
      </c>
      <c r="E24" s="12" t="s">
        <v>94</v>
      </c>
      <c r="F24" s="12" t="s">
        <v>94</v>
      </c>
      <c r="G24" s="12" t="s">
        <v>94</v>
      </c>
      <c r="H24" s="12">
        <v>0.15</v>
      </c>
      <c r="I24" s="12">
        <v>0.15</v>
      </c>
      <c r="J24" s="12" t="s">
        <v>94</v>
      </c>
      <c r="K24" s="12" t="s">
        <v>94</v>
      </c>
      <c r="L24" s="12" t="s">
        <v>94</v>
      </c>
      <c r="M24" s="12">
        <v>0.9</v>
      </c>
      <c r="N24" s="12" t="s">
        <v>94</v>
      </c>
      <c r="O24" s="12" t="s">
        <v>94</v>
      </c>
      <c r="P24" s="12" t="s">
        <v>94</v>
      </c>
      <c r="Q24" s="12">
        <v>1</v>
      </c>
      <c r="R24" s="12">
        <v>0</v>
      </c>
      <c r="S24" s="12">
        <v>0</v>
      </c>
      <c r="T24" s="12">
        <v>1</v>
      </c>
      <c r="U24" s="12">
        <v>1</v>
      </c>
      <c r="V24" s="12" t="s">
        <v>94</v>
      </c>
      <c r="W24" s="12" t="s">
        <v>94</v>
      </c>
      <c r="X24" s="12" t="s">
        <v>94</v>
      </c>
    </row>
    <row r="25" spans="1:24" x14ac:dyDescent="0.35">
      <c r="A25" s="11" t="s">
        <v>177</v>
      </c>
      <c r="B25" s="12" t="s">
        <v>69</v>
      </c>
      <c r="C25" s="12" t="s">
        <v>211</v>
      </c>
      <c r="D25" s="12" t="s">
        <v>213</v>
      </c>
      <c r="E25" s="12" t="s">
        <v>94</v>
      </c>
      <c r="F25" s="12" t="s">
        <v>94</v>
      </c>
      <c r="G25" s="12" t="s">
        <v>94</v>
      </c>
      <c r="H25" s="12">
        <v>0.15</v>
      </c>
      <c r="I25" s="12">
        <v>0.15</v>
      </c>
      <c r="J25" s="12" t="s">
        <v>94</v>
      </c>
      <c r="K25" s="12" t="s">
        <v>94</v>
      </c>
      <c r="L25" s="12" t="s">
        <v>94</v>
      </c>
      <c r="M25" s="12">
        <v>0.9</v>
      </c>
      <c r="N25" s="12" t="s">
        <v>94</v>
      </c>
      <c r="O25" s="12" t="s">
        <v>94</v>
      </c>
      <c r="P25" s="12" t="s">
        <v>94</v>
      </c>
      <c r="Q25" s="12">
        <v>18</v>
      </c>
      <c r="R25" s="12">
        <v>0</v>
      </c>
      <c r="S25" s="12">
        <v>0</v>
      </c>
      <c r="T25" s="12">
        <v>1</v>
      </c>
      <c r="U25" s="12">
        <v>1</v>
      </c>
      <c r="V25" s="12" t="s">
        <v>94</v>
      </c>
      <c r="W25" s="12" t="s">
        <v>94</v>
      </c>
      <c r="X25" s="12" t="s">
        <v>94</v>
      </c>
    </row>
    <row r="26" spans="1:24" x14ac:dyDescent="0.35">
      <c r="A26" s="11" t="s">
        <v>181</v>
      </c>
      <c r="B26" s="12" t="s">
        <v>70</v>
      </c>
      <c r="C26" s="12" t="s">
        <v>212</v>
      </c>
      <c r="D26" s="12" t="s">
        <v>94</v>
      </c>
      <c r="E26" s="12" t="s">
        <v>94</v>
      </c>
      <c r="F26" s="12" t="s">
        <v>94</v>
      </c>
      <c r="G26" s="12" t="s">
        <v>94</v>
      </c>
      <c r="H26" s="12">
        <v>0.4</v>
      </c>
      <c r="I26" s="12" t="s">
        <v>94</v>
      </c>
      <c r="J26" s="12" t="s">
        <v>94</v>
      </c>
      <c r="K26" s="12" t="s">
        <v>94</v>
      </c>
      <c r="L26" s="12" t="s">
        <v>94</v>
      </c>
      <c r="M26" s="12">
        <v>0.9</v>
      </c>
      <c r="N26" s="12" t="s">
        <v>94</v>
      </c>
      <c r="O26" s="12" t="s">
        <v>94</v>
      </c>
      <c r="P26" s="12" t="s">
        <v>94</v>
      </c>
      <c r="Q26" s="12">
        <v>18</v>
      </c>
      <c r="R26" s="12">
        <v>0</v>
      </c>
      <c r="S26" s="12">
        <v>0</v>
      </c>
      <c r="T26" s="12">
        <v>1</v>
      </c>
      <c r="U26" s="12" t="s">
        <v>94</v>
      </c>
      <c r="V26" s="12" t="s">
        <v>94</v>
      </c>
      <c r="W26" s="12" t="s">
        <v>94</v>
      </c>
      <c r="X26" s="12" t="s">
        <v>94</v>
      </c>
    </row>
    <row r="27" spans="1:24" x14ac:dyDescent="0.35">
      <c r="A27" s="11" t="s">
        <v>185</v>
      </c>
      <c r="B27" s="12" t="s">
        <v>70</v>
      </c>
      <c r="C27" s="12" t="s">
        <v>212</v>
      </c>
      <c r="D27" s="12" t="s">
        <v>94</v>
      </c>
      <c r="E27" s="12" t="s">
        <v>94</v>
      </c>
      <c r="F27" s="12" t="s">
        <v>94</v>
      </c>
      <c r="G27" s="12" t="s">
        <v>94</v>
      </c>
      <c r="H27" s="12">
        <v>0.4</v>
      </c>
      <c r="I27" s="12" t="s">
        <v>94</v>
      </c>
      <c r="J27" s="12" t="s">
        <v>94</v>
      </c>
      <c r="K27" s="12" t="s">
        <v>94</v>
      </c>
      <c r="L27" s="12" t="s">
        <v>94</v>
      </c>
      <c r="M27" s="12">
        <v>0.9</v>
      </c>
      <c r="N27" s="12" t="s">
        <v>94</v>
      </c>
      <c r="O27" s="12" t="s">
        <v>94</v>
      </c>
      <c r="P27" s="12" t="s">
        <v>94</v>
      </c>
      <c r="Q27" s="12">
        <v>12</v>
      </c>
      <c r="R27" s="12">
        <v>0</v>
      </c>
      <c r="S27" s="12">
        <v>0</v>
      </c>
      <c r="T27" s="12">
        <v>1</v>
      </c>
      <c r="U27" s="12" t="s">
        <v>94</v>
      </c>
      <c r="V27" s="12" t="s">
        <v>94</v>
      </c>
      <c r="W27" s="12" t="s">
        <v>94</v>
      </c>
      <c r="X27" s="12" t="s">
        <v>94</v>
      </c>
    </row>
    <row r="28" spans="1:24" x14ac:dyDescent="0.35">
      <c r="A28" s="11" t="s">
        <v>189</v>
      </c>
      <c r="B28" s="12" t="s">
        <v>69</v>
      </c>
      <c r="C28" s="12" t="s">
        <v>211</v>
      </c>
      <c r="D28" s="12" t="s">
        <v>213</v>
      </c>
      <c r="E28" s="12" t="s">
        <v>94</v>
      </c>
      <c r="F28" s="12" t="s">
        <v>94</v>
      </c>
      <c r="G28" s="12" t="s">
        <v>94</v>
      </c>
      <c r="H28" s="12">
        <v>0.15</v>
      </c>
      <c r="I28" s="12">
        <v>0.15</v>
      </c>
      <c r="J28" s="12" t="s">
        <v>94</v>
      </c>
      <c r="K28" s="12" t="s">
        <v>94</v>
      </c>
      <c r="L28" s="12" t="s">
        <v>94</v>
      </c>
      <c r="M28" s="12">
        <v>0.9</v>
      </c>
      <c r="N28" s="12" t="s">
        <v>94</v>
      </c>
      <c r="O28" s="12" t="s">
        <v>94</v>
      </c>
      <c r="P28" s="12" t="s">
        <v>94</v>
      </c>
      <c r="Q28" s="12">
        <v>18</v>
      </c>
      <c r="R28" s="12">
        <v>0</v>
      </c>
      <c r="S28" s="12">
        <v>0</v>
      </c>
      <c r="T28" s="12">
        <v>1</v>
      </c>
      <c r="U28" s="12">
        <v>1</v>
      </c>
      <c r="V28" s="12" t="s">
        <v>94</v>
      </c>
      <c r="W28" s="12" t="s">
        <v>94</v>
      </c>
      <c r="X28" s="12" t="s">
        <v>94</v>
      </c>
    </row>
    <row r="29" spans="1:24" x14ac:dyDescent="0.35">
      <c r="A29" s="11" t="s">
        <v>193</v>
      </c>
      <c r="B29" s="12" t="s">
        <v>69</v>
      </c>
      <c r="C29" s="12" t="s">
        <v>211</v>
      </c>
      <c r="D29" s="12" t="s">
        <v>213</v>
      </c>
      <c r="E29" s="12" t="s">
        <v>94</v>
      </c>
      <c r="F29" s="12" t="s">
        <v>94</v>
      </c>
      <c r="G29" s="12" t="s">
        <v>94</v>
      </c>
      <c r="H29" s="12">
        <v>0.15</v>
      </c>
      <c r="I29" s="12">
        <v>0.15</v>
      </c>
      <c r="J29" s="12" t="s">
        <v>94</v>
      </c>
      <c r="K29" s="12" t="s">
        <v>94</v>
      </c>
      <c r="L29" s="12" t="s">
        <v>94</v>
      </c>
      <c r="M29" s="12">
        <v>0.9</v>
      </c>
      <c r="N29" s="12" t="s">
        <v>94</v>
      </c>
      <c r="O29" s="12" t="s">
        <v>94</v>
      </c>
      <c r="P29" s="12" t="s">
        <v>94</v>
      </c>
      <c r="Q29" s="12">
        <v>13</v>
      </c>
      <c r="R29" s="12">
        <v>0</v>
      </c>
      <c r="S29" s="12">
        <v>0</v>
      </c>
      <c r="T29" s="12">
        <v>1</v>
      </c>
      <c r="U29" s="12">
        <v>1</v>
      </c>
      <c r="V29" s="12" t="s">
        <v>94</v>
      </c>
      <c r="W29" s="12" t="s">
        <v>94</v>
      </c>
      <c r="X29" s="12" t="s">
        <v>94</v>
      </c>
    </row>
    <row r="30" spans="1:24" x14ac:dyDescent="0.35">
      <c r="A30" s="11" t="s">
        <v>197</v>
      </c>
      <c r="B30" s="12" t="s">
        <v>70</v>
      </c>
      <c r="C30" s="12" t="s">
        <v>212</v>
      </c>
      <c r="D30" s="12" t="s">
        <v>94</v>
      </c>
      <c r="E30" s="12" t="s">
        <v>94</v>
      </c>
      <c r="F30" s="12" t="s">
        <v>94</v>
      </c>
      <c r="G30" s="12" t="s">
        <v>94</v>
      </c>
      <c r="H30" s="12">
        <v>0.4</v>
      </c>
      <c r="I30" s="12" t="s">
        <v>94</v>
      </c>
      <c r="J30" s="12" t="s">
        <v>94</v>
      </c>
      <c r="K30" s="12" t="s">
        <v>94</v>
      </c>
      <c r="L30" s="12" t="s">
        <v>94</v>
      </c>
      <c r="M30" s="12">
        <v>0.9</v>
      </c>
      <c r="N30" s="12" t="s">
        <v>94</v>
      </c>
      <c r="O30" s="12" t="s">
        <v>94</v>
      </c>
      <c r="P30" s="12" t="s">
        <v>94</v>
      </c>
      <c r="Q30" s="12">
        <v>6</v>
      </c>
      <c r="R30" s="12">
        <v>0</v>
      </c>
      <c r="S30" s="12">
        <v>0</v>
      </c>
      <c r="T30" s="12">
        <v>1</v>
      </c>
      <c r="U30" s="12" t="s">
        <v>94</v>
      </c>
      <c r="V30" s="12" t="s">
        <v>94</v>
      </c>
      <c r="W30" s="12" t="s">
        <v>94</v>
      </c>
      <c r="X30" s="12" t="s">
        <v>94</v>
      </c>
    </row>
    <row r="31" spans="1:24" x14ac:dyDescent="0.35">
      <c r="A31" s="11" t="s">
        <v>201</v>
      </c>
      <c r="B31" s="12" t="s">
        <v>70</v>
      </c>
      <c r="C31" s="12" t="s">
        <v>212</v>
      </c>
      <c r="D31" s="12" t="s">
        <v>94</v>
      </c>
      <c r="E31" s="12" t="s">
        <v>94</v>
      </c>
      <c r="F31" s="12" t="s">
        <v>94</v>
      </c>
      <c r="G31" s="12" t="s">
        <v>94</v>
      </c>
      <c r="H31" s="12">
        <v>0.4</v>
      </c>
      <c r="I31" s="12" t="s">
        <v>94</v>
      </c>
      <c r="J31" s="12" t="s">
        <v>94</v>
      </c>
      <c r="K31" s="12" t="s">
        <v>94</v>
      </c>
      <c r="L31" s="12" t="s">
        <v>94</v>
      </c>
      <c r="M31" s="12">
        <v>0.9</v>
      </c>
      <c r="N31" s="12" t="s">
        <v>94</v>
      </c>
      <c r="O31" s="12" t="s">
        <v>94</v>
      </c>
      <c r="P31" s="12" t="s">
        <v>94</v>
      </c>
      <c r="Q31" s="12">
        <v>6</v>
      </c>
      <c r="R31" s="12">
        <v>0</v>
      </c>
      <c r="S31" s="12">
        <v>0</v>
      </c>
      <c r="T31" s="12">
        <v>1</v>
      </c>
      <c r="U31" s="12" t="s">
        <v>94</v>
      </c>
      <c r="V31" s="12" t="s">
        <v>94</v>
      </c>
      <c r="W31" s="12" t="s">
        <v>94</v>
      </c>
      <c r="X31" s="12" t="s">
        <v>94</v>
      </c>
    </row>
    <row r="32" spans="1:24" x14ac:dyDescent="0.35">
      <c r="A32" s="11" t="s">
        <v>203</v>
      </c>
      <c r="B32" s="12" t="s">
        <v>70</v>
      </c>
      <c r="C32" s="12" t="s">
        <v>212</v>
      </c>
      <c r="D32" s="12" t="s">
        <v>94</v>
      </c>
      <c r="E32" s="12" t="s">
        <v>94</v>
      </c>
      <c r="F32" s="12" t="s">
        <v>94</v>
      </c>
      <c r="G32" s="12" t="s">
        <v>94</v>
      </c>
      <c r="H32" s="12">
        <v>0.4</v>
      </c>
      <c r="I32" s="12" t="s">
        <v>94</v>
      </c>
      <c r="J32" s="12" t="s">
        <v>94</v>
      </c>
      <c r="K32" s="12" t="s">
        <v>94</v>
      </c>
      <c r="L32" s="12" t="s">
        <v>94</v>
      </c>
      <c r="M32" s="12">
        <v>0.9</v>
      </c>
      <c r="N32" s="12" t="s">
        <v>94</v>
      </c>
      <c r="O32" s="12" t="s">
        <v>94</v>
      </c>
      <c r="P32" s="12" t="s">
        <v>94</v>
      </c>
      <c r="Q32" s="12">
        <v>3</v>
      </c>
      <c r="R32" s="12">
        <v>0</v>
      </c>
      <c r="S32" s="12">
        <v>0</v>
      </c>
      <c r="T32" s="12">
        <v>1</v>
      </c>
      <c r="U32" s="12" t="s">
        <v>94</v>
      </c>
      <c r="V32" s="12" t="s">
        <v>94</v>
      </c>
      <c r="W32" s="12" t="s">
        <v>94</v>
      </c>
      <c r="X32" s="12" t="s">
        <v>94</v>
      </c>
    </row>
    <row r="33" spans="1:24" x14ac:dyDescent="0.35">
      <c r="A33" s="11" t="s">
        <v>128</v>
      </c>
      <c r="B33" s="12" t="s">
        <v>65</v>
      </c>
      <c r="C33" s="12" t="s">
        <v>93</v>
      </c>
      <c r="D33" s="12" t="s">
        <v>94</v>
      </c>
      <c r="E33" s="12" t="s">
        <v>94</v>
      </c>
      <c r="F33" s="12" t="s">
        <v>94</v>
      </c>
      <c r="G33" s="12" t="s">
        <v>94</v>
      </c>
      <c r="H33" s="12">
        <v>0.25</v>
      </c>
      <c r="I33" s="12" t="s">
        <v>94</v>
      </c>
      <c r="J33" s="12" t="s">
        <v>94</v>
      </c>
      <c r="K33" s="12" t="s">
        <v>94</v>
      </c>
      <c r="L33" s="12" t="s">
        <v>94</v>
      </c>
      <c r="M33" s="12">
        <v>0.3</v>
      </c>
      <c r="N33" s="12">
        <v>4</v>
      </c>
      <c r="O33" s="12" t="s">
        <v>94</v>
      </c>
      <c r="P33" s="12" t="s">
        <v>94</v>
      </c>
      <c r="Q33" s="12">
        <v>24</v>
      </c>
      <c r="R33" s="12">
        <v>0</v>
      </c>
      <c r="S33" s="12">
        <v>0</v>
      </c>
      <c r="T33" s="12">
        <v>1</v>
      </c>
      <c r="U33" s="12" t="s">
        <v>94</v>
      </c>
      <c r="V33" s="12" t="s">
        <v>94</v>
      </c>
      <c r="W33" s="12" t="s">
        <v>94</v>
      </c>
      <c r="X33" s="12" t="s">
        <v>94</v>
      </c>
    </row>
    <row r="34" spans="1:24" x14ac:dyDescent="0.35">
      <c r="A34" s="11" t="s">
        <v>172</v>
      </c>
      <c r="B34" s="12" t="s">
        <v>64</v>
      </c>
      <c r="C34" s="12" t="s">
        <v>211</v>
      </c>
      <c r="D34" s="12" t="s">
        <v>93</v>
      </c>
      <c r="E34" s="12" t="s">
        <v>94</v>
      </c>
      <c r="F34" s="12" t="s">
        <v>94</v>
      </c>
      <c r="G34" s="12" t="s">
        <v>94</v>
      </c>
      <c r="H34" s="12">
        <v>0.1</v>
      </c>
      <c r="I34" s="12">
        <v>0.1</v>
      </c>
      <c r="J34" s="12" t="s">
        <v>94</v>
      </c>
      <c r="K34" s="12" t="s">
        <v>94</v>
      </c>
      <c r="L34" s="12" t="s">
        <v>94</v>
      </c>
      <c r="M34" s="12">
        <v>0.3</v>
      </c>
      <c r="N34" s="12">
        <v>4</v>
      </c>
      <c r="O34" s="12" t="s">
        <v>94</v>
      </c>
      <c r="P34" s="12" t="s">
        <v>94</v>
      </c>
      <c r="Q34" s="12">
        <v>1</v>
      </c>
      <c r="R34" s="12">
        <v>0</v>
      </c>
      <c r="S34" s="12">
        <v>0</v>
      </c>
      <c r="T34" s="12">
        <v>1</v>
      </c>
      <c r="U34" s="12">
        <v>1</v>
      </c>
      <c r="V34" s="12" t="s">
        <v>94</v>
      </c>
      <c r="W34" s="12" t="s">
        <v>94</v>
      </c>
      <c r="X34" s="12" t="s">
        <v>94</v>
      </c>
    </row>
    <row r="35" spans="1:24" x14ac:dyDescent="0.35">
      <c r="A35" s="11" t="s">
        <v>176</v>
      </c>
      <c r="B35" s="12" t="s">
        <v>64</v>
      </c>
      <c r="C35" s="12" t="s">
        <v>211</v>
      </c>
      <c r="D35" s="12" t="s">
        <v>93</v>
      </c>
      <c r="E35" s="12" t="s">
        <v>94</v>
      </c>
      <c r="F35" s="12" t="s">
        <v>94</v>
      </c>
      <c r="G35" s="12" t="s">
        <v>94</v>
      </c>
      <c r="H35" s="12">
        <v>0.1</v>
      </c>
      <c r="I35" s="12">
        <v>0.1</v>
      </c>
      <c r="J35" s="12" t="s">
        <v>94</v>
      </c>
      <c r="K35" s="12" t="s">
        <v>94</v>
      </c>
      <c r="L35" s="12" t="s">
        <v>94</v>
      </c>
      <c r="M35" s="12">
        <v>0.3</v>
      </c>
      <c r="N35" s="12">
        <v>4</v>
      </c>
      <c r="O35" s="12" t="s">
        <v>94</v>
      </c>
      <c r="P35" s="12" t="s">
        <v>94</v>
      </c>
      <c r="Q35" s="12">
        <v>18</v>
      </c>
      <c r="R35" s="12">
        <v>0</v>
      </c>
      <c r="S35" s="12">
        <v>0</v>
      </c>
      <c r="T35" s="12">
        <v>1</v>
      </c>
      <c r="U35" s="12">
        <v>1</v>
      </c>
      <c r="V35" s="12" t="s">
        <v>94</v>
      </c>
      <c r="W35" s="12" t="s">
        <v>94</v>
      </c>
      <c r="X35" s="12" t="s">
        <v>94</v>
      </c>
    </row>
    <row r="36" spans="1:24" x14ac:dyDescent="0.35">
      <c r="A36" s="11" t="s">
        <v>180</v>
      </c>
      <c r="B36" s="12" t="s">
        <v>65</v>
      </c>
      <c r="C36" s="12" t="s">
        <v>93</v>
      </c>
      <c r="D36" s="12" t="s">
        <v>94</v>
      </c>
      <c r="E36" s="12" t="s">
        <v>94</v>
      </c>
      <c r="F36" s="12" t="s">
        <v>94</v>
      </c>
      <c r="G36" s="12" t="s">
        <v>94</v>
      </c>
      <c r="H36" s="12">
        <v>0.25</v>
      </c>
      <c r="I36" s="12" t="s">
        <v>94</v>
      </c>
      <c r="J36" s="12" t="s">
        <v>94</v>
      </c>
      <c r="K36" s="12" t="s">
        <v>94</v>
      </c>
      <c r="L36" s="12" t="s">
        <v>94</v>
      </c>
      <c r="M36" s="12">
        <v>0.3</v>
      </c>
      <c r="N36" s="12">
        <v>4</v>
      </c>
      <c r="O36" s="12" t="s">
        <v>94</v>
      </c>
      <c r="P36" s="12" t="s">
        <v>94</v>
      </c>
      <c r="Q36" s="12">
        <v>18</v>
      </c>
      <c r="R36" s="12">
        <v>0</v>
      </c>
      <c r="S36" s="12">
        <v>0</v>
      </c>
      <c r="T36" s="12">
        <v>1</v>
      </c>
      <c r="U36" s="12" t="s">
        <v>94</v>
      </c>
      <c r="V36" s="12" t="s">
        <v>94</v>
      </c>
      <c r="W36" s="12" t="s">
        <v>94</v>
      </c>
      <c r="X36" s="12" t="s">
        <v>94</v>
      </c>
    </row>
    <row r="37" spans="1:24" x14ac:dyDescent="0.35">
      <c r="A37" s="11" t="s">
        <v>184</v>
      </c>
      <c r="B37" s="12" t="s">
        <v>65</v>
      </c>
      <c r="C37" s="12" t="s">
        <v>93</v>
      </c>
      <c r="D37" s="12" t="s">
        <v>94</v>
      </c>
      <c r="E37" s="12" t="s">
        <v>94</v>
      </c>
      <c r="F37" s="12" t="s">
        <v>94</v>
      </c>
      <c r="G37" s="12" t="s">
        <v>94</v>
      </c>
      <c r="H37" s="12">
        <v>0.25</v>
      </c>
      <c r="I37" s="12" t="s">
        <v>94</v>
      </c>
      <c r="J37" s="12" t="s">
        <v>94</v>
      </c>
      <c r="K37" s="12" t="s">
        <v>94</v>
      </c>
      <c r="L37" s="12" t="s">
        <v>94</v>
      </c>
      <c r="M37" s="12">
        <v>0.3</v>
      </c>
      <c r="N37" s="12">
        <v>4</v>
      </c>
      <c r="O37" s="12" t="s">
        <v>94</v>
      </c>
      <c r="P37" s="12" t="s">
        <v>94</v>
      </c>
      <c r="Q37" s="12">
        <v>12</v>
      </c>
      <c r="R37" s="12">
        <v>0</v>
      </c>
      <c r="S37" s="12">
        <v>0</v>
      </c>
      <c r="T37" s="12">
        <v>1</v>
      </c>
      <c r="U37" s="12" t="s">
        <v>94</v>
      </c>
      <c r="V37" s="12" t="s">
        <v>94</v>
      </c>
      <c r="W37" s="12" t="s">
        <v>94</v>
      </c>
      <c r="X37" s="12" t="s">
        <v>94</v>
      </c>
    </row>
    <row r="38" spans="1:24" x14ac:dyDescent="0.35">
      <c r="A38" s="11" t="s">
        <v>188</v>
      </c>
      <c r="B38" s="12" t="s">
        <v>64</v>
      </c>
      <c r="C38" s="12" t="s">
        <v>211</v>
      </c>
      <c r="D38" s="12" t="s">
        <v>93</v>
      </c>
      <c r="E38" s="12" t="s">
        <v>94</v>
      </c>
      <c r="F38" s="12" t="s">
        <v>94</v>
      </c>
      <c r="G38" s="12" t="s">
        <v>94</v>
      </c>
      <c r="H38" s="12">
        <v>0.1</v>
      </c>
      <c r="I38" s="12">
        <v>0.1</v>
      </c>
      <c r="J38" s="12" t="s">
        <v>94</v>
      </c>
      <c r="K38" s="12" t="s">
        <v>94</v>
      </c>
      <c r="L38" s="12" t="s">
        <v>94</v>
      </c>
      <c r="M38" s="12">
        <v>0.3</v>
      </c>
      <c r="N38" s="12">
        <v>4</v>
      </c>
      <c r="O38" s="12" t="s">
        <v>94</v>
      </c>
      <c r="P38" s="12" t="s">
        <v>94</v>
      </c>
      <c r="Q38" s="12">
        <v>18</v>
      </c>
      <c r="R38" s="12">
        <v>0</v>
      </c>
      <c r="S38" s="12">
        <v>0</v>
      </c>
      <c r="T38" s="12">
        <v>1</v>
      </c>
      <c r="U38" s="12">
        <v>1</v>
      </c>
      <c r="V38" s="12" t="s">
        <v>94</v>
      </c>
      <c r="W38" s="12" t="s">
        <v>94</v>
      </c>
      <c r="X38" s="12" t="s">
        <v>94</v>
      </c>
    </row>
    <row r="39" spans="1:24" x14ac:dyDescent="0.35">
      <c r="A39" s="11" t="s">
        <v>192</v>
      </c>
      <c r="B39" s="12" t="s">
        <v>64</v>
      </c>
      <c r="C39" s="12" t="s">
        <v>211</v>
      </c>
      <c r="D39" s="12" t="s">
        <v>93</v>
      </c>
      <c r="E39" s="12" t="s">
        <v>94</v>
      </c>
      <c r="F39" s="12" t="s">
        <v>94</v>
      </c>
      <c r="G39" s="12" t="s">
        <v>94</v>
      </c>
      <c r="H39" s="12">
        <v>0.1</v>
      </c>
      <c r="I39" s="12">
        <v>0.1</v>
      </c>
      <c r="J39" s="12" t="s">
        <v>94</v>
      </c>
      <c r="K39" s="12" t="s">
        <v>94</v>
      </c>
      <c r="L39" s="12" t="s">
        <v>94</v>
      </c>
      <c r="M39" s="12">
        <v>0.3</v>
      </c>
      <c r="N39" s="12">
        <v>4</v>
      </c>
      <c r="O39" s="12" t="s">
        <v>94</v>
      </c>
      <c r="P39" s="12" t="s">
        <v>94</v>
      </c>
      <c r="Q39" s="12">
        <v>13</v>
      </c>
      <c r="R39" s="12">
        <v>0</v>
      </c>
      <c r="S39" s="12">
        <v>0</v>
      </c>
      <c r="T39" s="12">
        <v>1</v>
      </c>
      <c r="U39" s="12">
        <v>1</v>
      </c>
      <c r="V39" s="12" t="s">
        <v>94</v>
      </c>
      <c r="W39" s="12" t="s">
        <v>94</v>
      </c>
      <c r="X39" s="12" t="s">
        <v>94</v>
      </c>
    </row>
    <row r="40" spans="1:24" x14ac:dyDescent="0.35">
      <c r="A40" s="11" t="s">
        <v>196</v>
      </c>
      <c r="B40" s="12" t="s">
        <v>65</v>
      </c>
      <c r="C40" s="12" t="s">
        <v>93</v>
      </c>
      <c r="D40" s="12" t="s">
        <v>94</v>
      </c>
      <c r="E40" s="12" t="s">
        <v>94</v>
      </c>
      <c r="F40" s="12" t="s">
        <v>94</v>
      </c>
      <c r="G40" s="12" t="s">
        <v>94</v>
      </c>
      <c r="H40" s="12">
        <v>0.25</v>
      </c>
      <c r="I40" s="12" t="s">
        <v>94</v>
      </c>
      <c r="J40" s="12" t="s">
        <v>94</v>
      </c>
      <c r="K40" s="12" t="s">
        <v>94</v>
      </c>
      <c r="L40" s="12" t="s">
        <v>94</v>
      </c>
      <c r="M40" s="12">
        <v>0.3</v>
      </c>
      <c r="N40" s="12">
        <v>4</v>
      </c>
      <c r="O40" s="12" t="s">
        <v>94</v>
      </c>
      <c r="P40" s="12" t="s">
        <v>94</v>
      </c>
      <c r="Q40" s="12">
        <v>6</v>
      </c>
      <c r="R40" s="12">
        <v>0</v>
      </c>
      <c r="S40" s="12">
        <v>0</v>
      </c>
      <c r="T40" s="12">
        <v>1</v>
      </c>
      <c r="U40" s="12" t="s">
        <v>94</v>
      </c>
      <c r="V40" s="12" t="s">
        <v>94</v>
      </c>
      <c r="W40" s="12" t="s">
        <v>94</v>
      </c>
      <c r="X40" s="12" t="s">
        <v>94</v>
      </c>
    </row>
    <row r="41" spans="1:24" x14ac:dyDescent="0.35">
      <c r="A41" s="11" t="s">
        <v>200</v>
      </c>
      <c r="B41" s="12" t="s">
        <v>65</v>
      </c>
      <c r="C41" s="12" t="s">
        <v>93</v>
      </c>
      <c r="D41" s="12" t="s">
        <v>94</v>
      </c>
      <c r="E41" s="12" t="s">
        <v>94</v>
      </c>
      <c r="F41" s="12" t="s">
        <v>94</v>
      </c>
      <c r="G41" s="12" t="s">
        <v>94</v>
      </c>
      <c r="H41" s="12">
        <v>0.25</v>
      </c>
      <c r="I41" s="12" t="s">
        <v>94</v>
      </c>
      <c r="J41" s="12" t="s">
        <v>94</v>
      </c>
      <c r="K41" s="12" t="s">
        <v>94</v>
      </c>
      <c r="L41" s="12" t="s">
        <v>94</v>
      </c>
      <c r="M41" s="12">
        <v>0.3</v>
      </c>
      <c r="N41" s="12">
        <v>4</v>
      </c>
      <c r="O41" s="12" t="s">
        <v>94</v>
      </c>
      <c r="P41" s="12" t="s">
        <v>94</v>
      </c>
      <c r="Q41" s="12">
        <v>6</v>
      </c>
      <c r="R41" s="12">
        <v>0</v>
      </c>
      <c r="S41" s="12">
        <v>0</v>
      </c>
      <c r="T41" s="12">
        <v>1</v>
      </c>
      <c r="U41" s="12" t="s">
        <v>94</v>
      </c>
      <c r="V41" s="12" t="s">
        <v>94</v>
      </c>
      <c r="W41" s="12" t="s">
        <v>94</v>
      </c>
      <c r="X41" s="12" t="s">
        <v>94</v>
      </c>
    </row>
    <row r="42" spans="1:24" x14ac:dyDescent="0.35">
      <c r="A42" s="11" t="s">
        <v>202</v>
      </c>
      <c r="B42" s="12" t="s">
        <v>65</v>
      </c>
      <c r="C42" s="12" t="s">
        <v>93</v>
      </c>
      <c r="D42" s="12" t="s">
        <v>94</v>
      </c>
      <c r="E42" s="12" t="s">
        <v>94</v>
      </c>
      <c r="F42" s="12" t="s">
        <v>94</v>
      </c>
      <c r="G42" s="12" t="s">
        <v>94</v>
      </c>
      <c r="H42" s="12">
        <v>0.25</v>
      </c>
      <c r="I42" s="12" t="s">
        <v>94</v>
      </c>
      <c r="J42" s="12" t="s">
        <v>94</v>
      </c>
      <c r="K42" s="12" t="s">
        <v>94</v>
      </c>
      <c r="L42" s="12" t="s">
        <v>94</v>
      </c>
      <c r="M42" s="12">
        <v>0.3</v>
      </c>
      <c r="N42" s="12">
        <v>4</v>
      </c>
      <c r="O42" s="12" t="s">
        <v>94</v>
      </c>
      <c r="P42" s="12" t="s">
        <v>94</v>
      </c>
      <c r="Q42" s="12">
        <v>3</v>
      </c>
      <c r="R42" s="12">
        <v>0</v>
      </c>
      <c r="S42" s="12">
        <v>0</v>
      </c>
      <c r="T42" s="12">
        <v>1</v>
      </c>
      <c r="U42" s="12" t="s">
        <v>94</v>
      </c>
      <c r="V42" s="12" t="s">
        <v>94</v>
      </c>
      <c r="W42" s="12" t="s">
        <v>94</v>
      </c>
      <c r="X42" s="12" t="s">
        <v>94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4A21097-FF9F-4E5D-9283-9C3319CEBCD8}">
          <x14:formula1>
            <xm:f>Materials!$A$2:$A$199</xm:f>
          </x14:formula1>
          <xm:sqref>C78:G1048576 C2:G12 C14:G42</xm:sqref>
        </x14:dataValidation>
        <x14:dataValidation type="list" allowBlank="1" showInputMessage="1" showErrorMessage="1" xr:uid="{C18755C6-06E8-45AD-998D-5C7C44226C69}">
          <x14:formula1>
            <xm:f>Dropdown!$B$2:$B$1048576</xm:f>
          </x14:formula1>
          <xm:sqref>P2:P12 P14:P42</xm:sqref>
        </x14:dataValidation>
        <x14:dataValidation type="list" allowBlank="1" showInputMessage="1" showErrorMessage="1" xr:uid="{31461861-8C27-4353-B916-83BBEF5811A5}">
          <x14:formula1>
            <xm:f>Dropdown!$A$2:$A$56</xm:f>
          </x14:formula1>
          <xm:sqref>B78:B1048576 B2:B12 B14:B42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7111-374D-4BF2-ACC8-08FD80411F41}">
  <dimension ref="A1:P11"/>
  <sheetViews>
    <sheetView workbookViewId="0">
      <selection activeCell="J2" sqref="J2"/>
    </sheetView>
  </sheetViews>
  <sheetFormatPr defaultRowHeight="14.5" x14ac:dyDescent="0.35"/>
  <cols>
    <col min="1" max="1" width="14.90625" style="6" bestFit="1" customWidth="1"/>
    <col min="2" max="2" width="7.81640625" style="6" bestFit="1" customWidth="1"/>
    <col min="3" max="3" width="6.90625" style="6" customWidth="1"/>
    <col min="4" max="4" width="7.26953125" style="6" bestFit="1" customWidth="1"/>
    <col min="5" max="13" width="9.1796875" style="6" bestFit="1" customWidth="1"/>
    <col min="14" max="16" width="10.1796875" style="6" bestFit="1" customWidth="1"/>
  </cols>
  <sheetData>
    <row r="1" spans="1:16" x14ac:dyDescent="0.35">
      <c r="A1" s="5" t="s">
        <v>108</v>
      </c>
      <c r="B1" s="16" t="s">
        <v>162</v>
      </c>
      <c r="C1" s="16" t="s">
        <v>23</v>
      </c>
      <c r="D1" s="16" t="s">
        <v>9</v>
      </c>
      <c r="E1" s="5" t="s">
        <v>109</v>
      </c>
      <c r="F1" s="5" t="s">
        <v>110</v>
      </c>
      <c r="G1" s="5" t="s">
        <v>111</v>
      </c>
      <c r="H1" s="5" t="s">
        <v>112</v>
      </c>
      <c r="I1" s="5" t="s">
        <v>113</v>
      </c>
      <c r="J1" s="5" t="s">
        <v>114</v>
      </c>
      <c r="K1" s="5" t="s">
        <v>115</v>
      </c>
      <c r="L1" s="5" t="s">
        <v>116</v>
      </c>
      <c r="M1" s="5" t="s">
        <v>117</v>
      </c>
      <c r="N1" s="5" t="s">
        <v>118</v>
      </c>
      <c r="O1" s="5" t="s">
        <v>119</v>
      </c>
      <c r="P1" s="5" t="s">
        <v>120</v>
      </c>
    </row>
    <row r="2" spans="1:16" x14ac:dyDescent="0.35">
      <c r="A2" s="11" t="s">
        <v>164</v>
      </c>
      <c r="B2" s="11">
        <v>21</v>
      </c>
      <c r="C2" s="11">
        <v>0.5</v>
      </c>
      <c r="D2" s="11">
        <f>2.2*24</f>
        <v>52.800000000000004</v>
      </c>
      <c r="E2" s="11" t="s">
        <v>148</v>
      </c>
      <c r="F2" s="11" t="s">
        <v>128</v>
      </c>
      <c r="G2" s="11" t="s">
        <v>127</v>
      </c>
      <c r="H2" s="11" t="s">
        <v>133</v>
      </c>
      <c r="I2" s="11" t="s">
        <v>214</v>
      </c>
      <c r="J2" s="11"/>
      <c r="K2" s="11"/>
      <c r="L2" s="11"/>
      <c r="M2" s="11"/>
      <c r="N2" s="11"/>
      <c r="O2" s="11"/>
      <c r="P2" s="11"/>
    </row>
    <row r="3" spans="1:16" x14ac:dyDescent="0.35">
      <c r="A3" s="11" t="s">
        <v>165</v>
      </c>
      <c r="B3" s="11">
        <v>18</v>
      </c>
      <c r="C3" s="11">
        <v>0.5</v>
      </c>
      <c r="D3" s="11">
        <f>2.2*13</f>
        <v>28.6</v>
      </c>
      <c r="E3" s="11" t="s">
        <v>149</v>
      </c>
      <c r="F3" s="11" t="s">
        <v>172</v>
      </c>
      <c r="G3" s="11" t="s">
        <v>173</v>
      </c>
      <c r="H3" s="11" t="s">
        <v>174</v>
      </c>
      <c r="I3" s="11"/>
      <c r="J3" s="11"/>
      <c r="K3" s="11"/>
      <c r="L3" s="11"/>
      <c r="M3" s="11"/>
      <c r="N3" s="11"/>
      <c r="O3" s="11"/>
      <c r="P3" s="11"/>
    </row>
    <row r="4" spans="1:16" x14ac:dyDescent="0.35">
      <c r="A4" s="11" t="s">
        <v>165</v>
      </c>
      <c r="B4" s="11">
        <v>18</v>
      </c>
      <c r="C4" s="11">
        <v>0.5</v>
      </c>
      <c r="D4" s="11">
        <f>2.2*18</f>
        <v>39.6</v>
      </c>
      <c r="E4" s="11" t="s">
        <v>150</v>
      </c>
      <c r="F4" s="11" t="s">
        <v>176</v>
      </c>
      <c r="G4" s="11" t="s">
        <v>177</v>
      </c>
      <c r="H4" s="11" t="s">
        <v>178</v>
      </c>
      <c r="I4" s="11"/>
      <c r="J4" s="11"/>
      <c r="K4" s="11"/>
      <c r="L4" s="11"/>
      <c r="M4" s="11"/>
      <c r="N4" s="11"/>
      <c r="O4" s="11"/>
      <c r="P4" s="11"/>
    </row>
    <row r="5" spans="1:16" s="2" customFormat="1" x14ac:dyDescent="0.35">
      <c r="A5" s="11" t="s">
        <v>166</v>
      </c>
      <c r="B5" s="11">
        <v>18</v>
      </c>
      <c r="C5" s="11">
        <v>0.5</v>
      </c>
      <c r="D5" s="11">
        <f>2.2*18</f>
        <v>39.6</v>
      </c>
      <c r="E5" s="11" t="s">
        <v>126</v>
      </c>
      <c r="F5" s="11" t="s">
        <v>180</v>
      </c>
      <c r="G5" s="11" t="s">
        <v>181</v>
      </c>
      <c r="H5" s="11" t="s">
        <v>182</v>
      </c>
      <c r="I5" s="11"/>
      <c r="J5" s="11"/>
      <c r="K5" s="11"/>
      <c r="L5" s="11"/>
      <c r="M5" s="11"/>
      <c r="N5" s="11"/>
      <c r="O5" s="11"/>
      <c r="P5" s="11"/>
    </row>
    <row r="6" spans="1:16" s="2" customFormat="1" x14ac:dyDescent="0.35">
      <c r="A6" s="11" t="s">
        <v>163</v>
      </c>
      <c r="B6" s="11">
        <v>18</v>
      </c>
      <c r="C6" s="11">
        <v>0.5</v>
      </c>
      <c r="D6" s="11">
        <f>2.2*12</f>
        <v>26.400000000000002</v>
      </c>
      <c r="E6" s="11" t="s">
        <v>183</v>
      </c>
      <c r="F6" s="11" t="s">
        <v>184</v>
      </c>
      <c r="G6" s="11" t="s">
        <v>185</v>
      </c>
      <c r="H6" s="11" t="s">
        <v>186</v>
      </c>
      <c r="I6" s="11"/>
      <c r="J6" s="11"/>
      <c r="K6" s="11"/>
      <c r="L6" s="11"/>
      <c r="M6" s="11"/>
      <c r="N6" s="11"/>
      <c r="O6" s="11"/>
      <c r="P6" s="11"/>
    </row>
    <row r="7" spans="1:16" s="2" customFormat="1" x14ac:dyDescent="0.35">
      <c r="A7" s="11" t="s">
        <v>167</v>
      </c>
      <c r="B7" s="11">
        <v>21</v>
      </c>
      <c r="C7" s="11">
        <v>0.5</v>
      </c>
      <c r="D7" s="11">
        <f>2.2*18</f>
        <v>39.6</v>
      </c>
      <c r="E7" s="11" t="s">
        <v>187</v>
      </c>
      <c r="F7" s="11" t="s">
        <v>188</v>
      </c>
      <c r="G7" s="11" t="s">
        <v>189</v>
      </c>
      <c r="H7" s="11"/>
      <c r="I7" s="11" t="s">
        <v>134</v>
      </c>
      <c r="J7" s="11"/>
      <c r="K7" s="11"/>
      <c r="L7" s="11"/>
      <c r="M7" s="11"/>
      <c r="N7" s="11"/>
      <c r="O7" s="11"/>
      <c r="P7" s="11"/>
    </row>
    <row r="8" spans="1:16" s="2" customFormat="1" x14ac:dyDescent="0.35">
      <c r="A8" s="11" t="s">
        <v>168</v>
      </c>
      <c r="B8" s="11">
        <v>18</v>
      </c>
      <c r="C8" s="11">
        <v>0.5</v>
      </c>
      <c r="D8" s="11">
        <f>2.2*13</f>
        <v>28.6</v>
      </c>
      <c r="E8" s="11" t="s">
        <v>191</v>
      </c>
      <c r="F8" s="11" t="s">
        <v>192</v>
      </c>
      <c r="G8" s="11" t="s">
        <v>193</v>
      </c>
      <c r="H8" s="11"/>
      <c r="I8" s="11" t="s">
        <v>175</v>
      </c>
      <c r="J8" s="11"/>
      <c r="K8" s="11"/>
      <c r="L8" s="11"/>
      <c r="M8" s="11"/>
      <c r="N8" s="11"/>
      <c r="O8" s="11"/>
      <c r="P8" s="11"/>
    </row>
    <row r="9" spans="1:16" s="2" customFormat="1" x14ac:dyDescent="0.35">
      <c r="A9" s="11" t="s">
        <v>169</v>
      </c>
      <c r="B9" s="11">
        <v>22</v>
      </c>
      <c r="C9" s="11">
        <v>0.5</v>
      </c>
      <c r="D9" s="11">
        <f>2.2*6</f>
        <v>13.200000000000001</v>
      </c>
      <c r="E9" s="11" t="s">
        <v>195</v>
      </c>
      <c r="F9" s="11" t="s">
        <v>196</v>
      </c>
      <c r="G9" s="11" t="s">
        <v>197</v>
      </c>
      <c r="H9" s="11" t="s">
        <v>190</v>
      </c>
      <c r="I9" s="11"/>
      <c r="J9" s="11"/>
      <c r="K9" s="11"/>
      <c r="L9" s="11"/>
      <c r="M9" s="11"/>
      <c r="N9" s="11"/>
      <c r="O9" s="11"/>
      <c r="P9" s="11"/>
    </row>
    <row r="10" spans="1:16" s="2" customFormat="1" x14ac:dyDescent="0.35">
      <c r="A10" s="11" t="s">
        <v>170</v>
      </c>
      <c r="B10" s="11">
        <v>18</v>
      </c>
      <c r="C10" s="11">
        <v>0.5</v>
      </c>
      <c r="D10" s="11">
        <f>2.2*6</f>
        <v>13.200000000000001</v>
      </c>
      <c r="E10" s="11" t="s">
        <v>199</v>
      </c>
      <c r="F10" s="11" t="s">
        <v>200</v>
      </c>
      <c r="G10" s="11" t="s">
        <v>201</v>
      </c>
      <c r="H10" s="11" t="s">
        <v>194</v>
      </c>
      <c r="I10" s="11"/>
      <c r="J10" s="11"/>
      <c r="K10" s="11"/>
      <c r="L10" s="11"/>
      <c r="M10" s="11"/>
      <c r="N10" s="11"/>
      <c r="O10" s="11"/>
      <c r="P10" s="11"/>
    </row>
    <row r="11" spans="1:16" s="2" customFormat="1" x14ac:dyDescent="0.35">
      <c r="A11" s="11" t="s">
        <v>171</v>
      </c>
      <c r="B11" s="11">
        <v>18</v>
      </c>
      <c r="C11" s="11">
        <v>0.5</v>
      </c>
      <c r="D11" s="11">
        <f>2.2*3</f>
        <v>6.6000000000000005</v>
      </c>
      <c r="E11" s="11"/>
      <c r="F11" s="11" t="s">
        <v>202</v>
      </c>
      <c r="G11" s="11" t="s">
        <v>203</v>
      </c>
      <c r="H11" s="11" t="s">
        <v>198</v>
      </c>
      <c r="I11" s="11" t="s">
        <v>179</v>
      </c>
      <c r="J11" s="11"/>
      <c r="K11" s="11"/>
      <c r="L11" s="11"/>
      <c r="M11" s="11"/>
      <c r="N11" s="11"/>
      <c r="O11" s="11"/>
      <c r="P11" s="11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CB3B-E7EE-41DB-9199-C6DD65C24FA5}">
  <dimension ref="A1:M14"/>
  <sheetViews>
    <sheetView workbookViewId="0">
      <selection activeCell="C19" sqref="C19"/>
    </sheetView>
  </sheetViews>
  <sheetFormatPr defaultRowHeight="14.5" x14ac:dyDescent="0.35"/>
  <cols>
    <col min="1" max="1" width="16.453125" style="8" bestFit="1" customWidth="1"/>
    <col min="2" max="2" width="7.08984375" style="8" bestFit="1" customWidth="1"/>
    <col min="3" max="3" width="11.453125" style="8" bestFit="1" customWidth="1"/>
    <col min="4" max="4" width="11.26953125" style="8" bestFit="1" customWidth="1"/>
    <col min="5" max="5" width="12.6328125" style="8" bestFit="1" customWidth="1"/>
    <col min="6" max="6" width="16.7265625" style="8" bestFit="1" customWidth="1"/>
    <col min="7" max="7" width="14.81640625" style="8" bestFit="1" customWidth="1"/>
    <col min="8" max="8" width="6.7265625" style="8" bestFit="1" customWidth="1"/>
    <col min="12" max="12" width="16.54296875" bestFit="1" customWidth="1"/>
  </cols>
  <sheetData>
    <row r="1" spans="1:13" x14ac:dyDescent="0.35">
      <c r="A1" s="7" t="s">
        <v>82</v>
      </c>
      <c r="B1" s="7" t="s">
        <v>86</v>
      </c>
      <c r="C1" s="7" t="s">
        <v>132</v>
      </c>
      <c r="D1" s="7" t="s">
        <v>88</v>
      </c>
      <c r="E1" s="7" t="s">
        <v>89</v>
      </c>
      <c r="F1" s="7" t="s">
        <v>90</v>
      </c>
      <c r="G1" s="7" t="s">
        <v>91</v>
      </c>
      <c r="H1" s="7" t="s">
        <v>92</v>
      </c>
      <c r="L1" s="1" t="s">
        <v>97</v>
      </c>
      <c r="M1" s="1" t="s">
        <v>98</v>
      </c>
    </row>
    <row r="2" spans="1:13" x14ac:dyDescent="0.35">
      <c r="A2" s="8" t="s">
        <v>94</v>
      </c>
      <c r="B2" s="8" t="s">
        <v>94</v>
      </c>
      <c r="C2" s="8" t="s">
        <v>94</v>
      </c>
      <c r="D2" s="8" t="s">
        <v>94</v>
      </c>
      <c r="E2" s="8" t="s">
        <v>94</v>
      </c>
      <c r="F2" s="8" t="s">
        <v>94</v>
      </c>
      <c r="G2" s="8" t="s">
        <v>94</v>
      </c>
      <c r="H2" s="8" t="s">
        <v>94</v>
      </c>
      <c r="L2" t="s">
        <v>86</v>
      </c>
      <c r="M2" t="s">
        <v>99</v>
      </c>
    </row>
    <row r="3" spans="1:13" x14ac:dyDescent="0.35">
      <c r="A3" s="8" t="s">
        <v>93</v>
      </c>
      <c r="B3" s="8">
        <v>2300</v>
      </c>
      <c r="C3" s="8">
        <v>880</v>
      </c>
      <c r="D3" s="8">
        <v>1.4</v>
      </c>
      <c r="E3" s="8">
        <v>0.9</v>
      </c>
      <c r="F3" s="8">
        <v>0</v>
      </c>
      <c r="G3" s="8">
        <v>0.25</v>
      </c>
      <c r="H3" s="8">
        <v>0.75</v>
      </c>
      <c r="L3" t="s">
        <v>87</v>
      </c>
      <c r="M3" t="s">
        <v>100</v>
      </c>
    </row>
    <row r="4" spans="1:13" x14ac:dyDescent="0.35">
      <c r="A4" s="8" t="s">
        <v>95</v>
      </c>
      <c r="B4" s="8">
        <v>2500</v>
      </c>
      <c r="C4" s="8">
        <v>750</v>
      </c>
      <c r="D4" s="8">
        <v>1.4</v>
      </c>
      <c r="E4" s="8">
        <v>0.9</v>
      </c>
      <c r="F4" s="8">
        <v>0.83</v>
      </c>
      <c r="G4" s="8">
        <v>0.1</v>
      </c>
      <c r="H4" s="8">
        <v>7.0000000000000007E-2</v>
      </c>
      <c r="L4" t="s">
        <v>88</v>
      </c>
      <c r="M4" t="s">
        <v>101</v>
      </c>
    </row>
    <row r="5" spans="1:13" x14ac:dyDescent="0.35">
      <c r="A5" s="8" t="s">
        <v>96</v>
      </c>
      <c r="B5" s="8">
        <v>1.2</v>
      </c>
      <c r="C5" s="8">
        <v>1000</v>
      </c>
      <c r="D5" s="8">
        <v>0.25719999999999998</v>
      </c>
      <c r="E5" s="8">
        <v>0</v>
      </c>
      <c r="F5" s="8">
        <v>1</v>
      </c>
      <c r="G5" s="8">
        <v>0</v>
      </c>
      <c r="H5" s="8">
        <v>0</v>
      </c>
      <c r="L5" t="s">
        <v>89</v>
      </c>
      <c r="M5" s="9" t="s">
        <v>102</v>
      </c>
    </row>
    <row r="6" spans="1:13" x14ac:dyDescent="0.35">
      <c r="A6" s="8" t="s">
        <v>129</v>
      </c>
      <c r="B6" s="8">
        <v>130</v>
      </c>
      <c r="C6" s="8">
        <v>2100</v>
      </c>
      <c r="D6" s="8">
        <v>3.9E-2</v>
      </c>
      <c r="E6" s="8">
        <v>0.95</v>
      </c>
      <c r="F6" s="8">
        <v>0</v>
      </c>
      <c r="G6" s="8">
        <v>0.3</v>
      </c>
      <c r="H6" s="8">
        <v>0.7</v>
      </c>
      <c r="L6" t="s">
        <v>90</v>
      </c>
      <c r="M6" s="9" t="s">
        <v>102</v>
      </c>
    </row>
    <row r="7" spans="1:13" x14ac:dyDescent="0.35">
      <c r="A7" s="8" t="s">
        <v>210</v>
      </c>
      <c r="B7" s="8">
        <v>30</v>
      </c>
      <c r="C7" s="8">
        <v>1300</v>
      </c>
      <c r="D7" s="8">
        <v>3.4000000000000002E-2</v>
      </c>
      <c r="E7" s="8">
        <v>0.95</v>
      </c>
      <c r="F7" s="8">
        <v>0</v>
      </c>
      <c r="G7" s="18">
        <v>0.4</v>
      </c>
      <c r="H7" s="8">
        <f t="shared" ref="H7:H8" si="0">1-G7-F7</f>
        <v>0.6</v>
      </c>
      <c r="L7" t="s">
        <v>91</v>
      </c>
      <c r="M7" s="9" t="s">
        <v>102</v>
      </c>
    </row>
    <row r="8" spans="1:13" x14ac:dyDescent="0.35">
      <c r="A8" s="8" t="s">
        <v>204</v>
      </c>
      <c r="B8" s="8">
        <v>160</v>
      </c>
      <c r="C8" s="8">
        <v>2100</v>
      </c>
      <c r="D8" s="8">
        <v>3.7999999999999999E-2</v>
      </c>
      <c r="E8" s="18">
        <v>0.95</v>
      </c>
      <c r="F8" s="8">
        <v>0</v>
      </c>
      <c r="G8" s="8">
        <v>0.6</v>
      </c>
      <c r="H8" s="8">
        <f t="shared" si="0"/>
        <v>0.4</v>
      </c>
      <c r="L8" t="s">
        <v>92</v>
      </c>
      <c r="M8" s="9" t="s">
        <v>102</v>
      </c>
    </row>
    <row r="9" spans="1:13" x14ac:dyDescent="0.35">
      <c r="A9" s="8" t="s">
        <v>206</v>
      </c>
      <c r="B9" s="8">
        <v>11.3</v>
      </c>
      <c r="C9" s="8">
        <v>4.55</v>
      </c>
      <c r="D9" s="8">
        <v>0.05</v>
      </c>
      <c r="E9" s="8">
        <v>0.78</v>
      </c>
      <c r="F9" s="8">
        <v>0</v>
      </c>
      <c r="G9" s="8">
        <v>0.35</v>
      </c>
      <c r="H9" s="8">
        <f>1-G9-F9</f>
        <v>0.65</v>
      </c>
    </row>
    <row r="10" spans="1:13" x14ac:dyDescent="0.35">
      <c r="A10" s="8" t="s">
        <v>207</v>
      </c>
      <c r="B10" s="8">
        <v>500</v>
      </c>
      <c r="C10" s="8">
        <v>2300</v>
      </c>
      <c r="D10" s="8">
        <v>0.12130000000000001</v>
      </c>
      <c r="E10" s="8">
        <v>0.95</v>
      </c>
      <c r="F10" s="8">
        <v>0</v>
      </c>
      <c r="G10" s="8">
        <v>0.7</v>
      </c>
      <c r="H10" s="8">
        <f>1-G10-F10</f>
        <v>0.30000000000000004</v>
      </c>
      <c r="L10" t="s">
        <v>103</v>
      </c>
    </row>
    <row r="11" spans="1:13" x14ac:dyDescent="0.35">
      <c r="A11" s="8" t="s">
        <v>211</v>
      </c>
      <c r="B11" s="8">
        <v>30</v>
      </c>
      <c r="C11" s="8">
        <v>1300</v>
      </c>
      <c r="D11" s="8">
        <v>2.3E-2</v>
      </c>
      <c r="E11" s="8">
        <v>0.95</v>
      </c>
      <c r="F11" s="8">
        <v>0</v>
      </c>
      <c r="G11" s="18">
        <v>0.4</v>
      </c>
      <c r="H11" s="8">
        <f t="shared" ref="H11:H13" si="1">1-G11-F11</f>
        <v>0.6</v>
      </c>
      <c r="L11" t="s">
        <v>104</v>
      </c>
      <c r="M11" s="10" t="s">
        <v>105</v>
      </c>
    </row>
    <row r="12" spans="1:13" x14ac:dyDescent="0.35">
      <c r="A12" s="8" t="s">
        <v>212</v>
      </c>
      <c r="B12" s="8">
        <v>20</v>
      </c>
      <c r="C12" s="8">
        <v>1030</v>
      </c>
      <c r="D12" s="8">
        <v>3.5000000000000003E-2</v>
      </c>
      <c r="E12" s="18">
        <v>0.95</v>
      </c>
      <c r="F12" s="8">
        <v>0</v>
      </c>
      <c r="G12" s="8">
        <v>0.6</v>
      </c>
      <c r="H12" s="8">
        <f t="shared" si="1"/>
        <v>0.4</v>
      </c>
      <c r="L12" t="s">
        <v>131</v>
      </c>
      <c r="M12" s="10" t="s">
        <v>130</v>
      </c>
    </row>
    <row r="13" spans="1:13" x14ac:dyDescent="0.35">
      <c r="A13" s="8" t="s">
        <v>213</v>
      </c>
      <c r="B13" s="8">
        <v>1500</v>
      </c>
      <c r="C13" s="8">
        <v>1900</v>
      </c>
      <c r="D13" s="8">
        <v>0.3</v>
      </c>
      <c r="E13" s="8">
        <v>0.9</v>
      </c>
      <c r="F13" s="8">
        <v>0</v>
      </c>
      <c r="G13" s="8">
        <v>0.5</v>
      </c>
      <c r="H13" s="8">
        <f t="shared" si="1"/>
        <v>0.5</v>
      </c>
      <c r="M13" s="10" t="s">
        <v>205</v>
      </c>
    </row>
    <row r="14" spans="1:13" x14ac:dyDescent="0.35">
      <c r="L14" t="s">
        <v>208</v>
      </c>
      <c r="M14" s="10" t="s">
        <v>209</v>
      </c>
    </row>
  </sheetData>
  <hyperlinks>
    <hyperlink ref="M11" r:id="rId1" xr:uid="{83FF8812-AD8B-4B56-B533-66B78516B298}"/>
    <hyperlink ref="M13" r:id="rId2" xr:uid="{DF60EA69-C34A-4DFC-8210-6B115B8263A5}"/>
    <hyperlink ref="M14" r:id="rId3" location=":~:text=Thermafleece%20UltraWool%20sheep's%20wool%20insulation%20is%20the%20best% " xr:uid="{7E35DE5F-AFE1-47CD-8174-1F597F450912}"/>
    <hyperlink ref="M12" r:id="rId4" xr:uid="{1B521A64-86E9-4EA5-B234-81F589A6CC0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1666-7B8D-42CD-BC2E-BC0638B93994}">
  <dimension ref="A1:M3"/>
  <sheetViews>
    <sheetView workbookViewId="0">
      <selection activeCell="F19" sqref="F19"/>
    </sheetView>
  </sheetViews>
  <sheetFormatPr defaultRowHeight="14.5" x14ac:dyDescent="0.35"/>
  <cols>
    <col min="1" max="1" width="8.81640625" customWidth="1"/>
    <col min="2" max="2" width="9.36328125" bestFit="1" customWidth="1"/>
    <col min="3" max="3" width="5.7265625" customWidth="1"/>
    <col min="4" max="4" width="9.36328125" bestFit="1" customWidth="1"/>
    <col min="5" max="5" width="8.453125" customWidth="1"/>
    <col min="6" max="6" width="9.36328125" bestFit="1" customWidth="1"/>
    <col min="7" max="7" width="8.36328125" customWidth="1"/>
    <col min="8" max="8" width="9.36328125" bestFit="1" customWidth="1"/>
    <col min="9" max="9" width="6.81640625" customWidth="1"/>
    <col min="10" max="10" width="9.36328125" bestFit="1" customWidth="1"/>
    <col min="11" max="11" width="8" customWidth="1"/>
    <col min="12" max="12" width="9.36328125" bestFit="1" customWidth="1"/>
    <col min="13" max="13" width="25.26953125" bestFit="1" customWidth="1"/>
  </cols>
  <sheetData>
    <row r="1" spans="1:13" x14ac:dyDescent="0.35">
      <c r="A1" s="19" t="s">
        <v>125</v>
      </c>
      <c r="B1" s="19"/>
      <c r="C1" s="19" t="s">
        <v>121</v>
      </c>
      <c r="D1" s="19"/>
      <c r="E1" s="19"/>
      <c r="F1" s="19"/>
      <c r="G1" s="19"/>
      <c r="H1" s="19"/>
      <c r="I1" s="19"/>
      <c r="J1" s="19"/>
      <c r="K1" s="19"/>
      <c r="L1" s="19"/>
      <c r="M1" s="20" t="s">
        <v>124</v>
      </c>
    </row>
    <row r="2" spans="1:13" x14ac:dyDescent="0.35">
      <c r="A2" t="s">
        <v>122</v>
      </c>
      <c r="B2" t="s">
        <v>123</v>
      </c>
      <c r="C2" t="s">
        <v>122</v>
      </c>
      <c r="D2" t="s">
        <v>123</v>
      </c>
      <c r="E2" t="s">
        <v>122</v>
      </c>
      <c r="F2" t="s">
        <v>123</v>
      </c>
      <c r="G2" t="s">
        <v>122</v>
      </c>
      <c r="H2" t="s">
        <v>123</v>
      </c>
      <c r="I2" t="s">
        <v>122</v>
      </c>
      <c r="J2" t="s">
        <v>123</v>
      </c>
      <c r="K2" t="s">
        <v>122</v>
      </c>
      <c r="L2" t="s">
        <v>123</v>
      </c>
      <c r="M2" s="20"/>
    </row>
    <row r="3" spans="1:13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>
        <f>B3-D3-F3-H3-J3-L3</f>
        <v>0</v>
      </c>
    </row>
  </sheetData>
  <mergeCells count="3">
    <mergeCell ref="A1:B1"/>
    <mergeCell ref="C1:L1"/>
    <mergeCell ref="M1:M2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9CCC-BA72-4DF1-844A-507F100E80C1}">
  <dimension ref="A1:B24"/>
  <sheetViews>
    <sheetView workbookViewId="0">
      <selection activeCell="B1" sqref="B1"/>
    </sheetView>
  </sheetViews>
  <sheetFormatPr defaultRowHeight="14.5" x14ac:dyDescent="0.35"/>
  <cols>
    <col min="1" max="1" width="14.81640625" bestFit="1" customWidth="1"/>
  </cols>
  <sheetData>
    <row r="1" spans="1:2" x14ac:dyDescent="0.35">
      <c r="A1" s="1" t="s">
        <v>81</v>
      </c>
      <c r="B1" s="1" t="s">
        <v>153</v>
      </c>
    </row>
    <row r="2" spans="1:2" x14ac:dyDescent="0.35">
      <c r="A2" t="s">
        <v>135</v>
      </c>
      <c r="B2" s="17" t="s">
        <v>94</v>
      </c>
    </row>
    <row r="3" spans="1:2" x14ac:dyDescent="0.35">
      <c r="A3" t="s">
        <v>65</v>
      </c>
      <c r="B3" t="s">
        <v>154</v>
      </c>
    </row>
    <row r="4" spans="1:2" x14ac:dyDescent="0.35">
      <c r="A4" t="s">
        <v>64</v>
      </c>
      <c r="B4" t="s">
        <v>155</v>
      </c>
    </row>
    <row r="5" spans="1:2" x14ac:dyDescent="0.35">
      <c r="A5" t="s">
        <v>63</v>
      </c>
      <c r="B5" t="s">
        <v>156</v>
      </c>
    </row>
    <row r="6" spans="1:2" x14ac:dyDescent="0.35">
      <c r="A6" t="s">
        <v>62</v>
      </c>
      <c r="B6" t="s">
        <v>157</v>
      </c>
    </row>
    <row r="7" spans="1:2" x14ac:dyDescent="0.35">
      <c r="A7" t="s">
        <v>61</v>
      </c>
      <c r="B7" t="s">
        <v>158</v>
      </c>
    </row>
    <row r="8" spans="1:2" x14ac:dyDescent="0.35">
      <c r="A8" t="s">
        <v>70</v>
      </c>
      <c r="B8" t="s">
        <v>159</v>
      </c>
    </row>
    <row r="9" spans="1:2" x14ac:dyDescent="0.35">
      <c r="A9" t="s">
        <v>69</v>
      </c>
      <c r="B9" t="s">
        <v>160</v>
      </c>
    </row>
    <row r="10" spans="1:2" x14ac:dyDescent="0.35">
      <c r="A10" t="s">
        <v>68</v>
      </c>
      <c r="B10" t="s">
        <v>161</v>
      </c>
    </row>
    <row r="11" spans="1:2" x14ac:dyDescent="0.35">
      <c r="A11" t="s">
        <v>67</v>
      </c>
    </row>
    <row r="12" spans="1:2" x14ac:dyDescent="0.35">
      <c r="A12" t="s">
        <v>66</v>
      </c>
    </row>
    <row r="13" spans="1:2" x14ac:dyDescent="0.35">
      <c r="A13" t="s">
        <v>136</v>
      </c>
    </row>
    <row r="14" spans="1:2" x14ac:dyDescent="0.35">
      <c r="A14" t="s">
        <v>77</v>
      </c>
    </row>
    <row r="15" spans="1:2" x14ac:dyDescent="0.35">
      <c r="A15" t="s">
        <v>76</v>
      </c>
    </row>
    <row r="16" spans="1:2" x14ac:dyDescent="0.35">
      <c r="A16" t="s">
        <v>75</v>
      </c>
    </row>
    <row r="17" spans="1:1" x14ac:dyDescent="0.35">
      <c r="A17" t="s">
        <v>74</v>
      </c>
    </row>
    <row r="18" spans="1:1" x14ac:dyDescent="0.35">
      <c r="A18" t="s">
        <v>73</v>
      </c>
    </row>
    <row r="19" spans="1:1" x14ac:dyDescent="0.35">
      <c r="A19" t="s">
        <v>80</v>
      </c>
    </row>
    <row r="20" spans="1:1" x14ac:dyDescent="0.35">
      <c r="A20" t="s">
        <v>79</v>
      </c>
    </row>
    <row r="21" spans="1:1" x14ac:dyDescent="0.35">
      <c r="A21" t="s">
        <v>78</v>
      </c>
    </row>
    <row r="22" spans="1:1" x14ac:dyDescent="0.35">
      <c r="A22" t="s">
        <v>71</v>
      </c>
    </row>
    <row r="23" spans="1:1" x14ac:dyDescent="0.35">
      <c r="A23" t="s">
        <v>72</v>
      </c>
    </row>
    <row r="24" spans="1:1" x14ac:dyDescent="0.35">
      <c r="A24" t="s">
        <v>137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6C8E2BBE97A449BF587258ABB90B5C" ma:contentTypeVersion="13" ma:contentTypeDescription="Create a new document." ma:contentTypeScope="" ma:versionID="e50336969d1f6026fdc030928552f636">
  <xsd:schema xmlns:xsd="http://www.w3.org/2001/XMLSchema" xmlns:xs="http://www.w3.org/2001/XMLSchema" xmlns:p="http://schemas.microsoft.com/office/2006/metadata/properties" xmlns:ns2="9da34839-94b1-4adb-9ce9-2bf1180dd981" xmlns:ns3="e21e7998-6f05-4771-9945-6b2b40d9b8dc" targetNamespace="http://schemas.microsoft.com/office/2006/metadata/properties" ma:root="true" ma:fieldsID="609895644b08c4e71b20ec11bc598037" ns2:_="" ns3:_="">
    <xsd:import namespace="9da34839-94b1-4adb-9ce9-2bf1180dd981"/>
    <xsd:import namespace="e21e7998-6f05-4771-9945-6b2b40d9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34839-94b1-4adb-9ce9-2bf1180dd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e7998-6f05-4771-9945-6b2b40d9b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A0889-6486-4C22-A950-9F61B4B8A69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BA27988-4BDC-4DBB-93DD-2B86C53BC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34839-94b1-4adb-9ce9-2bf1180dd981"/>
    <ds:schemaRef ds:uri="e21e7998-6f05-4771-9945-6b2b40d9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AA5CEA-80BB-497C-B05C-1589868B6D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Inputs</vt:lpstr>
      <vt:lpstr>Elements</vt:lpstr>
      <vt:lpstr>Room Key</vt:lpstr>
      <vt:lpstr>Materials</vt:lpstr>
      <vt:lpstr>Effective Area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2022-04-01T17:24:56Z</dcterms:created>
  <dcterms:modified xsi:type="dcterms:W3CDTF">2022-05-29T11:20:26Z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0x0101005E6C8E2BBE97A449BF587258ABB90B5C</vt:lpwstr>
  </property>
</Properties>
</file>