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go Ibarra\Downloads\"/>
    </mc:Choice>
  </mc:AlternateContent>
  <xr:revisionPtr revIDLastSave="0" documentId="13_ncr:1_{B4B37931-AB69-4C43-8C9C-8A0A6A0592F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Sheet1!$A$1:$P$290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75" i="1"/>
  <c r="L144" i="1"/>
  <c r="L101" i="1"/>
  <c r="L63" i="1"/>
  <c r="L118" i="1"/>
  <c r="L49" i="1"/>
  <c r="L35" i="1"/>
  <c r="L76" i="1"/>
  <c r="L18" i="1"/>
  <c r="L71" i="1"/>
  <c r="L3" i="1"/>
  <c r="L45" i="1"/>
  <c r="L267" i="1"/>
  <c r="L290" i="1"/>
  <c r="L204" i="1"/>
  <c r="L266" i="1"/>
  <c r="L121" i="1"/>
  <c r="L208" i="1"/>
  <c r="L79" i="1"/>
  <c r="L244" i="1"/>
  <c r="H14" i="1"/>
  <c r="J14" i="1" s="1"/>
  <c r="N14" i="1" s="1"/>
  <c r="H75" i="1"/>
  <c r="J75" i="1" s="1"/>
  <c r="N75" i="1" s="1"/>
  <c r="H144" i="1"/>
  <c r="J144" i="1" s="1"/>
  <c r="N144" i="1" s="1"/>
  <c r="H101" i="1"/>
  <c r="J101" i="1" s="1"/>
  <c r="N101" i="1" s="1"/>
  <c r="H63" i="1"/>
  <c r="J63" i="1" s="1"/>
  <c r="N63" i="1" s="1"/>
  <c r="H118" i="1"/>
  <c r="J118" i="1" s="1"/>
  <c r="N118" i="1" s="1"/>
  <c r="H49" i="1"/>
  <c r="J49" i="1" s="1"/>
  <c r="N49" i="1" s="1"/>
  <c r="H35" i="1"/>
  <c r="J35" i="1" s="1"/>
  <c r="N35" i="1" s="1"/>
  <c r="H76" i="1"/>
  <c r="J76" i="1" s="1"/>
  <c r="N76" i="1" s="1"/>
  <c r="H18" i="1"/>
  <c r="J18" i="1" s="1"/>
  <c r="N18" i="1" s="1"/>
  <c r="H71" i="1"/>
  <c r="J71" i="1" s="1"/>
  <c r="N71" i="1" s="1"/>
  <c r="H3" i="1"/>
  <c r="J3" i="1" s="1"/>
  <c r="N3" i="1" s="1"/>
  <c r="H45" i="1"/>
  <c r="J45" i="1" s="1"/>
  <c r="N45" i="1" s="1"/>
  <c r="H267" i="1"/>
  <c r="J267" i="1" s="1"/>
  <c r="N267" i="1" s="1"/>
  <c r="H290" i="1"/>
  <c r="J290" i="1" s="1"/>
  <c r="N290" i="1" s="1"/>
  <c r="H204" i="1"/>
  <c r="J204" i="1" s="1"/>
  <c r="N204" i="1" s="1"/>
  <c r="H266" i="1"/>
  <c r="M45" i="1" l="1"/>
  <c r="O45" i="1" s="1"/>
  <c r="M63" i="1"/>
  <c r="O63" i="1" s="1"/>
  <c r="M18" i="1"/>
  <c r="O18" i="1" s="1"/>
  <c r="M290" i="1"/>
  <c r="O290" i="1" s="1"/>
  <c r="M204" i="1"/>
  <c r="O204" i="1" s="1"/>
  <c r="M71" i="1"/>
  <c r="O71" i="1" s="1"/>
  <c r="M144" i="1"/>
  <c r="O144" i="1" s="1"/>
  <c r="M75" i="1"/>
  <c r="O75" i="1" s="1"/>
  <c r="M35" i="1"/>
  <c r="O35" i="1" s="1"/>
  <c r="M267" i="1"/>
  <c r="O267" i="1" s="1"/>
  <c r="M49" i="1"/>
  <c r="O49" i="1" s="1"/>
  <c r="M118" i="1"/>
  <c r="O118" i="1" s="1"/>
  <c r="M76" i="1"/>
  <c r="O76" i="1" s="1"/>
  <c r="M266" i="1"/>
  <c r="M3" i="1"/>
  <c r="O3" i="1" s="1"/>
  <c r="M101" i="1"/>
  <c r="O101" i="1" s="1"/>
  <c r="M14" i="1"/>
  <c r="O14" i="1" s="1"/>
  <c r="L11" i="1" l="1"/>
  <c r="L6" i="1"/>
  <c r="L250" i="1"/>
  <c r="L117" i="1"/>
  <c r="L146" i="1"/>
  <c r="L161" i="1"/>
  <c r="L184" i="1"/>
  <c r="L185" i="1"/>
  <c r="L59" i="1"/>
  <c r="L12" i="1"/>
  <c r="L73" i="1"/>
  <c r="L139" i="1"/>
  <c r="L19" i="1"/>
  <c r="L123" i="1"/>
  <c r="L74" i="1"/>
  <c r="L9" i="1"/>
  <c r="L5" i="1"/>
  <c r="L228" i="1"/>
  <c r="L60" i="1"/>
  <c r="L99" i="1"/>
  <c r="L70" i="1"/>
  <c r="L28" i="1"/>
  <c r="L122" i="1"/>
  <c r="L29" i="1"/>
  <c r="L289" i="1"/>
  <c r="L163" i="1"/>
  <c r="L169" i="1"/>
  <c r="L173" i="1"/>
  <c r="L111" i="1"/>
  <c r="L288" i="1"/>
  <c r="L215" i="1"/>
  <c r="L187" i="1"/>
  <c r="L131" i="1"/>
  <c r="L183" i="1"/>
  <c r="L214" i="1"/>
  <c r="L182" i="1"/>
  <c r="L120" i="1"/>
  <c r="L243" i="1"/>
  <c r="L95" i="1"/>
  <c r="L141" i="1"/>
  <c r="L77" i="1"/>
  <c r="L64" i="1"/>
  <c r="L287" i="1"/>
  <c r="L2" i="1"/>
  <c r="L232" i="1"/>
  <c r="L178" i="1"/>
  <c r="L114" i="1"/>
  <c r="L91" i="1"/>
  <c r="L116" i="1"/>
  <c r="L86" i="1"/>
  <c r="L196" i="1"/>
  <c r="L31" i="1"/>
  <c r="L226" i="1"/>
  <c r="L212" i="1"/>
  <c r="L240" i="1"/>
  <c r="L263" i="1"/>
  <c r="L249" i="1"/>
  <c r="L247" i="1"/>
  <c r="L67" i="1"/>
  <c r="L46" i="1"/>
  <c r="L21" i="1"/>
  <c r="L158" i="1"/>
  <c r="L100" i="1"/>
  <c r="L176" i="1"/>
  <c r="L177" i="1"/>
  <c r="L72" i="1"/>
  <c r="L104" i="1"/>
  <c r="L23" i="1"/>
  <c r="L153" i="1"/>
  <c r="L248" i="1"/>
  <c r="L260" i="1"/>
  <c r="L259" i="1"/>
  <c r="L255" i="1"/>
  <c r="L103" i="1"/>
  <c r="L175" i="1"/>
  <c r="L209" i="1"/>
  <c r="L83" i="1"/>
  <c r="L229" i="1"/>
  <c r="L219" i="1"/>
  <c r="L246" i="1"/>
  <c r="L230" i="1"/>
  <c r="L191" i="1"/>
  <c r="L211" i="1"/>
  <c r="L32" i="1"/>
  <c r="L26" i="1"/>
  <c r="L286" i="1"/>
  <c r="L239" i="1"/>
  <c r="L199" i="1"/>
  <c r="L285" i="1"/>
  <c r="L66" i="1"/>
  <c r="L284" i="1"/>
  <c r="L48" i="1"/>
  <c r="L87" i="1"/>
  <c r="L231" i="1"/>
  <c r="L283" i="1"/>
  <c r="L33" i="1"/>
  <c r="L282" i="1"/>
  <c r="L265" i="1"/>
  <c r="L200" i="1"/>
  <c r="L264" i="1"/>
  <c r="L205" i="1"/>
  <c r="L149" i="1"/>
  <c r="L195" i="1"/>
  <c r="L238" i="1"/>
  <c r="L156" i="1"/>
  <c r="L166" i="1"/>
  <c r="L220" i="1"/>
  <c r="L138" i="1"/>
  <c r="L224" i="1"/>
  <c r="L41" i="1"/>
  <c r="L221" i="1"/>
  <c r="L92" i="1"/>
  <c r="L115" i="1"/>
  <c r="L125" i="1"/>
  <c r="L218" i="1"/>
  <c r="L213" i="1"/>
  <c r="L10" i="1"/>
  <c r="L85" i="1"/>
  <c r="L53" i="1"/>
  <c r="L39" i="1"/>
  <c r="L105" i="1"/>
  <c r="L22" i="1"/>
  <c r="L281" i="1"/>
  <c r="L203" i="1"/>
  <c r="L192" i="1"/>
  <c r="L164" i="1"/>
  <c r="L154" i="1"/>
  <c r="L152" i="1"/>
  <c r="L62" i="1"/>
  <c r="L25" i="1"/>
  <c r="L280" i="1"/>
  <c r="L113" i="1"/>
  <c r="L155" i="1"/>
  <c r="L17" i="1"/>
  <c r="L65" i="1"/>
  <c r="L279" i="1"/>
  <c r="L56" i="1"/>
  <c r="L90" i="1"/>
  <c r="L55" i="1"/>
  <c r="L216" i="1"/>
  <c r="L258" i="1"/>
  <c r="L278" i="1"/>
  <c r="L4" i="1"/>
  <c r="L181" i="1"/>
  <c r="L235" i="1"/>
  <c r="L27" i="1"/>
  <c r="L165" i="1"/>
  <c r="L236" i="1"/>
  <c r="L107" i="1"/>
  <c r="L109" i="1"/>
  <c r="L43" i="1"/>
  <c r="L58" i="1"/>
  <c r="L277" i="1"/>
  <c r="L38" i="1"/>
  <c r="L201" i="1"/>
  <c r="L137" i="1"/>
  <c r="L42" i="1"/>
  <c r="L80" i="1"/>
  <c r="L108" i="1"/>
  <c r="L82" i="1"/>
  <c r="L190" i="1"/>
  <c r="L8" i="1"/>
  <c r="L135" i="1"/>
  <c r="L44" i="1"/>
  <c r="L24" i="1"/>
  <c r="L98" i="1"/>
  <c r="L225" i="1"/>
  <c r="L69" i="1"/>
  <c r="L119" i="1"/>
  <c r="L110" i="1"/>
  <c r="L233" i="1"/>
  <c r="L253" i="1"/>
  <c r="L160" i="1"/>
  <c r="L276" i="1"/>
  <c r="L252" i="1"/>
  <c r="L223" i="1"/>
  <c r="L242" i="1"/>
  <c r="L241" i="1"/>
  <c r="L81" i="1"/>
  <c r="L254" i="1"/>
  <c r="L127" i="1"/>
  <c r="L275" i="1"/>
  <c r="L274" i="1"/>
  <c r="L129" i="1"/>
  <c r="L162" i="1"/>
  <c r="L222" i="1"/>
  <c r="L94" i="1"/>
  <c r="L130" i="1"/>
  <c r="L273" i="1"/>
  <c r="L50" i="1"/>
  <c r="L198" i="1"/>
  <c r="L272" i="1"/>
  <c r="L261" i="1"/>
  <c r="L257" i="1"/>
  <c r="L102" i="1"/>
  <c r="L112" i="1"/>
  <c r="L193" i="1"/>
  <c r="L132" i="1"/>
  <c r="L89" i="1"/>
  <c r="L271" i="1"/>
  <c r="L97" i="1"/>
  <c r="L88" i="1"/>
  <c r="L54" i="1"/>
  <c r="L37" i="1"/>
  <c r="L206" i="1"/>
  <c r="L36" i="1"/>
  <c r="L47" i="1"/>
  <c r="L84" i="1"/>
  <c r="L270" i="1"/>
  <c r="L16" i="1"/>
  <c r="L52" i="1"/>
  <c r="L20" i="1"/>
  <c r="L7" i="1"/>
  <c r="L145" i="1"/>
  <c r="L174" i="1"/>
  <c r="L170" i="1"/>
  <c r="L269" i="1"/>
  <c r="L151" i="1"/>
  <c r="H61" i="1"/>
  <c r="J61" i="1" s="1"/>
  <c r="N61" i="1" s="1"/>
  <c r="H134" i="1"/>
  <c r="J134" i="1" s="1"/>
  <c r="N134" i="1" s="1"/>
  <c r="H167" i="1"/>
  <c r="J167" i="1" s="1"/>
  <c r="N167" i="1" s="1"/>
  <c r="H40" i="1"/>
  <c r="J40" i="1" s="1"/>
  <c r="N40" i="1" s="1"/>
  <c r="H256" i="1"/>
  <c r="J256" i="1" s="1"/>
  <c r="N256" i="1" s="1"/>
  <c r="J266" i="1"/>
  <c r="N266" i="1" s="1"/>
  <c r="O266" i="1" s="1"/>
  <c r="H268" i="1"/>
  <c r="J268" i="1" s="1"/>
  <c r="N268" i="1" s="1"/>
  <c r="H13" i="1"/>
  <c r="J13" i="1" s="1"/>
  <c r="N13" i="1" s="1"/>
  <c r="H68" i="1"/>
  <c r="J68" i="1" s="1"/>
  <c r="N68" i="1" s="1"/>
  <c r="H121" i="1"/>
  <c r="H171" i="1"/>
  <c r="J171" i="1" s="1"/>
  <c r="N171" i="1" s="1"/>
  <c r="H188" i="1"/>
  <c r="J188" i="1" s="1"/>
  <c r="N188" i="1" s="1"/>
  <c r="H217" i="1"/>
  <c r="J217" i="1" s="1"/>
  <c r="N217" i="1" s="1"/>
  <c r="H227" i="1"/>
  <c r="J227" i="1" s="1"/>
  <c r="N227" i="1" s="1"/>
  <c r="H140" i="1"/>
  <c r="J140" i="1" s="1"/>
  <c r="N140" i="1" s="1"/>
  <c r="H186" i="1"/>
  <c r="J186" i="1" s="1"/>
  <c r="N186" i="1" s="1"/>
  <c r="H128" i="1"/>
  <c r="J128" i="1" s="1"/>
  <c r="N128" i="1" s="1"/>
  <c r="H210" i="1"/>
  <c r="J210" i="1" s="1"/>
  <c r="N210" i="1" s="1"/>
  <c r="H148" i="1"/>
  <c r="J148" i="1" s="1"/>
  <c r="N148" i="1" s="1"/>
  <c r="H96" i="1"/>
  <c r="J96" i="1" s="1"/>
  <c r="N96" i="1" s="1"/>
  <c r="H180" i="1"/>
  <c r="J180" i="1" s="1"/>
  <c r="N180" i="1" s="1"/>
  <c r="H51" i="1"/>
  <c r="J51" i="1" s="1"/>
  <c r="N51" i="1" s="1"/>
  <c r="H34" i="1"/>
  <c r="J34" i="1" s="1"/>
  <c r="N34" i="1" s="1"/>
  <c r="H30" i="1"/>
  <c r="J30" i="1" s="1"/>
  <c r="N30" i="1" s="1"/>
  <c r="H172" i="1"/>
  <c r="J172" i="1" s="1"/>
  <c r="N172" i="1" s="1"/>
  <c r="H143" i="1"/>
  <c r="J143" i="1" s="1"/>
  <c r="N143" i="1" s="1"/>
  <c r="H142" i="1"/>
  <c r="J142" i="1" s="1"/>
  <c r="N142" i="1" s="1"/>
  <c r="H208" i="1"/>
  <c r="M208" i="1" s="1"/>
  <c r="H106" i="1"/>
  <c r="J106" i="1" s="1"/>
  <c r="N106" i="1" s="1"/>
  <c r="H251" i="1"/>
  <c r="J251" i="1" s="1"/>
  <c r="N251" i="1" s="1"/>
  <c r="H234" i="1"/>
  <c r="J234" i="1" s="1"/>
  <c r="N234" i="1" s="1"/>
  <c r="H159" i="1"/>
  <c r="J159" i="1" s="1"/>
  <c r="N159" i="1" s="1"/>
  <c r="H197" i="1"/>
  <c r="J197" i="1" s="1"/>
  <c r="N197" i="1" s="1"/>
  <c r="H79" i="1"/>
  <c r="H237" i="1"/>
  <c r="J237" i="1" s="1"/>
  <c r="N237" i="1" s="1"/>
  <c r="H124" i="1"/>
  <c r="J124" i="1" s="1"/>
  <c r="N124" i="1" s="1"/>
  <c r="H202" i="1"/>
  <c r="J202" i="1" s="1"/>
  <c r="N202" i="1" s="1"/>
  <c r="H147" i="1"/>
  <c r="J147" i="1" s="1"/>
  <c r="N147" i="1" s="1"/>
  <c r="H244" i="1"/>
  <c r="M244" i="1" s="1"/>
  <c r="H245" i="1"/>
  <c r="J245" i="1" s="1"/>
  <c r="N245" i="1" s="1"/>
  <c r="H189" i="1"/>
  <c r="J189" i="1" s="1"/>
  <c r="N189" i="1" s="1"/>
  <c r="H136" i="1"/>
  <c r="J136" i="1" s="1"/>
  <c r="N136" i="1" s="1"/>
  <c r="H179" i="1"/>
  <c r="J179" i="1" s="1"/>
  <c r="N179" i="1" s="1"/>
  <c r="H207" i="1"/>
  <c r="J207" i="1" s="1"/>
  <c r="N207" i="1" s="1"/>
  <c r="H262" i="1"/>
  <c r="J262" i="1" s="1"/>
  <c r="N262" i="1" s="1"/>
  <c r="H133" i="1"/>
  <c r="J133" i="1" s="1"/>
  <c r="N133" i="1" s="1"/>
  <c r="H168" i="1"/>
  <c r="J168" i="1" s="1"/>
  <c r="N168" i="1" s="1"/>
  <c r="H194" i="1"/>
  <c r="J194" i="1" s="1"/>
  <c r="N194" i="1" s="1"/>
  <c r="H57" i="1"/>
  <c r="J57" i="1" s="1"/>
  <c r="N57" i="1" s="1"/>
  <c r="H126" i="1"/>
  <c r="J126" i="1" s="1"/>
  <c r="N126" i="1" s="1"/>
  <c r="H15" i="1"/>
  <c r="J15" i="1" s="1"/>
  <c r="N15" i="1" s="1"/>
  <c r="H93" i="1"/>
  <c r="J93" i="1" s="1"/>
  <c r="N93" i="1" s="1"/>
  <c r="H157" i="1"/>
  <c r="J157" i="1" s="1"/>
  <c r="N157" i="1" s="1"/>
  <c r="H150" i="1"/>
  <c r="J150" i="1" s="1"/>
  <c r="N150" i="1" s="1"/>
  <c r="H78" i="1"/>
  <c r="J78" i="1" s="1"/>
  <c r="N78" i="1" s="1"/>
  <c r="H11" i="1"/>
  <c r="J11" i="1" s="1"/>
  <c r="N11" i="1" s="1"/>
  <c r="H6" i="1"/>
  <c r="J6" i="1" s="1"/>
  <c r="N6" i="1" s="1"/>
  <c r="H250" i="1"/>
  <c r="J250" i="1" s="1"/>
  <c r="N250" i="1" s="1"/>
  <c r="H117" i="1"/>
  <c r="J117" i="1" s="1"/>
  <c r="N117" i="1" s="1"/>
  <c r="H146" i="1"/>
  <c r="J146" i="1" s="1"/>
  <c r="N146" i="1" s="1"/>
  <c r="H161" i="1"/>
  <c r="J161" i="1" s="1"/>
  <c r="N161" i="1" s="1"/>
  <c r="H184" i="1"/>
  <c r="J184" i="1" s="1"/>
  <c r="N184" i="1" s="1"/>
  <c r="H185" i="1"/>
  <c r="J185" i="1" s="1"/>
  <c r="N185" i="1" s="1"/>
  <c r="H59" i="1"/>
  <c r="J59" i="1" s="1"/>
  <c r="N59" i="1" s="1"/>
  <c r="H12" i="1"/>
  <c r="J12" i="1" s="1"/>
  <c r="N12" i="1" s="1"/>
  <c r="H73" i="1"/>
  <c r="J73" i="1" s="1"/>
  <c r="N73" i="1" s="1"/>
  <c r="H139" i="1"/>
  <c r="J139" i="1" s="1"/>
  <c r="N139" i="1" s="1"/>
  <c r="H19" i="1"/>
  <c r="J19" i="1" s="1"/>
  <c r="N19" i="1" s="1"/>
  <c r="H123" i="1"/>
  <c r="J123" i="1" s="1"/>
  <c r="N123" i="1" s="1"/>
  <c r="H74" i="1"/>
  <c r="J74" i="1" s="1"/>
  <c r="N74" i="1" s="1"/>
  <c r="H9" i="1"/>
  <c r="J9" i="1" s="1"/>
  <c r="N9" i="1" s="1"/>
  <c r="H5" i="1"/>
  <c r="J5" i="1" s="1"/>
  <c r="N5" i="1" s="1"/>
  <c r="H228" i="1"/>
  <c r="J228" i="1" s="1"/>
  <c r="N228" i="1" s="1"/>
  <c r="H60" i="1"/>
  <c r="J60" i="1" s="1"/>
  <c r="N60" i="1" s="1"/>
  <c r="H99" i="1"/>
  <c r="J99" i="1" s="1"/>
  <c r="N99" i="1" s="1"/>
  <c r="H70" i="1"/>
  <c r="J70" i="1" s="1"/>
  <c r="N70" i="1" s="1"/>
  <c r="H28" i="1"/>
  <c r="J28" i="1" s="1"/>
  <c r="N28" i="1" s="1"/>
  <c r="H122" i="1"/>
  <c r="J122" i="1" s="1"/>
  <c r="N122" i="1" s="1"/>
  <c r="H29" i="1"/>
  <c r="J29" i="1" s="1"/>
  <c r="N29" i="1" s="1"/>
  <c r="H289" i="1"/>
  <c r="J289" i="1" s="1"/>
  <c r="N289" i="1" s="1"/>
  <c r="H163" i="1"/>
  <c r="J163" i="1" s="1"/>
  <c r="N163" i="1" s="1"/>
  <c r="H169" i="1"/>
  <c r="J169" i="1" s="1"/>
  <c r="N169" i="1" s="1"/>
  <c r="H173" i="1"/>
  <c r="J173" i="1" s="1"/>
  <c r="N173" i="1" s="1"/>
  <c r="H111" i="1"/>
  <c r="J111" i="1" s="1"/>
  <c r="N111" i="1" s="1"/>
  <c r="H288" i="1"/>
  <c r="J288" i="1" s="1"/>
  <c r="N288" i="1" s="1"/>
  <c r="H215" i="1"/>
  <c r="J215" i="1" s="1"/>
  <c r="N215" i="1" s="1"/>
  <c r="H187" i="1"/>
  <c r="J187" i="1" s="1"/>
  <c r="N187" i="1" s="1"/>
  <c r="H131" i="1"/>
  <c r="J131" i="1" s="1"/>
  <c r="N131" i="1" s="1"/>
  <c r="H183" i="1"/>
  <c r="J183" i="1" s="1"/>
  <c r="N183" i="1" s="1"/>
  <c r="H214" i="1"/>
  <c r="J214" i="1" s="1"/>
  <c r="N214" i="1" s="1"/>
  <c r="H182" i="1"/>
  <c r="J182" i="1" s="1"/>
  <c r="N182" i="1" s="1"/>
  <c r="H120" i="1"/>
  <c r="J120" i="1" s="1"/>
  <c r="N120" i="1" s="1"/>
  <c r="H243" i="1"/>
  <c r="J243" i="1" s="1"/>
  <c r="N243" i="1" s="1"/>
  <c r="H95" i="1"/>
  <c r="J95" i="1" s="1"/>
  <c r="N95" i="1" s="1"/>
  <c r="H141" i="1"/>
  <c r="J141" i="1" s="1"/>
  <c r="N141" i="1" s="1"/>
  <c r="H77" i="1"/>
  <c r="J77" i="1" s="1"/>
  <c r="N77" i="1" s="1"/>
  <c r="H64" i="1"/>
  <c r="J64" i="1" s="1"/>
  <c r="N64" i="1" s="1"/>
  <c r="H287" i="1"/>
  <c r="J287" i="1" s="1"/>
  <c r="N287" i="1" s="1"/>
  <c r="H2" i="1"/>
  <c r="J2" i="1" s="1"/>
  <c r="N2" i="1" s="1"/>
  <c r="H232" i="1"/>
  <c r="J232" i="1" s="1"/>
  <c r="N232" i="1" s="1"/>
  <c r="H178" i="1"/>
  <c r="J178" i="1" s="1"/>
  <c r="N178" i="1" s="1"/>
  <c r="H114" i="1"/>
  <c r="J114" i="1" s="1"/>
  <c r="N114" i="1" s="1"/>
  <c r="H91" i="1"/>
  <c r="J91" i="1" s="1"/>
  <c r="N91" i="1" s="1"/>
  <c r="H116" i="1"/>
  <c r="J116" i="1" s="1"/>
  <c r="N116" i="1" s="1"/>
  <c r="H86" i="1"/>
  <c r="J86" i="1" s="1"/>
  <c r="N86" i="1" s="1"/>
  <c r="H196" i="1"/>
  <c r="J196" i="1" s="1"/>
  <c r="N196" i="1" s="1"/>
  <c r="H31" i="1"/>
  <c r="J31" i="1" s="1"/>
  <c r="N31" i="1" s="1"/>
  <c r="H226" i="1"/>
  <c r="J226" i="1" s="1"/>
  <c r="N226" i="1" s="1"/>
  <c r="H212" i="1"/>
  <c r="J212" i="1" s="1"/>
  <c r="N212" i="1" s="1"/>
  <c r="H240" i="1"/>
  <c r="J240" i="1" s="1"/>
  <c r="N240" i="1" s="1"/>
  <c r="H263" i="1"/>
  <c r="J263" i="1" s="1"/>
  <c r="N263" i="1" s="1"/>
  <c r="H249" i="1"/>
  <c r="J249" i="1" s="1"/>
  <c r="N249" i="1" s="1"/>
  <c r="H247" i="1"/>
  <c r="J247" i="1" s="1"/>
  <c r="N247" i="1" s="1"/>
  <c r="H67" i="1"/>
  <c r="J67" i="1" s="1"/>
  <c r="N67" i="1" s="1"/>
  <c r="H46" i="1"/>
  <c r="J46" i="1" s="1"/>
  <c r="N46" i="1" s="1"/>
  <c r="H21" i="1"/>
  <c r="J21" i="1" s="1"/>
  <c r="N21" i="1" s="1"/>
  <c r="H158" i="1"/>
  <c r="J158" i="1" s="1"/>
  <c r="N158" i="1" s="1"/>
  <c r="H100" i="1"/>
  <c r="J100" i="1" s="1"/>
  <c r="N100" i="1" s="1"/>
  <c r="H176" i="1"/>
  <c r="J176" i="1" s="1"/>
  <c r="N176" i="1" s="1"/>
  <c r="H177" i="1"/>
  <c r="J177" i="1" s="1"/>
  <c r="N177" i="1" s="1"/>
  <c r="H72" i="1"/>
  <c r="J72" i="1" s="1"/>
  <c r="N72" i="1" s="1"/>
  <c r="H104" i="1"/>
  <c r="J104" i="1" s="1"/>
  <c r="N104" i="1" s="1"/>
  <c r="H23" i="1"/>
  <c r="J23" i="1" s="1"/>
  <c r="N23" i="1" s="1"/>
  <c r="H153" i="1"/>
  <c r="J153" i="1" s="1"/>
  <c r="N153" i="1" s="1"/>
  <c r="H248" i="1"/>
  <c r="J248" i="1" s="1"/>
  <c r="N248" i="1" s="1"/>
  <c r="H260" i="1"/>
  <c r="J260" i="1" s="1"/>
  <c r="N260" i="1" s="1"/>
  <c r="H259" i="1"/>
  <c r="J259" i="1" s="1"/>
  <c r="N259" i="1" s="1"/>
  <c r="H255" i="1"/>
  <c r="J255" i="1" s="1"/>
  <c r="N255" i="1" s="1"/>
  <c r="H103" i="1"/>
  <c r="J103" i="1" s="1"/>
  <c r="N103" i="1" s="1"/>
  <c r="H175" i="1"/>
  <c r="J175" i="1" s="1"/>
  <c r="N175" i="1" s="1"/>
  <c r="H209" i="1"/>
  <c r="J209" i="1" s="1"/>
  <c r="N209" i="1" s="1"/>
  <c r="H83" i="1"/>
  <c r="J83" i="1" s="1"/>
  <c r="N83" i="1" s="1"/>
  <c r="H229" i="1"/>
  <c r="J229" i="1" s="1"/>
  <c r="N229" i="1" s="1"/>
  <c r="H219" i="1"/>
  <c r="J219" i="1" s="1"/>
  <c r="N219" i="1" s="1"/>
  <c r="H246" i="1"/>
  <c r="J246" i="1" s="1"/>
  <c r="N246" i="1" s="1"/>
  <c r="H230" i="1"/>
  <c r="J230" i="1" s="1"/>
  <c r="N230" i="1" s="1"/>
  <c r="H191" i="1"/>
  <c r="J191" i="1" s="1"/>
  <c r="N191" i="1" s="1"/>
  <c r="H211" i="1"/>
  <c r="J211" i="1" s="1"/>
  <c r="N211" i="1" s="1"/>
  <c r="H32" i="1"/>
  <c r="J32" i="1" s="1"/>
  <c r="N32" i="1" s="1"/>
  <c r="H26" i="1"/>
  <c r="J26" i="1" s="1"/>
  <c r="N26" i="1" s="1"/>
  <c r="H286" i="1"/>
  <c r="J286" i="1" s="1"/>
  <c r="N286" i="1" s="1"/>
  <c r="H239" i="1"/>
  <c r="J239" i="1" s="1"/>
  <c r="N239" i="1" s="1"/>
  <c r="H199" i="1"/>
  <c r="J199" i="1" s="1"/>
  <c r="N199" i="1" s="1"/>
  <c r="H285" i="1"/>
  <c r="J285" i="1" s="1"/>
  <c r="N285" i="1" s="1"/>
  <c r="H66" i="1"/>
  <c r="J66" i="1" s="1"/>
  <c r="N66" i="1" s="1"/>
  <c r="H284" i="1"/>
  <c r="J284" i="1" s="1"/>
  <c r="N284" i="1" s="1"/>
  <c r="H48" i="1"/>
  <c r="J48" i="1" s="1"/>
  <c r="N48" i="1" s="1"/>
  <c r="H87" i="1"/>
  <c r="J87" i="1" s="1"/>
  <c r="N87" i="1" s="1"/>
  <c r="H231" i="1"/>
  <c r="J231" i="1" s="1"/>
  <c r="N231" i="1" s="1"/>
  <c r="H283" i="1"/>
  <c r="J283" i="1" s="1"/>
  <c r="N283" i="1" s="1"/>
  <c r="H33" i="1"/>
  <c r="J33" i="1" s="1"/>
  <c r="N33" i="1" s="1"/>
  <c r="H282" i="1"/>
  <c r="J282" i="1" s="1"/>
  <c r="N282" i="1" s="1"/>
  <c r="H265" i="1"/>
  <c r="J265" i="1" s="1"/>
  <c r="N265" i="1" s="1"/>
  <c r="H200" i="1"/>
  <c r="J200" i="1" s="1"/>
  <c r="N200" i="1" s="1"/>
  <c r="H264" i="1"/>
  <c r="J264" i="1" s="1"/>
  <c r="N264" i="1" s="1"/>
  <c r="H205" i="1"/>
  <c r="J205" i="1" s="1"/>
  <c r="N205" i="1" s="1"/>
  <c r="H149" i="1"/>
  <c r="J149" i="1" s="1"/>
  <c r="N149" i="1" s="1"/>
  <c r="H195" i="1"/>
  <c r="J195" i="1" s="1"/>
  <c r="N195" i="1" s="1"/>
  <c r="H238" i="1"/>
  <c r="J238" i="1" s="1"/>
  <c r="N238" i="1" s="1"/>
  <c r="H156" i="1"/>
  <c r="J156" i="1" s="1"/>
  <c r="N156" i="1" s="1"/>
  <c r="H166" i="1"/>
  <c r="J166" i="1" s="1"/>
  <c r="N166" i="1" s="1"/>
  <c r="H220" i="1"/>
  <c r="J220" i="1" s="1"/>
  <c r="N220" i="1" s="1"/>
  <c r="H138" i="1"/>
  <c r="J138" i="1" s="1"/>
  <c r="N138" i="1" s="1"/>
  <c r="H224" i="1"/>
  <c r="J224" i="1" s="1"/>
  <c r="N224" i="1" s="1"/>
  <c r="H41" i="1"/>
  <c r="J41" i="1" s="1"/>
  <c r="N41" i="1" s="1"/>
  <c r="H221" i="1"/>
  <c r="J221" i="1" s="1"/>
  <c r="N221" i="1" s="1"/>
  <c r="H92" i="1"/>
  <c r="J92" i="1" s="1"/>
  <c r="N92" i="1" s="1"/>
  <c r="H115" i="1"/>
  <c r="J115" i="1" s="1"/>
  <c r="N115" i="1" s="1"/>
  <c r="H125" i="1"/>
  <c r="J125" i="1" s="1"/>
  <c r="N125" i="1" s="1"/>
  <c r="H218" i="1"/>
  <c r="J218" i="1" s="1"/>
  <c r="N218" i="1" s="1"/>
  <c r="H213" i="1"/>
  <c r="J213" i="1" s="1"/>
  <c r="N213" i="1" s="1"/>
  <c r="H10" i="1"/>
  <c r="J10" i="1" s="1"/>
  <c r="N10" i="1" s="1"/>
  <c r="H85" i="1"/>
  <c r="J85" i="1" s="1"/>
  <c r="N85" i="1" s="1"/>
  <c r="H53" i="1"/>
  <c r="J53" i="1" s="1"/>
  <c r="N53" i="1" s="1"/>
  <c r="H39" i="1"/>
  <c r="J39" i="1" s="1"/>
  <c r="N39" i="1" s="1"/>
  <c r="H105" i="1"/>
  <c r="J105" i="1" s="1"/>
  <c r="N105" i="1" s="1"/>
  <c r="H22" i="1"/>
  <c r="J22" i="1" s="1"/>
  <c r="N22" i="1" s="1"/>
  <c r="H281" i="1"/>
  <c r="J281" i="1" s="1"/>
  <c r="N281" i="1" s="1"/>
  <c r="H203" i="1"/>
  <c r="J203" i="1" s="1"/>
  <c r="N203" i="1" s="1"/>
  <c r="H192" i="1"/>
  <c r="J192" i="1" s="1"/>
  <c r="N192" i="1" s="1"/>
  <c r="H164" i="1"/>
  <c r="J164" i="1" s="1"/>
  <c r="N164" i="1" s="1"/>
  <c r="H154" i="1"/>
  <c r="J154" i="1" s="1"/>
  <c r="N154" i="1" s="1"/>
  <c r="H152" i="1"/>
  <c r="J152" i="1" s="1"/>
  <c r="N152" i="1" s="1"/>
  <c r="H62" i="1"/>
  <c r="J62" i="1" s="1"/>
  <c r="N62" i="1" s="1"/>
  <c r="H25" i="1"/>
  <c r="J25" i="1" s="1"/>
  <c r="N25" i="1" s="1"/>
  <c r="H280" i="1"/>
  <c r="J280" i="1" s="1"/>
  <c r="N280" i="1" s="1"/>
  <c r="H113" i="1"/>
  <c r="J113" i="1" s="1"/>
  <c r="N113" i="1" s="1"/>
  <c r="H155" i="1"/>
  <c r="J155" i="1" s="1"/>
  <c r="N155" i="1" s="1"/>
  <c r="H17" i="1"/>
  <c r="J17" i="1" s="1"/>
  <c r="N17" i="1" s="1"/>
  <c r="H65" i="1"/>
  <c r="J65" i="1" s="1"/>
  <c r="N65" i="1" s="1"/>
  <c r="H279" i="1"/>
  <c r="J279" i="1" s="1"/>
  <c r="N279" i="1" s="1"/>
  <c r="H56" i="1"/>
  <c r="J56" i="1" s="1"/>
  <c r="N56" i="1" s="1"/>
  <c r="H90" i="1"/>
  <c r="J90" i="1" s="1"/>
  <c r="N90" i="1" s="1"/>
  <c r="H55" i="1"/>
  <c r="J55" i="1" s="1"/>
  <c r="N55" i="1" s="1"/>
  <c r="H216" i="1"/>
  <c r="J216" i="1" s="1"/>
  <c r="N216" i="1" s="1"/>
  <c r="H258" i="1"/>
  <c r="J258" i="1" s="1"/>
  <c r="N258" i="1" s="1"/>
  <c r="H278" i="1"/>
  <c r="J278" i="1" s="1"/>
  <c r="N278" i="1" s="1"/>
  <c r="H4" i="1"/>
  <c r="J4" i="1" s="1"/>
  <c r="N4" i="1" s="1"/>
  <c r="H181" i="1"/>
  <c r="J181" i="1" s="1"/>
  <c r="N181" i="1" s="1"/>
  <c r="H235" i="1"/>
  <c r="J235" i="1" s="1"/>
  <c r="N235" i="1" s="1"/>
  <c r="H27" i="1"/>
  <c r="J27" i="1" s="1"/>
  <c r="N27" i="1" s="1"/>
  <c r="H165" i="1"/>
  <c r="J165" i="1" s="1"/>
  <c r="N165" i="1" s="1"/>
  <c r="H236" i="1"/>
  <c r="J236" i="1" s="1"/>
  <c r="N236" i="1" s="1"/>
  <c r="H107" i="1"/>
  <c r="J107" i="1" s="1"/>
  <c r="N107" i="1" s="1"/>
  <c r="H109" i="1"/>
  <c r="J109" i="1" s="1"/>
  <c r="N109" i="1" s="1"/>
  <c r="H43" i="1"/>
  <c r="J43" i="1" s="1"/>
  <c r="N43" i="1" s="1"/>
  <c r="H58" i="1"/>
  <c r="J58" i="1" s="1"/>
  <c r="N58" i="1" s="1"/>
  <c r="H277" i="1"/>
  <c r="J277" i="1" s="1"/>
  <c r="N277" i="1" s="1"/>
  <c r="H38" i="1"/>
  <c r="J38" i="1" s="1"/>
  <c r="N38" i="1" s="1"/>
  <c r="H201" i="1"/>
  <c r="J201" i="1" s="1"/>
  <c r="N201" i="1" s="1"/>
  <c r="H137" i="1"/>
  <c r="J137" i="1" s="1"/>
  <c r="N137" i="1" s="1"/>
  <c r="H42" i="1"/>
  <c r="J42" i="1" s="1"/>
  <c r="N42" i="1" s="1"/>
  <c r="H80" i="1"/>
  <c r="J80" i="1" s="1"/>
  <c r="N80" i="1" s="1"/>
  <c r="H108" i="1"/>
  <c r="J108" i="1" s="1"/>
  <c r="N108" i="1" s="1"/>
  <c r="H82" i="1"/>
  <c r="J82" i="1" s="1"/>
  <c r="N82" i="1" s="1"/>
  <c r="H190" i="1"/>
  <c r="H8" i="1"/>
  <c r="J8" i="1" s="1"/>
  <c r="N8" i="1" s="1"/>
  <c r="H135" i="1"/>
  <c r="H44" i="1"/>
  <c r="H24" i="1"/>
  <c r="J24" i="1" s="1"/>
  <c r="N24" i="1" s="1"/>
  <c r="H98" i="1"/>
  <c r="J98" i="1" s="1"/>
  <c r="N98" i="1" s="1"/>
  <c r="H225" i="1"/>
  <c r="J225" i="1" s="1"/>
  <c r="N225" i="1" s="1"/>
  <c r="H69" i="1"/>
  <c r="H119" i="1"/>
  <c r="J119" i="1" s="1"/>
  <c r="N119" i="1" s="1"/>
  <c r="H110" i="1"/>
  <c r="J110" i="1" s="1"/>
  <c r="N110" i="1" s="1"/>
  <c r="H233" i="1"/>
  <c r="J233" i="1" s="1"/>
  <c r="N233" i="1" s="1"/>
  <c r="H253" i="1"/>
  <c r="H160" i="1"/>
  <c r="J160" i="1" s="1"/>
  <c r="N160" i="1" s="1"/>
  <c r="H276" i="1"/>
  <c r="J276" i="1" s="1"/>
  <c r="N276" i="1" s="1"/>
  <c r="H252" i="1"/>
  <c r="J252" i="1" s="1"/>
  <c r="N252" i="1" s="1"/>
  <c r="H223" i="1"/>
  <c r="H242" i="1"/>
  <c r="J242" i="1" s="1"/>
  <c r="N242" i="1" s="1"/>
  <c r="H241" i="1"/>
  <c r="H81" i="1"/>
  <c r="J81" i="1" s="1"/>
  <c r="N81" i="1" s="1"/>
  <c r="H254" i="1"/>
  <c r="H127" i="1"/>
  <c r="J127" i="1" s="1"/>
  <c r="N127" i="1" s="1"/>
  <c r="H275" i="1"/>
  <c r="J275" i="1" s="1"/>
  <c r="N275" i="1" s="1"/>
  <c r="H274" i="1"/>
  <c r="J274" i="1" s="1"/>
  <c r="N274" i="1" s="1"/>
  <c r="H129" i="1"/>
  <c r="H162" i="1"/>
  <c r="J162" i="1" s="1"/>
  <c r="N162" i="1" s="1"/>
  <c r="H222" i="1"/>
  <c r="J222" i="1" s="1"/>
  <c r="N222" i="1" s="1"/>
  <c r="H94" i="1"/>
  <c r="H130" i="1"/>
  <c r="J130" i="1" s="1"/>
  <c r="N130" i="1" s="1"/>
  <c r="H273" i="1"/>
  <c r="J273" i="1" s="1"/>
  <c r="N273" i="1" s="1"/>
  <c r="H50" i="1"/>
  <c r="H198" i="1"/>
  <c r="J198" i="1" s="1"/>
  <c r="N198" i="1" s="1"/>
  <c r="H272" i="1"/>
  <c r="H261" i="1"/>
  <c r="J261" i="1" s="1"/>
  <c r="N261" i="1" s="1"/>
  <c r="H257" i="1"/>
  <c r="H102" i="1"/>
  <c r="J102" i="1" s="1"/>
  <c r="N102" i="1" s="1"/>
  <c r="H112" i="1"/>
  <c r="H193" i="1"/>
  <c r="H132" i="1"/>
  <c r="J132" i="1" s="1"/>
  <c r="N132" i="1" s="1"/>
  <c r="H89" i="1"/>
  <c r="H271" i="1"/>
  <c r="J271" i="1" s="1"/>
  <c r="N271" i="1" s="1"/>
  <c r="H97" i="1"/>
  <c r="M97" i="1" s="1"/>
  <c r="H88" i="1"/>
  <c r="J88" i="1" s="1"/>
  <c r="N88" i="1" s="1"/>
  <c r="H54" i="1"/>
  <c r="H37" i="1"/>
  <c r="J37" i="1" s="1"/>
  <c r="N37" i="1" s="1"/>
  <c r="H206" i="1"/>
  <c r="H36" i="1"/>
  <c r="J36" i="1" s="1"/>
  <c r="N36" i="1" s="1"/>
  <c r="H47" i="1"/>
  <c r="H84" i="1"/>
  <c r="J84" i="1" s="1"/>
  <c r="N84" i="1" s="1"/>
  <c r="H270" i="1"/>
  <c r="M270" i="1" s="1"/>
  <c r="H16" i="1"/>
  <c r="J16" i="1" s="1"/>
  <c r="N16" i="1" s="1"/>
  <c r="H52" i="1"/>
  <c r="J52" i="1" s="1"/>
  <c r="N52" i="1" s="1"/>
  <c r="H20" i="1"/>
  <c r="J20" i="1" s="1"/>
  <c r="N20" i="1" s="1"/>
  <c r="H7" i="1"/>
  <c r="H145" i="1"/>
  <c r="J145" i="1" s="1"/>
  <c r="N145" i="1" s="1"/>
  <c r="H174" i="1"/>
  <c r="J174" i="1" s="1"/>
  <c r="N174" i="1" s="1"/>
  <c r="H170" i="1"/>
  <c r="J170" i="1" s="1"/>
  <c r="N170" i="1" s="1"/>
  <c r="H269" i="1"/>
  <c r="M269" i="1" s="1"/>
  <c r="H151" i="1"/>
  <c r="J151" i="1" s="1"/>
  <c r="N151" i="1" s="1"/>
  <c r="M112" i="1" l="1"/>
  <c r="M44" i="1"/>
  <c r="M272" i="1"/>
  <c r="M206" i="1"/>
  <c r="M7" i="1"/>
  <c r="M98" i="1"/>
  <c r="O98" i="1" s="1"/>
  <c r="M85" i="1"/>
  <c r="O85" i="1" s="1"/>
  <c r="J206" i="1"/>
  <c r="N206" i="1" s="1"/>
  <c r="O206" i="1" s="1"/>
  <c r="J121" i="1"/>
  <c r="N121" i="1" s="1"/>
  <c r="M121" i="1"/>
  <c r="J97" i="1"/>
  <c r="N97" i="1" s="1"/>
  <c r="O97" i="1" s="1"/>
  <c r="J244" i="1"/>
  <c r="N244" i="1" s="1"/>
  <c r="O244" i="1" s="1"/>
  <c r="M108" i="1"/>
  <c r="O108" i="1" s="1"/>
  <c r="M47" i="1"/>
  <c r="M89" i="1"/>
  <c r="M257" i="1"/>
  <c r="M94" i="1"/>
  <c r="M254" i="1"/>
  <c r="M253" i="1"/>
  <c r="J79" i="1"/>
  <c r="N79" i="1" s="1"/>
  <c r="M79" i="1"/>
  <c r="J269" i="1"/>
  <c r="N269" i="1" s="1"/>
  <c r="O269" i="1" s="1"/>
  <c r="J112" i="1"/>
  <c r="N112" i="1" s="1"/>
  <c r="J208" i="1"/>
  <c r="N208" i="1" s="1"/>
  <c r="O208" i="1" s="1"/>
  <c r="M8" i="1"/>
  <c r="O8" i="1" s="1"/>
  <c r="J270" i="1"/>
  <c r="N270" i="1" s="1"/>
  <c r="O270" i="1" s="1"/>
  <c r="M275" i="1"/>
  <c r="O275" i="1" s="1"/>
  <c r="M276" i="1"/>
  <c r="O276" i="1" s="1"/>
  <c r="J241" i="1"/>
  <c r="N241" i="1" s="1"/>
  <c r="M241" i="1"/>
  <c r="J135" i="1"/>
  <c r="N135" i="1" s="1"/>
  <c r="M135" i="1"/>
  <c r="J7" i="1"/>
  <c r="N7" i="1" s="1"/>
  <c r="M54" i="1"/>
  <c r="J54" i="1"/>
  <c r="N54" i="1" s="1"/>
  <c r="M193" i="1"/>
  <c r="J193" i="1"/>
  <c r="N193" i="1" s="1"/>
  <c r="M50" i="1"/>
  <c r="J50" i="1"/>
  <c r="N50" i="1" s="1"/>
  <c r="M129" i="1"/>
  <c r="J129" i="1"/>
  <c r="N129" i="1" s="1"/>
  <c r="M223" i="1"/>
  <c r="J223" i="1"/>
  <c r="N223" i="1" s="1"/>
  <c r="M69" i="1"/>
  <c r="J69" i="1"/>
  <c r="N69" i="1" s="1"/>
  <c r="M190" i="1"/>
  <c r="J190" i="1"/>
  <c r="N190" i="1" s="1"/>
  <c r="J257" i="1"/>
  <c r="N257" i="1" s="1"/>
  <c r="M92" i="1"/>
  <c r="O92" i="1" s="1"/>
  <c r="J47" i="1"/>
  <c r="N47" i="1" s="1"/>
  <c r="J272" i="1"/>
  <c r="N272" i="1" s="1"/>
  <c r="J253" i="1"/>
  <c r="N253" i="1" s="1"/>
  <c r="M52" i="1"/>
  <c r="O52" i="1" s="1"/>
  <c r="J89" i="1"/>
  <c r="N89" i="1" s="1"/>
  <c r="M222" i="1"/>
  <c r="O222" i="1" s="1"/>
  <c r="M174" i="1"/>
  <c r="O174" i="1" s="1"/>
  <c r="M81" i="1"/>
  <c r="O81" i="1" s="1"/>
  <c r="M80" i="1"/>
  <c r="M181" i="1"/>
  <c r="O181" i="1" s="1"/>
  <c r="M90" i="1"/>
  <c r="O90" i="1" s="1"/>
  <c r="M280" i="1"/>
  <c r="O280" i="1" s="1"/>
  <c r="M192" i="1"/>
  <c r="O192" i="1" s="1"/>
  <c r="M145" i="1"/>
  <c r="O145" i="1" s="1"/>
  <c r="M205" i="1"/>
  <c r="O205" i="1" s="1"/>
  <c r="M110" i="1"/>
  <c r="O110" i="1" s="1"/>
  <c r="J254" i="1"/>
  <c r="N254" i="1" s="1"/>
  <c r="J94" i="1"/>
  <c r="N94" i="1" s="1"/>
  <c r="J44" i="1"/>
  <c r="N44" i="1" s="1"/>
  <c r="M6" i="1"/>
  <c r="M36" i="1"/>
  <c r="O36" i="1" s="1"/>
  <c r="M132" i="1"/>
  <c r="O132" i="1" s="1"/>
  <c r="M261" i="1"/>
  <c r="O261" i="1" s="1"/>
  <c r="M127" i="1"/>
  <c r="O127" i="1" s="1"/>
  <c r="M225" i="1"/>
  <c r="O225" i="1" s="1"/>
  <c r="M277" i="1"/>
  <c r="O277" i="1" s="1"/>
  <c r="M165" i="1"/>
  <c r="O165" i="1" s="1"/>
  <c r="M216" i="1"/>
  <c r="O216" i="1" s="1"/>
  <c r="M155" i="1"/>
  <c r="O155" i="1" s="1"/>
  <c r="M152" i="1"/>
  <c r="O152" i="1" s="1"/>
  <c r="M105" i="1"/>
  <c r="O105" i="1" s="1"/>
  <c r="M218" i="1"/>
  <c r="O218" i="1" s="1"/>
  <c r="M138" i="1"/>
  <c r="M195" i="1"/>
  <c r="O195" i="1" s="1"/>
  <c r="M33" i="1"/>
  <c r="O33" i="1" s="1"/>
  <c r="M285" i="1"/>
  <c r="O285" i="1" s="1"/>
  <c r="M230" i="1"/>
  <c r="O230" i="1" s="1"/>
  <c r="M209" i="1"/>
  <c r="O209" i="1" s="1"/>
  <c r="M226" i="1"/>
  <c r="O226" i="1" s="1"/>
  <c r="M91" i="1"/>
  <c r="O91" i="1" s="1"/>
  <c r="M29" i="1"/>
  <c r="M5" i="1"/>
  <c r="O5" i="1" s="1"/>
  <c r="M12" i="1"/>
  <c r="O12" i="1" s="1"/>
  <c r="M146" i="1"/>
  <c r="O146" i="1" s="1"/>
  <c r="M11" i="1"/>
  <c r="O11" i="1" s="1"/>
  <c r="M233" i="1"/>
  <c r="O233" i="1" s="1"/>
  <c r="M58" i="1"/>
  <c r="O58" i="1" s="1"/>
  <c r="M27" i="1"/>
  <c r="O27" i="1" s="1"/>
  <c r="M55" i="1"/>
  <c r="M154" i="1"/>
  <c r="O154" i="1" s="1"/>
  <c r="M39" i="1"/>
  <c r="O39" i="1" s="1"/>
  <c r="M125" i="1"/>
  <c r="O125" i="1" s="1"/>
  <c r="M220" i="1"/>
  <c r="O220" i="1" s="1"/>
  <c r="M283" i="1"/>
  <c r="O283" i="1" s="1"/>
  <c r="M199" i="1"/>
  <c r="O199" i="1" s="1"/>
  <c r="M246" i="1"/>
  <c r="O246" i="1" s="1"/>
  <c r="M175" i="1"/>
  <c r="O175" i="1" s="1"/>
  <c r="M153" i="1"/>
  <c r="O153" i="1" s="1"/>
  <c r="M158" i="1"/>
  <c r="O158" i="1" s="1"/>
  <c r="M247" i="1"/>
  <c r="O247" i="1" s="1"/>
  <c r="M64" i="1"/>
  <c r="O64" i="1" s="1"/>
  <c r="M182" i="1"/>
  <c r="O182" i="1" s="1"/>
  <c r="M288" i="1"/>
  <c r="O288" i="1" s="1"/>
  <c r="M122" i="1"/>
  <c r="O122" i="1" s="1"/>
  <c r="M9" i="1"/>
  <c r="O9" i="1" s="1"/>
  <c r="M59" i="1"/>
  <c r="O59" i="1" s="1"/>
  <c r="M117" i="1"/>
  <c r="O117" i="1" s="1"/>
  <c r="M170" i="1"/>
  <c r="O170" i="1" s="1"/>
  <c r="M84" i="1"/>
  <c r="O84" i="1" s="1"/>
  <c r="M271" i="1"/>
  <c r="O271" i="1" s="1"/>
  <c r="M102" i="1"/>
  <c r="O102" i="1" s="1"/>
  <c r="M274" i="1"/>
  <c r="O274" i="1" s="1"/>
  <c r="M252" i="1"/>
  <c r="O252" i="1" s="1"/>
  <c r="M43" i="1"/>
  <c r="O43" i="1" s="1"/>
  <c r="M235" i="1"/>
  <c r="O235" i="1" s="1"/>
  <c r="M113" i="1"/>
  <c r="O113" i="1" s="1"/>
  <c r="M164" i="1"/>
  <c r="O164" i="1" s="1"/>
  <c r="M53" i="1"/>
  <c r="O53" i="1" s="1"/>
  <c r="M115" i="1"/>
  <c r="O115" i="1" s="1"/>
  <c r="M166" i="1"/>
  <c r="O166" i="1" s="1"/>
  <c r="M149" i="1"/>
  <c r="O149" i="1" s="1"/>
  <c r="M231" i="1"/>
  <c r="O231" i="1" s="1"/>
  <c r="M239" i="1"/>
  <c r="O239" i="1" s="1"/>
  <c r="M219" i="1"/>
  <c r="O219" i="1" s="1"/>
  <c r="M103" i="1"/>
  <c r="O103" i="1" s="1"/>
  <c r="M23" i="1"/>
  <c r="O23" i="1" s="1"/>
  <c r="M114" i="1"/>
  <c r="O114" i="1" s="1"/>
  <c r="M214" i="1"/>
  <c r="O214" i="1" s="1"/>
  <c r="M111" i="1"/>
  <c r="O111" i="1" s="1"/>
  <c r="M28" i="1"/>
  <c r="O28" i="1" s="1"/>
  <c r="M74" i="1"/>
  <c r="O74" i="1" s="1"/>
  <c r="M87" i="1"/>
  <c r="O87" i="1" s="1"/>
  <c r="M286" i="1"/>
  <c r="O286" i="1" s="1"/>
  <c r="M104" i="1"/>
  <c r="O104" i="1" s="1"/>
  <c r="M21" i="1"/>
  <c r="O21" i="1" s="1"/>
  <c r="M249" i="1"/>
  <c r="O249" i="1" s="1"/>
  <c r="M31" i="1"/>
  <c r="O31" i="1" s="1"/>
  <c r="M178" i="1"/>
  <c r="O178" i="1" s="1"/>
  <c r="M77" i="1"/>
  <c r="O77" i="1" s="1"/>
  <c r="M70" i="1"/>
  <c r="O70" i="1" s="1"/>
  <c r="M123" i="1"/>
  <c r="O123" i="1" s="1"/>
  <c r="M185" i="1"/>
  <c r="O185" i="1" s="1"/>
  <c r="M151" i="1"/>
  <c r="O151" i="1" s="1"/>
  <c r="M16" i="1"/>
  <c r="O16" i="1" s="1"/>
  <c r="M88" i="1"/>
  <c r="O88" i="1" s="1"/>
  <c r="M273" i="1"/>
  <c r="O273" i="1" s="1"/>
  <c r="M24" i="1"/>
  <c r="O24" i="1" s="1"/>
  <c r="M42" i="1"/>
  <c r="O42" i="1" s="1"/>
  <c r="M109" i="1"/>
  <c r="O109" i="1" s="1"/>
  <c r="M4" i="1"/>
  <c r="O4" i="1" s="1"/>
  <c r="M56" i="1"/>
  <c r="O56" i="1" s="1"/>
  <c r="M203" i="1"/>
  <c r="O203" i="1" s="1"/>
  <c r="M10" i="1"/>
  <c r="O10" i="1" s="1"/>
  <c r="M221" i="1"/>
  <c r="O221" i="1" s="1"/>
  <c r="M264" i="1"/>
  <c r="O264" i="1" s="1"/>
  <c r="M48" i="1"/>
  <c r="O48" i="1" s="1"/>
  <c r="M26" i="1"/>
  <c r="O26" i="1" s="1"/>
  <c r="M255" i="1"/>
  <c r="O255" i="1" s="1"/>
  <c r="M72" i="1"/>
  <c r="O72" i="1" s="1"/>
  <c r="M263" i="1"/>
  <c r="O263" i="1" s="1"/>
  <c r="M196" i="1"/>
  <c r="O196" i="1" s="1"/>
  <c r="M141" i="1"/>
  <c r="O141" i="1" s="1"/>
  <c r="M183" i="1"/>
  <c r="O183" i="1" s="1"/>
  <c r="M173" i="1"/>
  <c r="O173" i="1" s="1"/>
  <c r="M99" i="1"/>
  <c r="O99" i="1" s="1"/>
  <c r="M19" i="1"/>
  <c r="O19" i="1" s="1"/>
  <c r="M184" i="1"/>
  <c r="O184" i="1" s="1"/>
  <c r="M160" i="1"/>
  <c r="O160" i="1" s="1"/>
  <c r="M119" i="1"/>
  <c r="O119" i="1" s="1"/>
  <c r="M137" i="1"/>
  <c r="O137" i="1" s="1"/>
  <c r="M107" i="1"/>
  <c r="O107" i="1" s="1"/>
  <c r="M278" i="1"/>
  <c r="O278" i="1" s="1"/>
  <c r="M279" i="1"/>
  <c r="O279" i="1" s="1"/>
  <c r="M25" i="1"/>
  <c r="O25" i="1" s="1"/>
  <c r="M281" i="1"/>
  <c r="O281" i="1" s="1"/>
  <c r="M41" i="1"/>
  <c r="O41" i="1" s="1"/>
  <c r="M156" i="1"/>
  <c r="O156" i="1" s="1"/>
  <c r="M200" i="1"/>
  <c r="O200" i="1" s="1"/>
  <c r="M284" i="1"/>
  <c r="O284" i="1" s="1"/>
  <c r="M32" i="1"/>
  <c r="O32" i="1" s="1"/>
  <c r="M259" i="1"/>
  <c r="O259" i="1" s="1"/>
  <c r="M177" i="1"/>
  <c r="O177" i="1" s="1"/>
  <c r="M46" i="1"/>
  <c r="O46" i="1" s="1"/>
  <c r="M86" i="1"/>
  <c r="O86" i="1" s="1"/>
  <c r="M232" i="1"/>
  <c r="O232" i="1" s="1"/>
  <c r="M95" i="1"/>
  <c r="O95" i="1" s="1"/>
  <c r="M131" i="1"/>
  <c r="O131" i="1" s="1"/>
  <c r="M169" i="1"/>
  <c r="O169" i="1" s="1"/>
  <c r="M60" i="1"/>
  <c r="O60" i="1" s="1"/>
  <c r="M139" i="1"/>
  <c r="O139" i="1" s="1"/>
  <c r="M161" i="1"/>
  <c r="O161" i="1" s="1"/>
  <c r="M250" i="1"/>
  <c r="O250" i="1" s="1"/>
  <c r="M20" i="1"/>
  <c r="O20" i="1" s="1"/>
  <c r="M37" i="1"/>
  <c r="O37" i="1" s="1"/>
  <c r="M198" i="1"/>
  <c r="O198" i="1" s="1"/>
  <c r="M201" i="1"/>
  <c r="O201" i="1" s="1"/>
  <c r="M258" i="1"/>
  <c r="O258" i="1" s="1"/>
  <c r="M65" i="1"/>
  <c r="O65" i="1" s="1"/>
  <c r="M62" i="1"/>
  <c r="O62" i="1" s="1"/>
  <c r="M22" i="1"/>
  <c r="O22" i="1" s="1"/>
  <c r="M213" i="1"/>
  <c r="O213" i="1" s="1"/>
  <c r="M238" i="1"/>
  <c r="O238" i="1" s="1"/>
  <c r="M265" i="1"/>
  <c r="O265" i="1" s="1"/>
  <c r="M66" i="1"/>
  <c r="O66" i="1" s="1"/>
  <c r="M211" i="1"/>
  <c r="O211" i="1" s="1"/>
  <c r="M229" i="1"/>
  <c r="O229" i="1" s="1"/>
  <c r="M260" i="1"/>
  <c r="O260" i="1" s="1"/>
  <c r="M176" i="1"/>
  <c r="O176" i="1" s="1"/>
  <c r="M240" i="1"/>
  <c r="O240" i="1" s="1"/>
  <c r="M116" i="1"/>
  <c r="O116" i="1" s="1"/>
  <c r="M2" i="1"/>
  <c r="O2" i="1" s="1"/>
  <c r="M243" i="1"/>
  <c r="O243" i="1" s="1"/>
  <c r="M187" i="1"/>
  <c r="O187" i="1" s="1"/>
  <c r="M163" i="1"/>
  <c r="O163" i="1" s="1"/>
  <c r="M130" i="1"/>
  <c r="O130" i="1" s="1"/>
  <c r="M162" i="1"/>
  <c r="O162" i="1" s="1"/>
  <c r="M242" i="1"/>
  <c r="O242" i="1" s="1"/>
  <c r="M82" i="1"/>
  <c r="O82" i="1" s="1"/>
  <c r="M38" i="1"/>
  <c r="O38" i="1" s="1"/>
  <c r="M236" i="1"/>
  <c r="O236" i="1" s="1"/>
  <c r="M17" i="1"/>
  <c r="O17" i="1" s="1"/>
  <c r="M224" i="1"/>
  <c r="O224" i="1" s="1"/>
  <c r="M282" i="1"/>
  <c r="O282" i="1" s="1"/>
  <c r="M191" i="1"/>
  <c r="O191" i="1" s="1"/>
  <c r="M83" i="1"/>
  <c r="O83" i="1" s="1"/>
  <c r="M248" i="1"/>
  <c r="O248" i="1" s="1"/>
  <c r="M100" i="1"/>
  <c r="O100" i="1" s="1"/>
  <c r="M67" i="1"/>
  <c r="O67" i="1" s="1"/>
  <c r="M212" i="1"/>
  <c r="O212" i="1" s="1"/>
  <c r="M287" i="1"/>
  <c r="O287" i="1" s="1"/>
  <c r="M120" i="1"/>
  <c r="O120" i="1" s="1"/>
  <c r="M215" i="1"/>
  <c r="O215" i="1" s="1"/>
  <c r="M289" i="1"/>
  <c r="O289" i="1" s="1"/>
  <c r="M228" i="1"/>
  <c r="O228" i="1" s="1"/>
  <c r="M73" i="1"/>
  <c r="O73" i="1" s="1"/>
  <c r="O6" i="1"/>
  <c r="O138" i="1"/>
  <c r="O55" i="1"/>
  <c r="O80" i="1"/>
  <c r="O29" i="1"/>
  <c r="O112" i="1" l="1"/>
  <c r="O121" i="1"/>
  <c r="O254" i="1"/>
  <c r="O7" i="1"/>
  <c r="O44" i="1"/>
  <c r="O272" i="1"/>
  <c r="O94" i="1"/>
  <c r="O190" i="1"/>
  <c r="O253" i="1"/>
  <c r="O79" i="1"/>
  <c r="O257" i="1"/>
  <c r="O223" i="1"/>
  <c r="O89" i="1"/>
  <c r="O193" i="1"/>
  <c r="O47" i="1"/>
  <c r="O135" i="1"/>
  <c r="O241" i="1"/>
  <c r="O50" i="1"/>
  <c r="O69" i="1"/>
  <c r="O54" i="1"/>
  <c r="O129" i="1"/>
</calcChain>
</file>

<file path=xl/sharedStrings.xml><?xml version="1.0" encoding="utf-8"?>
<sst xmlns="http://schemas.openxmlformats.org/spreadsheetml/2006/main" count="1383" uniqueCount="875">
  <si>
    <t>Producto</t>
  </si>
  <si>
    <t>Valor</t>
  </si>
  <si>
    <t>[000-12569-001] Transductor De Popa Hdi Skimmer Low/High 455/800 Khz 600W 9 Pines Mfg.#000-12569-001</t>
  </si>
  <si>
    <t>9420024145272</t>
  </si>
  <si>
    <t>000-12569-001</t>
  </si>
  <si>
    <t>Unidades</t>
  </si>
  <si>
    <t>C22</t>
  </si>
  <si>
    <t>C25</t>
  </si>
  <si>
    <t>[000-11246-001] Adaptador Rj45 A Ethernet 5 Pines Mfg.#000-11246-001</t>
  </si>
  <si>
    <t>9420024127520</t>
  </si>
  <si>
    <t>000-11246-001</t>
  </si>
  <si>
    <t>B34</t>
  </si>
  <si>
    <t>[000-0127-56] Cable adaptador Ethernet 5 pines (punta macho) a RJ45 (punta hembra) MFG.#000-0127-56</t>
  </si>
  <si>
    <t>42194533872</t>
  </si>
  <si>
    <t>000-0127-56</t>
  </si>
  <si>
    <t>[000-0127-51] Cable Ethernet De 6 Pies</t>
  </si>
  <si>
    <t>42194533568</t>
  </si>
  <si>
    <t>000-0127-51</t>
  </si>
  <si>
    <t>B25</t>
  </si>
  <si>
    <t>[MPL3045] Receptaculo Eaton De 50 Amp, 125/250V MPL3045</t>
  </si>
  <si>
    <t>40893682082</t>
  </si>
  <si>
    <t>MPL3045</t>
  </si>
  <si>
    <t>E35</t>
  </si>
  <si>
    <t>[MPL3039] Receptaculo Eaton De 30 Amp, 125V MPL3039</t>
  </si>
  <si>
    <t>MPL3039</t>
  </si>
  <si>
    <t>E34</t>
  </si>
  <si>
    <t>[MPL1030] Breaker 30A 125V 1-Pole Eaton Mpl1030</t>
  </si>
  <si>
    <t>10786679143121</t>
  </si>
  <si>
    <t>MPL1030</t>
  </si>
  <si>
    <t>E38</t>
  </si>
  <si>
    <t>[MPL5100R9W] Receptáculo Eaton 100A 120/208V Azul MPL5100R9W</t>
  </si>
  <si>
    <t>32664740282</t>
  </si>
  <si>
    <t>MPL5100R9W</t>
  </si>
  <si>
    <t>E33</t>
  </si>
  <si>
    <t>B23</t>
  </si>
  <si>
    <t>[CCH012040000] Cargador de baterias Victron Energy 12V 40 Amperes 3 bancos 120-240V MFG.#CCH012040000</t>
  </si>
  <si>
    <t>8719076021490</t>
  </si>
  <si>
    <t>CCH012040000</t>
  </si>
  <si>
    <t>A34</t>
  </si>
  <si>
    <t>[MPL1050] Breaker 50 Amperes 125V 1-Polo Eaton Mpl1050</t>
  </si>
  <si>
    <t>10786679143206</t>
  </si>
  <si>
    <t>MPL1050</t>
  </si>
  <si>
    <t>E37</t>
  </si>
  <si>
    <t>[44310755] Cargador de baterías Mastervolt de 12V 75A para 3 bancos modelo 44310755</t>
  </si>
  <si>
    <t>816882022555</t>
  </si>
  <si>
    <t>44310755</t>
  </si>
  <si>
    <t>A15</t>
  </si>
  <si>
    <t>[ARG14030120R] Aislador de batería Argodiodo Victron Energy  140-3AC</t>
  </si>
  <si>
    <t>8719076019107</t>
  </si>
  <si>
    <t>ARG14030120R</t>
  </si>
  <si>
    <t>F3</t>
  </si>
  <si>
    <t>[CCH012100000] Cargador de baterias Centaur Victron Energy 12V 100 Amp 120-240V para 3 bancos MFG.#CCH012100000</t>
  </si>
  <si>
    <t>8719076021537</t>
  </si>
  <si>
    <t>CCH012100000</t>
  </si>
  <si>
    <t>A22</t>
  </si>
  <si>
    <t>[PIN243020000] Inversor Phoenix Victron Energy 24V/3000W 230V VE.Bus MFG.#PIN243020000</t>
  </si>
  <si>
    <t>8719076023722</t>
  </si>
  <si>
    <t>PIN243020000</t>
  </si>
  <si>
    <t>A13</t>
  </si>
  <si>
    <t>[M-NA-Y205-MS] Carta de navegación C-MAP Reveal M-NA-Y205-MS</t>
  </si>
  <si>
    <t>9420064118946</t>
  </si>
  <si>
    <t>M-NA-Y205-MS</t>
  </si>
  <si>
    <t>F6</t>
  </si>
  <si>
    <t>[000-10760-001] Kit De Conexión NMEA 2000, Incluye 3 Conexiones "T", Terminales, Cable De Corriente Y Cable NMEA2000 Mfg. #000-10760-001</t>
  </si>
  <si>
    <t>9420024118382</t>
  </si>
  <si>
    <t>000-10760-001</t>
  </si>
  <si>
    <t>C23</t>
  </si>
  <si>
    <t>[000-15000-001] Pantalla Simrad Cruise De 9 Pulgadas Con Transductor De Popa 83/200 Khz Mfg.#000-15000-001</t>
  </si>
  <si>
    <t>9420024179352</t>
  </si>
  <si>
    <t>000-15000-001</t>
  </si>
  <si>
    <t>[000-0119-86] Cable de red NMEA 2000 de 15 pies</t>
  </si>
  <si>
    <t>42194529745</t>
  </si>
  <si>
    <t>000-0119-86</t>
  </si>
  <si>
    <t>B31</t>
  </si>
  <si>
    <t>[000-13313-001] Cable Adaptador Para Transductor De 7 A 9 Pines Mfg.#000-13313-001</t>
  </si>
  <si>
    <t>9420024155301</t>
  </si>
  <si>
    <t>000-13313-001</t>
  </si>
  <si>
    <t>B35</t>
  </si>
  <si>
    <t>[000-13977-001] Cable Adaptador De 9 A 7 Pines Para Transductor (Se utiliza con transductores de Airmar)</t>
  </si>
  <si>
    <t>9420024165355</t>
  </si>
  <si>
    <t>000-13977-001</t>
  </si>
  <si>
    <t>[000-12571-001] Cable Adaptador Para Transductor De 9 A 7 Pines Mfg.000-12571-001</t>
  </si>
  <si>
    <t>9420024145296</t>
  </si>
  <si>
    <t>000-12571-001</t>
  </si>
  <si>
    <t>[000-00099-006] Cable De Extensión Para Transducer Mfg.#000-00099-006</t>
  </si>
  <si>
    <t>42194534794</t>
  </si>
  <si>
    <t>000-00099-006</t>
  </si>
  <si>
    <t>B21</t>
  </si>
  <si>
    <t>[000-0127-29] Cable ethernet de 15 pies MFG.#000-0127-29</t>
  </si>
  <si>
    <t>42194532042</t>
  </si>
  <si>
    <t>000-0127-29</t>
  </si>
  <si>
    <t>B24</t>
  </si>
  <si>
    <t>[000-0127-30] Extensión Ethernet De 25 Ft 000-0127-30</t>
  </si>
  <si>
    <t>42194532059</t>
  </si>
  <si>
    <t>000-0127-30</t>
  </si>
  <si>
    <t>[000-15072-001] Kit Para Instalación En Tablero Para Pantalla Simrad Cruise 9 Pulgadas</t>
  </si>
  <si>
    <t>9420064105311</t>
  </si>
  <si>
    <t>000-15072-001</t>
  </si>
  <si>
    <t>[000-15071-001] Kit Para Instalación En Tablero Para Pantalla Simrad Cruise 7 Pulgadas</t>
  </si>
  <si>
    <t>9420064105304</t>
  </si>
  <si>
    <t>000-15071-001</t>
  </si>
  <si>
    <t>[BPC120731104R] Cargador de baterias Blue Smart Victron Energy 12V/7Amp BPC120731104R</t>
  </si>
  <si>
    <t>8719076042631</t>
  </si>
  <si>
    <t>BPC120731104R</t>
  </si>
  <si>
    <t>[CCH012080000] Cargador de baterías Victron Energy de 12V, 80A y 3 bancos de baterías modelo CCH012080000</t>
  </si>
  <si>
    <t>8719076021520</t>
  </si>
  <si>
    <t>CCH012080000</t>
  </si>
  <si>
    <t>A21</t>
  </si>
  <si>
    <t>[000-13894-001] Controlador De Autopiloto Ap48 - 000-13894-001</t>
  </si>
  <si>
    <t>9420024162514</t>
  </si>
  <si>
    <t>000-13894-001</t>
  </si>
  <si>
    <t>[000-0119-88] Cable De Extensión De 2 Pies Para Nmea 2000</t>
  </si>
  <si>
    <t>42194529769</t>
  </si>
  <si>
    <t>000-0119-88</t>
  </si>
  <si>
    <t>B32</t>
  </si>
  <si>
    <t>[000-0127-37] Cable Ethernet De 50 Pies Mfg. #000-0127-37</t>
  </si>
  <si>
    <t>42194532349</t>
  </si>
  <si>
    <t>000-0127-37</t>
  </si>
  <si>
    <t>[000-14378-001] Cable De Nmea 2000 Micro-C De 10 Metros Med Duty 000-14378-001</t>
  </si>
  <si>
    <t>000-14378-001</t>
  </si>
  <si>
    <t>C39</t>
  </si>
  <si>
    <t>[000-10779-001] Union Ethernet de 5 pines (hembra a hembra)</t>
  </si>
  <si>
    <t>9420024118641</t>
  </si>
  <si>
    <t>000-10779-001</t>
  </si>
  <si>
    <t>[M-NA-T-205-R-MS] Carta de navegación C-MAP Reveal X de Centro America y el caribe MFG.#M-NA-T-205-R-MS</t>
  </si>
  <si>
    <t>9420064129102</t>
  </si>
  <si>
    <t>M-NA-T-205-R-MS</t>
  </si>
  <si>
    <t>[FFKIT] Recubrimiento Foulfree para transductores y luces de 15ml</t>
  </si>
  <si>
    <t>9421903335425</t>
  </si>
  <si>
    <t>FFKIT</t>
  </si>
  <si>
    <t>F2</t>
  </si>
  <si>
    <t>[BPP900455050] Pantalla GX Touch 50 (5 pulgadas) Victron Energy</t>
  </si>
  <si>
    <t>8719076048770</t>
  </si>
  <si>
    <t>BPP900455050</t>
  </si>
  <si>
    <t>F4</t>
  </si>
  <si>
    <t>[BPP900465050] Soporte de pared para pantalla GX Touch 50 Victron Energy</t>
  </si>
  <si>
    <t>8719076054078</t>
  </si>
  <si>
    <t>BPP900465050</t>
  </si>
  <si>
    <t>[CCH012050000] Cargador de baterias Victron Energy centaur 12V 50Amp MFG.#CCH012050000</t>
  </si>
  <si>
    <t>3756076021506</t>
  </si>
  <si>
    <t>CCH012050000</t>
  </si>
  <si>
    <t>A35</t>
  </si>
  <si>
    <t>[ASS030064980] ASS030064980 Cable RJ45 UTP 3 m</t>
  </si>
  <si>
    <t>2141</t>
  </si>
  <si>
    <t>ASS030064980</t>
  </si>
  <si>
    <t>F5</t>
  </si>
  <si>
    <t>[ASS030065000] ASS030065000 Cable UTP RJ45 5 m</t>
  </si>
  <si>
    <t>2128</t>
  </si>
  <si>
    <t>ASS030065000</t>
  </si>
  <si>
    <t>[ASS030065010] RJ45 UTP Cable 10 m MFG.#ASS030065010</t>
  </si>
  <si>
    <t>2144</t>
  </si>
  <si>
    <t>ASS030065010</t>
  </si>
  <si>
    <t>[000-10392-001] Kit de montaje de plastico para transductor Skimmer de popa</t>
  </si>
  <si>
    <t>42194536064</t>
  </si>
  <si>
    <t>000-10392-001</t>
  </si>
  <si>
    <t>C34</t>
  </si>
  <si>
    <t>[000-11518-001] Sensor de nivel de fluido Simrad/Lowrance 000-11518-001</t>
  </si>
  <si>
    <t>9420024129869</t>
  </si>
  <si>
    <t>000-11518-001</t>
  </si>
  <si>
    <t>[000-0099-06] 000-0099-06 Kit de montaje para transductor  83/200 kHz skimmer</t>
  </si>
  <si>
    <t>9599005768776</t>
  </si>
  <si>
    <t>000-0099-06</t>
  </si>
  <si>
    <t>[000-10262-001] 000-10262-000 Base de montaje para transductor SKIMMER XDCR</t>
  </si>
  <si>
    <t>42194535951</t>
  </si>
  <si>
    <t>000-10262-001</t>
  </si>
  <si>
    <t>[M-SA-Y038-MS] Carta de navegación C-MAP Discover latinoamerica y el caribe M-SA-Y038-MS</t>
  </si>
  <si>
    <t>8053800670760</t>
  </si>
  <si>
    <t>M-SA-Y038-MS</t>
  </si>
  <si>
    <t>[000-15516-001] Lowrance hook reveal 7 pulgadas con transductor de popa de 50/200 khz mfg#000-15516-001</t>
  </si>
  <si>
    <t>9420064114511</t>
  </si>
  <si>
    <t>000-15516-001</t>
  </si>
  <si>
    <t>[000-15527-001] Sonda Lowrance Modelo Hook Reveal De 9" Con Transductor De 50/200kHz #000-15527-001</t>
  </si>
  <si>
    <t>9420064114627</t>
  </si>
  <si>
    <t>000-15527-001</t>
  </si>
  <si>
    <t>C24</t>
  </si>
  <si>
    <t>[000-14176-001] Protector De Sol Para Pantalla Lowrance Hook Reveal 9 Pulgadas Mfg.#000-14176-001</t>
  </si>
  <si>
    <t>9420024168219</t>
  </si>
  <si>
    <t>000-14176-001</t>
  </si>
  <si>
    <t>[000-0119-83] Cable De Extensión Nmea2000 De 7.5 Metros (25 Pies) Mfg.#000-0119-83</t>
  </si>
  <si>
    <t>42194529714</t>
  </si>
  <si>
    <t>000-0119-83</t>
  </si>
  <si>
    <t>B22</t>
  </si>
  <si>
    <t>[MPL4100R12W] Receptaculo De 4 Pines Eaton 100A 125/250V Color Naranja Mpl4100R12W</t>
  </si>
  <si>
    <t>32664740251</t>
  </si>
  <si>
    <t>MPL4100R12W</t>
  </si>
  <si>
    <t>E32</t>
  </si>
  <si>
    <t>[MPL1020] Breaker 20A 125V 1-Pole Eaton Mpl1020</t>
  </si>
  <si>
    <t>10786679143060</t>
  </si>
  <si>
    <t>MPL1020</t>
  </si>
  <si>
    <t>E39</t>
  </si>
  <si>
    <t>[000-15942-001] 000-15942-001 Kit de Instalacion para Bomba de Autopiloto</t>
  </si>
  <si>
    <t>9420064127771</t>
  </si>
  <si>
    <t>000-15942-001</t>
  </si>
  <si>
    <t>C33</t>
  </si>
  <si>
    <t>[000-10029-001] Puerto De Expansion Nep-2 #000-10029-001</t>
  </si>
  <si>
    <t>42194535593</t>
  </si>
  <si>
    <t>000-10029-001</t>
  </si>
  <si>
    <t>C17</t>
  </si>
  <si>
    <t>[000-13562-002] Paquete De Autopiloto "High Capacity" Simrad, Incluye Controlador Ap44, Computadora Nac-3, Compass Precision-9, Bomba Pump-3 Mfg.#000-13562-002</t>
  </si>
  <si>
    <t>94200644128228</t>
  </si>
  <si>
    <t>000-13562-002</t>
  </si>
  <si>
    <t>C16</t>
  </si>
  <si>
    <t>[10220020000412] Pack de 4 chalecos salvavidas Tipo II color naranja para cerca de costa</t>
  </si>
  <si>
    <t>43311042079</t>
  </si>
  <si>
    <t>10220020000412</t>
  </si>
  <si>
    <t>E41</t>
  </si>
  <si>
    <t>[CCH012060000] Cargador de baterías Victron Energy de 12V, 60A y 3 bancos de baterías modelo CCH012060000</t>
  </si>
  <si>
    <t>8719076021513</t>
  </si>
  <si>
    <t>CCH012060000</t>
  </si>
  <si>
    <t>A36</t>
  </si>
  <si>
    <t>[000-0119-79] N2K-T-Rd Network T-Connector</t>
  </si>
  <si>
    <t>042194529677</t>
  </si>
  <si>
    <t>000-0119-79</t>
  </si>
  <si>
    <t>[CCH024016000] Cargador de baterias Victron Energy Centaur 24 Volts 16 Amperes, 3 bancos, 120-240V</t>
  </si>
  <si>
    <t>8719076021544</t>
  </si>
  <si>
    <t>CCH024016000</t>
  </si>
  <si>
    <t>A27</t>
  </si>
  <si>
    <t>[CCH024040000] Cargador de baterías Centaur Victron Energy 24/40(3) 120-240V</t>
  </si>
  <si>
    <t>8719076021568</t>
  </si>
  <si>
    <t>CCH024040000</t>
  </si>
  <si>
    <t>A24</t>
  </si>
  <si>
    <t>[CCH012030000] Cargador de baterias Victron Energy Centaur 12V/30Amp para 3 bancos de baterias 120-240V MFG.#CCH012030000</t>
  </si>
  <si>
    <t>8719076021483</t>
  </si>
  <si>
    <t>CCH012030000</t>
  </si>
  <si>
    <t>A26</t>
  </si>
  <si>
    <t>[000-14069-001] Cable Adaptador Transductor Xsonic Para Lowrance Hook/Simrad Cruise Mfg.#000-14069-001</t>
  </si>
  <si>
    <t>9420024166963</t>
  </si>
  <si>
    <t>000-14069-001</t>
  </si>
  <si>
    <t>[000-13784-001] Transductor Airmar De Acero Inoxidable De Frecuencias De 50/200 Khz Modelo Ss60 De 0 Grados De Inclinación  000-13784-001</t>
  </si>
  <si>
    <t>9420024161951</t>
  </si>
  <si>
    <t>000-13784-001</t>
  </si>
  <si>
    <t>C13</t>
  </si>
  <si>
    <t>C14</t>
  </si>
  <si>
    <t>[000-13785-001] Transductor Airmar Ss60 De 12 Grados De Inclinación Mfg.#000-13785-001</t>
  </si>
  <si>
    <t>9420024161968</t>
  </si>
  <si>
    <t>000-13785-001</t>
  </si>
  <si>
    <t>C12</t>
  </si>
  <si>
    <t>[000-15446-002] Bomba De Piloto Automatico Simrad Pump-4 12V Dc</t>
  </si>
  <si>
    <t>9420064121373</t>
  </si>
  <si>
    <t>000-15446-002</t>
  </si>
  <si>
    <t>C38</t>
  </si>
  <si>
    <t>[000-0127-53] Cable De Extensión De 6 Pies Para Conexión Nmea 2000 Mfg.#000-0127-53</t>
  </si>
  <si>
    <t>42194533582</t>
  </si>
  <si>
    <t>000-0127-53</t>
  </si>
  <si>
    <t>[000-0127-45] Kit Adaptador Simnet A Nmea 2000 #000-0127-45</t>
  </si>
  <si>
    <t>42194532813</t>
  </si>
  <si>
    <t>000-0127-45</t>
  </si>
  <si>
    <t>B33</t>
  </si>
  <si>
    <t>[000-10756-001] Rudder Feedback Unit RF25 - 000-10756-001</t>
  </si>
  <si>
    <t>9420024118306</t>
  </si>
  <si>
    <t>000-10756-001</t>
  </si>
  <si>
    <t>C31</t>
  </si>
  <si>
    <t>B36</t>
  </si>
  <si>
    <t>[24006199] Adaptador NMEA2000 hembra a SIMNET (conecta un dispositivo NMEA2000 a la red SIMNET) MFG.#24006199</t>
  </si>
  <si>
    <t>809190312579</t>
  </si>
  <si>
    <t>24006199</t>
  </si>
  <si>
    <t>[000-13262-001] Adaptador De Cables Xsonic Pigtail Para Transductor Mfg. #000-13262-001</t>
  </si>
  <si>
    <t>000-13262-001</t>
  </si>
  <si>
    <t>C11</t>
  </si>
  <si>
    <t>[000-14448-001] Pantalla Simrad Go De 7 Pulgadas Mfg.#000-14448-001</t>
  </si>
  <si>
    <t>9420024172162</t>
  </si>
  <si>
    <t>000-14448-001</t>
  </si>
  <si>
    <t>C21</t>
  </si>
  <si>
    <t>[000-12612-001] Union Nmea2000 Para Cuatro T Para Conexiones Electricas Mfg.#000-12612-001</t>
  </si>
  <si>
    <t>9420024146071</t>
  </si>
  <si>
    <t>000-12612-001</t>
  </si>
  <si>
    <t>[24005729] 24005729 Cable NMEA 2000 MICRO-C Hembra a SimNet de .5 metros</t>
  </si>
  <si>
    <t>809190303485</t>
  </si>
  <si>
    <t>24005729</t>
  </si>
  <si>
    <t>[000-15406-002] Pantalla multifuncional SIMRAD NSS Evo3S de 12 pulgadas</t>
  </si>
  <si>
    <t>9420064130184</t>
  </si>
  <si>
    <t>000-15406-002</t>
  </si>
  <si>
    <t>[2510] Terminal Block Blue Sea Systems de 10 espacios 150A con cubierta MFG.#14122337</t>
  </si>
  <si>
    <t>632085025106</t>
  </si>
  <si>
    <t>2510</t>
  </si>
  <si>
    <t>[2300] Bus Bar con tapadera 130A AC, 150A DC BLUE SEA SYSTEM</t>
  </si>
  <si>
    <t>632085023003</t>
  </si>
  <si>
    <t>2300</t>
  </si>
  <si>
    <t>[2719] MaxiBus ENCLOSURE Blue Sea SYSTEMS</t>
  </si>
  <si>
    <t>632085027193</t>
  </si>
  <si>
    <t>2719</t>
  </si>
  <si>
    <t>[SKI024100002] Cargador de baterias Victron Energy Skylla-i 24V 100 Amperes 3 Bancos 230VAC/45-65HZ MFG.#SKI024100002</t>
  </si>
  <si>
    <t>SKI024100002</t>
  </si>
  <si>
    <t>A31</t>
  </si>
  <si>
    <t>[CCH024030000] Cargador de baterias Victron Energy Centaur 24V/30Amp para 3 bancos de baterias 120-240V MFG.#CCH024030000</t>
  </si>
  <si>
    <t>8719076021551</t>
  </si>
  <si>
    <t>CCH024030000</t>
  </si>
  <si>
    <t>A37</t>
  </si>
  <si>
    <t>[CCH012020000] Cargador Victron Energy Centaur 12V/20Amp, 3 bancos, 120-240V</t>
  </si>
  <si>
    <t>8719076021476</t>
  </si>
  <si>
    <t>CCH012020000</t>
  </si>
  <si>
    <t>A25</t>
  </si>
  <si>
    <t>[PMP243021102] Cargador-Inversor Victron Energy MultiPlus 24/3000/70-50 120V VE.Bus</t>
  </si>
  <si>
    <t>8719076024019</t>
  </si>
  <si>
    <t>PMP243021102</t>
  </si>
  <si>
    <t>[000-12607-001] Precision 9 Compass - 000-12607-001</t>
  </si>
  <si>
    <t>9420024145999</t>
  </si>
  <si>
    <t>000-12607-001</t>
  </si>
  <si>
    <t>[000-14444-001] Pantalla Simrad Go9 De 9 Pulgadas Mfg.#000-14444-001</t>
  </si>
  <si>
    <t>9420024172124</t>
  </si>
  <si>
    <t>000-14444-001</t>
  </si>
  <si>
    <t>[000-0120-37] Cable De Interfaz Simrad Para Motor Fuera De Borda Yamaha 000-0120-37</t>
  </si>
  <si>
    <t>42194529820</t>
  </si>
  <si>
    <t>000-0120-37</t>
  </si>
  <si>
    <t>[000-0127-52] Kit De Terminadores Nmea2000 Mfg.#000-0127-52</t>
  </si>
  <si>
    <t>42194533575</t>
  </si>
  <si>
    <t>000-0127-52</t>
  </si>
  <si>
    <t>[000-11043-002] Antena Gps Simrad Gs25 Mfg.#000-11043-002</t>
  </si>
  <si>
    <t>000-11043-002</t>
  </si>
  <si>
    <t>C36</t>
  </si>
  <si>
    <t>C26</t>
  </si>
  <si>
    <t>C15</t>
  </si>
  <si>
    <t>[000-13964-001] Transductor De Bronce Airmar B258 De 1Kw</t>
  </si>
  <si>
    <t>9420024165102</t>
  </si>
  <si>
    <t>000-13964-001</t>
  </si>
  <si>
    <t>B11</t>
  </si>
  <si>
    <t>[000-13917-001] Transductor Airmar Ss164 De 12 Grados De Inclinación Mfg.#000-13917-001</t>
  </si>
  <si>
    <t>9420024162729</t>
  </si>
  <si>
    <t>000-13917-001</t>
  </si>
  <si>
    <t>[000-13918-001] Transductor Airmar Thru-hull XSONIC SS164 de 20 Grados 000-13918-001</t>
  </si>
  <si>
    <t>000-13918-001</t>
  </si>
  <si>
    <t>[000-14379-001] Cable NMEA2000 Medium Duty de 20 metros (65.6 ft) MFG.#000-14379-001</t>
  </si>
  <si>
    <t>9420024171363</t>
  </si>
  <si>
    <t>000-14379-001</t>
  </si>
  <si>
    <t>C40</t>
  </si>
  <si>
    <t>[000-15944-001] Kit adaptador de montaje de piloto automático. Contiene 3 adaptadores ORB-5 a ¼" NPT.</t>
  </si>
  <si>
    <t>628309292805</t>
  </si>
  <si>
    <t>000-15944-001</t>
  </si>
  <si>
    <t>[000-13612-001] Separador de antena VHF para AIS y Radio, SIMRAD, NSPL-500</t>
  </si>
  <si>
    <t>000-13612-001</t>
  </si>
  <si>
    <t>[000-12259-001] Aislador de alimentación de red Micro-C</t>
  </si>
  <si>
    <t>9420024138434</t>
  </si>
  <si>
    <t>000-12259-001</t>
  </si>
  <si>
    <t>[000-14414-001] Cable De Extensión De 10 Pies Para Transductor Para Simrad Cruise Y Hook2 Mfg.#000-14414-001</t>
  </si>
  <si>
    <t>9420024171813</t>
  </si>
  <si>
    <t>000-14414-001</t>
  </si>
  <si>
    <t>B14</t>
  </si>
  <si>
    <t>[000-15405-001] Pantalla Simrad Nss Evo3S 9 Pulgadas Con Gps Y Sonda (No incluye transductor) #000-15405-001</t>
  </si>
  <si>
    <t>9420064113590</t>
  </si>
  <si>
    <t>000-15405-001</t>
  </si>
  <si>
    <t>[000-14843-001] Sensor de viento WS310 con 35m de cable e interfaz para conexión NMEA 2000 000-14843-001</t>
  </si>
  <si>
    <t>9420024177068</t>
  </si>
  <si>
    <t>000-14843-001</t>
  </si>
  <si>
    <t>[000-13289-001] Pantalla Controladora De Autopiloto Simrad Ap44</t>
  </si>
  <si>
    <t>000-13289-001</t>
  </si>
  <si>
    <t>[000-14955-002] Triton2 Pack. Incluye: Display De 4.1" A Color, Transductor Airmar Dst 810 Para Profundidad, Velocidad, Temperatura Y Sensor De Viento Ws310 Con Cable</t>
  </si>
  <si>
    <t>9420064119639</t>
  </si>
  <si>
    <t>000-14955-002</t>
  </si>
  <si>
    <t>[MPL4100R7W] Receptaculo Eaton De 100 Amperes, 480V De 4 Pines, Mpl4100R7W</t>
  </si>
  <si>
    <t>MPL4100R7W</t>
  </si>
  <si>
    <t>E31</t>
  </si>
  <si>
    <t>[MPL2050] Breaker 50A 125/250V 2-Pole Eaton Mpl2050</t>
  </si>
  <si>
    <t>10786679143428</t>
  </si>
  <si>
    <t>MPL2050</t>
  </si>
  <si>
    <t>E36</t>
  </si>
  <si>
    <t>[000-00128-001] Cable De Corriente Simrad 000-00128-001</t>
  </si>
  <si>
    <t>42194901145</t>
  </si>
  <si>
    <t>000-00128-001</t>
  </si>
  <si>
    <t>[SL-15-BTTY] Batería para linterna de navegación Sealite SL-15</t>
  </si>
  <si>
    <t>SL-15-BTTY</t>
  </si>
  <si>
    <t>[010-C1364-30] Carta de navegación Navionics+ de México, el Caribe y Brasil #010-C1364-30</t>
  </si>
  <si>
    <t>010-C1364-30</t>
  </si>
  <si>
    <t>[000-13294-001] Pantalla Triton2 B&amp;G Mfg.#000-13294-001</t>
  </si>
  <si>
    <t>9420024155196</t>
  </si>
  <si>
    <t>000-13294-001</t>
  </si>
  <si>
    <t>[000-13609-001] NAIS-500 clase B AIS con antena GPS 500 #000-13609-001</t>
  </si>
  <si>
    <t>000-13609-001</t>
  </si>
  <si>
    <t>[000-14074-001] Bracket para montaje de controladores AP48/A2004 SIMRAD</t>
  </si>
  <si>
    <t>9420024167274</t>
  </si>
  <si>
    <t>000-14074-001</t>
  </si>
  <si>
    <t>C35</t>
  </si>
  <si>
    <t>[PMP242301011] Cargador-Inversor Victron Energy MultiPlus 24/3000/70-50 230V VE.Bus</t>
  </si>
  <si>
    <t>8719076045175</t>
  </si>
  <si>
    <t>PMP242301011</t>
  </si>
  <si>
    <t>A12</t>
  </si>
  <si>
    <t>[ASS030530310] VE.Direct Cable 10m</t>
  </si>
  <si>
    <t>8719076019640</t>
  </si>
  <si>
    <t>ASS030530310</t>
  </si>
  <si>
    <t>[MPL1000] Bus Bar Holder Para Newport Harbor Mate Mpl1000</t>
  </si>
  <si>
    <t>MPL1000</t>
  </si>
  <si>
    <t>E23</t>
  </si>
  <si>
    <t>[ASS030530010] ASS030530010 	Adaptador VE.Direct a USB</t>
  </si>
  <si>
    <t>8719076019589</t>
  </si>
  <si>
    <t>ASS030530010</t>
  </si>
  <si>
    <t>[ASS030140000] Interfaz MK3-USB (VE.Bus a USB) Victron Energy</t>
  </si>
  <si>
    <t>8531972070675</t>
  </si>
  <si>
    <t>ASS030140000</t>
  </si>
  <si>
    <t>[ASS030537010] Victron Energy VE.Bus Smart dongle MFG.#ASS030537010</t>
  </si>
  <si>
    <t>8719076035558</t>
  </si>
  <si>
    <t>ASS030537010</t>
  </si>
  <si>
    <t>[ASS030530230] Cable Victron Energy VE. Direct 3.0 m</t>
  </si>
  <si>
    <t>8719076019626</t>
  </si>
  <si>
    <t>ASS030530230</t>
  </si>
  <si>
    <t>[ASS030530250] Cable de 16 pies Victron Energy VE.Direct</t>
  </si>
  <si>
    <t>8719076019633</t>
  </si>
  <si>
    <t>ASS030530250</t>
  </si>
  <si>
    <t>[ASS030520200] Cable adaptador VE.Can a NMEA2000 Micro-C Macho</t>
  </si>
  <si>
    <t>8719076019534</t>
  </si>
  <si>
    <t>ASS030520200</t>
  </si>
  <si>
    <t>[ASS030536011] Sistema de monitoreo remoto VE.Direct Bluetooth "Smart dongle" marca Victron Energy</t>
  </si>
  <si>
    <t>ASS030536011</t>
  </si>
  <si>
    <t>[CIP136100010] MEGA-fuse 100A/32V (PAQUETE 5 PIEZAS)</t>
  </si>
  <si>
    <t>8719076016588</t>
  </si>
  <si>
    <t>CIP136100010</t>
  </si>
  <si>
    <t>[CIP136500010] VE. MEGA-fuse 500A/32V (paquete de 5 piezas)</t>
  </si>
  <si>
    <t>8719076016670</t>
  </si>
  <si>
    <t>CIP136500010</t>
  </si>
  <si>
    <t>[CIP136300010] VE. MEGA-fuse 300A/32V (Paquete de 5 Pzs)</t>
  </si>
  <si>
    <t>8719076016656</t>
  </si>
  <si>
    <t>CIP136300010</t>
  </si>
  <si>
    <t>[000-14536-001] Radar Simrad Halo 20+ Alcance De 36 Millas Nauticas</t>
  </si>
  <si>
    <t>000-14536-001</t>
  </si>
  <si>
    <t>[000-14175-001] Protector De Sol Para Lowrance Hook Reveal Mfg.#000-14175-001</t>
  </si>
  <si>
    <t>9420024168202</t>
  </si>
  <si>
    <t>000-14175-001</t>
  </si>
  <si>
    <t>[MPL3100D] Breaker Eaton 100A 120/208V 3-Pole #Mpl3100D</t>
  </si>
  <si>
    <t>786689040031</t>
  </si>
  <si>
    <t>MPL3100D</t>
  </si>
  <si>
    <t>[SCC125110412] Controlador de Carga Victron energy SmartSolar MPPT 250/100-Tr VE.Can</t>
  </si>
  <si>
    <t>SCC125110412</t>
  </si>
  <si>
    <t>[SKI024080002] Cargador de baterias Victron Energy 24V/80Amp para 3 bancos de baterias, 230V</t>
  </si>
  <si>
    <t>SKI024080002</t>
  </si>
  <si>
    <t>A32</t>
  </si>
  <si>
    <t>[BPR122022000] Victron Energy Smart BatteryProtect 12/24V-220A</t>
  </si>
  <si>
    <t>8719076041269</t>
  </si>
  <si>
    <t>BPR122022000</t>
  </si>
  <si>
    <t>[CIP136400010] MEGA-fuse 400A/32V (paquete 5 piezas)</t>
  </si>
  <si>
    <t>8719076016663</t>
  </si>
  <si>
    <t>CIP136400010</t>
  </si>
  <si>
    <t>[000-13291-002] Paquete de autopiloto NAC-2, incluye controlador AP44, brujula Precision-9, bomba hidráulica PUMP-2 y computadora NAC-2 MFG.#000-13291-002</t>
  </si>
  <si>
    <t>000-13291-002</t>
  </si>
  <si>
    <t>[PMP242200000] Cargador-Inversor Victron Energy MultiPlus 24/2000/50-32 230V VE.Bus</t>
  </si>
  <si>
    <t>8719076052173</t>
  </si>
  <si>
    <t>PMP242200000</t>
  </si>
  <si>
    <t>A11</t>
  </si>
  <si>
    <t>[ASS030530209] Victron Energy Direct Cable 0,9m</t>
  </si>
  <si>
    <t>8719076019602</t>
  </si>
  <si>
    <t>ASS030530209</t>
  </si>
  <si>
    <t>[VBB125021220] Barra de distribución eléctrica de 2 posiciones, 250A con 12 posiciones de tornillo y tapa marca Victron Energy</t>
  </si>
  <si>
    <t>8719076056393</t>
  </si>
  <si>
    <t>VBB125021220</t>
  </si>
  <si>
    <t>F1</t>
  </si>
  <si>
    <t>[VBB115060020] Barra de distribución eléctrica de 6 posiciones, 150A con tapa marca Victron Energy</t>
  </si>
  <si>
    <t>8719076052203</t>
  </si>
  <si>
    <t>VBB115060020</t>
  </si>
  <si>
    <t>[VBB115022020] Barra de distribución eléctrica de 2 posiciones, 150A con 20 posiciones de tornillo y tapa marca Victron Energy</t>
  </si>
  <si>
    <t>8719076056379</t>
  </si>
  <si>
    <t>VBB115022020</t>
  </si>
  <si>
    <t>[CIP050060000] CIP050060000 Porta fusibles 6-vias para MEGA-fuse</t>
  </si>
  <si>
    <t>8719076051350</t>
  </si>
  <si>
    <t>CIP050060000</t>
  </si>
  <si>
    <t>[CIP136175010] MEGA-fuse 175A/32V (PAQUETE 5 PIEZAS)</t>
  </si>
  <si>
    <t>8719076016618</t>
  </si>
  <si>
    <t>CIP136175010</t>
  </si>
  <si>
    <t>[CIP000100001] CIP000100001 Portafusible para MEGA-fuse</t>
  </si>
  <si>
    <t>CIP000100001</t>
  </si>
  <si>
    <t>[CIP137250010] MEGA-fuse 250A/48V a 58V (1 PIEZA)</t>
  </si>
  <si>
    <t>8719076016700</t>
  </si>
  <si>
    <t>CIP137250010</t>
  </si>
  <si>
    <t>[GDI000064000] GDI000064000 Isolador Galvanico VDI-64 A</t>
  </si>
  <si>
    <t>GDI000064000</t>
  </si>
  <si>
    <t>[000-14551-001] Adaptador de radar SIMRAD 4G a HALO Domo (permite conectar un radar 4G a un radar HALO de domo)</t>
  </si>
  <si>
    <t>9420024173930</t>
  </si>
  <si>
    <t>000-14551-001</t>
  </si>
  <si>
    <t>[QCM-S] Montaje rotativo de acero inoxidable, 4 posiciones de fácil instalación para antenas QuickConnect</t>
  </si>
  <si>
    <t>719441111304</t>
  </si>
  <si>
    <t>QCM-S</t>
  </si>
  <si>
    <t>[REC020005010] Multi Control Digital Victron Energy 200/200A GX para monitoreo remoto</t>
  </si>
  <si>
    <t>8719076024354</t>
  </si>
  <si>
    <t>REC020005010</t>
  </si>
  <si>
    <t>[ADA010100400] Cable de alimentación NEMA 5-15P para Cargador Smart IP43 / Skylla-S de 2m de largo</t>
  </si>
  <si>
    <t>8719076058533</t>
  </si>
  <si>
    <t>ADA010100400</t>
  </si>
  <si>
    <t>[911-08-F4] Turbine Filter Installation Fittings for 500-Series Filters 5 out of 5 Customer Rating</t>
  </si>
  <si>
    <t>706672002037</t>
  </si>
  <si>
    <t>911-08-F4</t>
  </si>
  <si>
    <t>[000-14188-001] Kit Para Instalación En Tablero Para Pantalla Lowrance Hook Reveal 7 Pulgadas</t>
  </si>
  <si>
    <t>9420024168332</t>
  </si>
  <si>
    <t>000-14188-001</t>
  </si>
  <si>
    <t>[000-14189-001] Kit Para Instalación En Tablero Para Pantalla Lowrance Hook Reveal 9 Pulgadas</t>
  </si>
  <si>
    <t>9420024168349</t>
  </si>
  <si>
    <t>000-14189-001</t>
  </si>
  <si>
    <t>[ORI122436120] Cargador DC-DC aislado Orion-Tr Smart 12/24-15A (360W) con Bluetooth marca Victron Energy</t>
  </si>
  <si>
    <t>8719076047704</t>
  </si>
  <si>
    <t>ORI122436120</t>
  </si>
  <si>
    <t>[000-15402-001] Pantalla Simrad Nss Evo3S 9 Pulgadas Con Gps Y Sonda (No incluye transductor) #000-15402-001</t>
  </si>
  <si>
    <t>9420064113569</t>
  </si>
  <si>
    <t>000-15402-001</t>
  </si>
  <si>
    <t>[000-15736-001] Transducer de bronce Thru-Hull DST-810 000-15736-001</t>
  </si>
  <si>
    <t>9420064117901</t>
  </si>
  <si>
    <t>000-15736-001</t>
  </si>
  <si>
    <t>[000-15445-002] Bomba de autopiloto 12V PUMP-3 000-15445-002</t>
  </si>
  <si>
    <t>9420064121366</t>
  </si>
  <si>
    <t>000-15445-002</t>
  </si>
  <si>
    <t>[AA000224] Montura para antena 1815 Navico de acero inoxidable con 5 metros de cable</t>
  </si>
  <si>
    <t>9420024106655</t>
  </si>
  <si>
    <t>AA000224</t>
  </si>
  <si>
    <t>[BAM010702000] Monitor de batería BMV-702</t>
  </si>
  <si>
    <t>8719076020097</t>
  </si>
  <si>
    <t>BAM010702000</t>
  </si>
  <si>
    <t>[XM-WHTCSC12-380] Cable eléctrico para sonido JL Audio de calibre 12. Rollo de 380 pies</t>
  </si>
  <si>
    <t>699440902540</t>
  </si>
  <si>
    <t>XM-WHTCSC12-380</t>
  </si>
  <si>
    <t>E12</t>
  </si>
  <si>
    <t>[000-14885-001] Transductor de alta velocidad de 9 Pines, Lowrance Skimmer L/H, 50/200 kHz</t>
  </si>
  <si>
    <t>9420024177471</t>
  </si>
  <si>
    <t>000-14885-001</t>
  </si>
  <si>
    <t>[MA0850NVC-F] Tanque extintor Fire-boy de 850 ft3 Manual/ Auto con Novec 1230 (FK-5-1-12)</t>
  </si>
  <si>
    <t>MA0850NVC-F</t>
  </si>
  <si>
    <t>G1</t>
  </si>
  <si>
    <t>[MA0500NVC-F] Tanque Fire-boy de 500 FT3 MA0500NVC-F automatico / manual con agente NOVEC 1230</t>
  </si>
  <si>
    <t>MA0500NVC-F</t>
  </si>
  <si>
    <t>[MA0325NVC] Tanque Fire-boy de 325 FT3 MA0325NVC automatico / manual con agente NOVEC 1230</t>
  </si>
  <si>
    <t>MA0325NVC</t>
  </si>
  <si>
    <t>[G840----W] Escotilla de cubierta redonda, serie gray, marca Bomar, 8" de diametro con antideslizante</t>
  </si>
  <si>
    <t>759739000293</t>
  </si>
  <si>
    <t>G840----W</t>
  </si>
  <si>
    <t>D12</t>
  </si>
  <si>
    <t>[G836----W] Escotilla de cubierta redonda, serie gray, marca Bomar, 6" de diametro con antideslizante</t>
  </si>
  <si>
    <t>759739028105</t>
  </si>
  <si>
    <t>G836----W</t>
  </si>
  <si>
    <t>[G800----W] Escotilla de cubierta redonda de 4" de diametro marca Bomar color blanco</t>
  </si>
  <si>
    <t>759739026675</t>
  </si>
  <si>
    <t>G800----W</t>
  </si>
  <si>
    <t>[G844----W] Escotilla de cubierta redonda de 10" de diametro marca Bomar color blanco</t>
  </si>
  <si>
    <t>G844----W</t>
  </si>
  <si>
    <t>[G71119--WT] Escotilla de acceso rectangular de 11" x 19" marca Bomar</t>
  </si>
  <si>
    <t>G71119--WT</t>
  </si>
  <si>
    <t>E13</t>
  </si>
  <si>
    <t>[G7711---WT] Escotilla de acceso rectangular de 7" x 11" marca Bomar</t>
  </si>
  <si>
    <t>759739297389</t>
  </si>
  <si>
    <t>G7711---WT</t>
  </si>
  <si>
    <t>[G7924--WT] Escotilla de acceso rectangular de 9" x 24" marca Bomar</t>
  </si>
  <si>
    <t>G7924--WT</t>
  </si>
  <si>
    <t>[F5] Cargador rápido para Seabob F5</t>
  </si>
  <si>
    <t>D11</t>
  </si>
  <si>
    <t>[18882159] Kit de Lightspeed Underwater</t>
  </si>
  <si>
    <t>9421903335203</t>
  </si>
  <si>
    <t>18882159</t>
  </si>
  <si>
    <t>[814820025446] STEALTH-10 SURGE-B | Wet Sounds STEALTH SURGE 10 Speaker Amplified Universal Soundbar</t>
  </si>
  <si>
    <t>814820025446</t>
  </si>
  <si>
    <t>[N1070-10A] Escotilla marca Bomar cuadrada de aluminio serie A&amp;P de 16 9/16" x 16 9/16" - Anodizado transparente</t>
  </si>
  <si>
    <t>759739000255</t>
  </si>
  <si>
    <t>N1070-10A</t>
  </si>
  <si>
    <t>D13</t>
  </si>
  <si>
    <t>[N1022-10AX] Escotilla marca Bomar cuadrada de aluminio serie A&amp;P de 22 1/8" x 22 1/8" - Anodizado transparente</t>
  </si>
  <si>
    <t>759739069924</t>
  </si>
  <si>
    <t>N1022-10AX</t>
  </si>
  <si>
    <t>[N1008-10P] Escotilla bomar rectangular de aluminio, serie A&amp;P, medidas de 6 15/16" x 16 9/16"</t>
  </si>
  <si>
    <t>759739376053</t>
  </si>
  <si>
    <t>N1008-10P</t>
  </si>
  <si>
    <t>[30133-103D] Harness de 20 ft para estabilizadores LENCO</t>
  </si>
  <si>
    <t>874847003995</t>
  </si>
  <si>
    <t>30133-103D</t>
  </si>
  <si>
    <t>D21</t>
  </si>
  <si>
    <t>[15093-001] Lenco MarineAnods para estabilizadores (2) - 3-3/4"</t>
  </si>
  <si>
    <t>874847005685</t>
  </si>
  <si>
    <t>15093-001</t>
  </si>
  <si>
    <t>D22</t>
  </si>
  <si>
    <t>[P2-MEE] Pedestal para muelle Harbor Light, Lado 1: 50A 125/250V - 20A 125 GFCI, valvula de agua de 3/4", lado 2: 30A 125V - 30A 125V</t>
  </si>
  <si>
    <t>P2-MEE</t>
  </si>
  <si>
    <t>[OB-000-13786-001] Caja Abierta - Transductor Airmar SS60 de 20 grados de inclinación 50/200 kHz</t>
  </si>
  <si>
    <t>9420024161975</t>
  </si>
  <si>
    <t>OB-000-13786-001</t>
  </si>
  <si>
    <t>[PMP123021102] Cargador/Inversor Victron Energy Multiplus 12/3000/120-50 120V VE.BUS MFG.#PMP123021102</t>
  </si>
  <si>
    <t>8719076023968</t>
  </si>
  <si>
    <t>PMP123021102</t>
  </si>
  <si>
    <t>A2</t>
  </si>
  <si>
    <t>[SOFT-CBKPK-COYOTE] Hielera tipo mochila Dayventure color Khaki</t>
  </si>
  <si>
    <t>019428165505</t>
  </si>
  <si>
    <t>SOFT-CBKPK-COYOTE</t>
  </si>
  <si>
    <t>H1</t>
  </si>
  <si>
    <t>[SOFT-CSLING-LGRY] Hielera Pelican tipo mochila Dayventure color gris</t>
  </si>
  <si>
    <t>019428165512</t>
  </si>
  <si>
    <t>SOFT-CSLING-LGRY</t>
  </si>
  <si>
    <t>H3</t>
  </si>
  <si>
    <t>[015350-0080-110] Maleta Pelican 1535TRVL Air travel case color negra</t>
  </si>
  <si>
    <t>019428159252</t>
  </si>
  <si>
    <t>015350-0080-110</t>
  </si>
  <si>
    <t>H2</t>
  </si>
  <si>
    <t>[G5RFW-0100-BLK] Cartera Pelican color negro</t>
  </si>
  <si>
    <t>019428178055</t>
  </si>
  <si>
    <t>G5RFW-0100-BLK</t>
  </si>
  <si>
    <t>[CG1] Cable NMEA2000 vendido por metro 22AWG/4</t>
  </si>
  <si>
    <t>CG1</t>
  </si>
  <si>
    <t>[FA-CF-ST] Conector NMEA2000 Hembra</t>
  </si>
  <si>
    <t>873804001685</t>
  </si>
  <si>
    <t>FA-CF-ST</t>
  </si>
  <si>
    <t>E40</t>
  </si>
  <si>
    <t>[FA-CM-ST] Conector NMEA2000 macho</t>
  </si>
  <si>
    <t>873804001692</t>
  </si>
  <si>
    <t>FA-CM-ST</t>
  </si>
  <si>
    <t>[035769-10] Fuel Sender Moeller de 8 pulgadas MFG.#035769-10</t>
  </si>
  <si>
    <t>739729010471</t>
  </si>
  <si>
    <t>035769-10</t>
  </si>
  <si>
    <t>[010-C0722-00] 010-C0722-00 Carta BluechartG3 Vision CA a Salina Cruz</t>
  </si>
  <si>
    <t>753759069025</t>
  </si>
  <si>
    <t>010-C0722-00</t>
  </si>
  <si>
    <t>[000-14968-001] Antena Para Radio Simrad De 8 Ft Color Negro Mfg.#000-14968-001</t>
  </si>
  <si>
    <t>000-14968-001</t>
  </si>
  <si>
    <t>[BPR110022000] Victron energy Smart BatteryProtect 12/24V-100A</t>
  </si>
  <si>
    <t>BPR110022000</t>
  </si>
  <si>
    <t>[M-XM-WHTCSC12-380] Metro de cable marino para bocina calibre 12 AWG marca JL Audio</t>
  </si>
  <si>
    <t>M-XM-WHTCSC12-380</t>
  </si>
  <si>
    <t>[LTE-10-HUB] Sistema de monitoreo y seguridad marino Locmarine</t>
  </si>
  <si>
    <t>LTE-10-HUB</t>
  </si>
  <si>
    <t>[HP-156] Absorbentes de hidrocarburos 3M de 1/4" x 17" x 19" Paquete con 100 piezas</t>
  </si>
  <si>
    <t>HP-156</t>
  </si>
  <si>
    <t>E43</t>
  </si>
  <si>
    <t>[5206-N] Antena para radio Shakespeare modelo 5206-N</t>
  </si>
  <si>
    <t>719441100186</t>
  </si>
  <si>
    <t>5206-N</t>
  </si>
  <si>
    <t>[5244-E] Antena Marina Shakespeare, para Embarcación / Móvil, VHF, 3 dB, 50 watts, 92 cm de longitud</t>
  </si>
  <si>
    <t>719441100506</t>
  </si>
  <si>
    <t>5244-E</t>
  </si>
  <si>
    <t>[PMP122200000-OB] Cargador-Inversor MultiPlus 12/2000/80-32 230V VE.Bus (Caja Abierta)</t>
  </si>
  <si>
    <t>8719076052135</t>
  </si>
  <si>
    <t>PMP122200000-OB</t>
  </si>
  <si>
    <t>[IC-M330G] Radio VHF ICOM Modelo M330G con GPS color negro clase D</t>
  </si>
  <si>
    <t>IC-M330G</t>
  </si>
  <si>
    <t>E21</t>
  </si>
  <si>
    <t>[ES-8000-01] Shutdown system con display 12/24V, 8 circuitos</t>
  </si>
  <si>
    <t>619749211303</t>
  </si>
  <si>
    <t>ES-8000-01</t>
  </si>
  <si>
    <t>[CCH024060000] Cargador de baterias Victron Energy 24V/60Amp 3 bancos MFG.#CCH024060000</t>
  </si>
  <si>
    <t>8719076021575</t>
  </si>
  <si>
    <t>CCH024060000</t>
  </si>
  <si>
    <t>[15001-101] Kit de estabilizadores LENCO MARINE de 9" x 12" con actuadores eléctricos, arnesses y tornillería de instalación en acero inoxidable</t>
  </si>
  <si>
    <t>874847004220</t>
  </si>
  <si>
    <t>15001-101</t>
  </si>
  <si>
    <t>D26</t>
  </si>
  <si>
    <t>[15008-101] Kit de estabilizadores Lenco estandar 12" L x 18" W</t>
  </si>
  <si>
    <t>15008-101</t>
  </si>
  <si>
    <t>[15170-001] Kit de switch LED para estabilizadores Lenco Marine MFG.#15170-001</t>
  </si>
  <si>
    <t>874847007573</t>
  </si>
  <si>
    <t>15170-001</t>
  </si>
  <si>
    <t>D24</t>
  </si>
  <si>
    <t>[20193454] Varilla de soporte para rudder Feedback RF25</t>
  </si>
  <si>
    <t>20193454</t>
  </si>
  <si>
    <t>[TZT12F] Pantalla Furuno NavNet Tztouch3 de 12"</t>
  </si>
  <si>
    <t>611679389183</t>
  </si>
  <si>
    <t>TZT12F</t>
  </si>
  <si>
    <t>[TZT9F] Pantalla Furuno NavNet Tztouch3 de 9"</t>
  </si>
  <si>
    <t>611679392732</t>
  </si>
  <si>
    <t>TZT9F</t>
  </si>
  <si>
    <t>[GP1871F] Pantalla multifuncional Furuno modelo GP1871F de 7" con GPS interno</t>
  </si>
  <si>
    <t>GP1871F</t>
  </si>
  <si>
    <t>[SS60-SLTD/12] Transductor de acero inoxidable Furuno SS60 de 12 grados 600 Watts 50/200 kHz</t>
  </si>
  <si>
    <t>611679340757</t>
  </si>
  <si>
    <t>SS60-SLTD/12</t>
  </si>
  <si>
    <t>E11</t>
  </si>
  <si>
    <t>[DRS4DNXT] Radar de domo de 24 pulgadas marca Furuno modelo DRS-NXT</t>
  </si>
  <si>
    <t>611679364470</t>
  </si>
  <si>
    <t>DRS4DNXT</t>
  </si>
  <si>
    <t>E14</t>
  </si>
  <si>
    <t>[001-512-600-00] Cable para radar Furuno de 10 metros (compatible con radar DRS4DNXT y DRS2DNXT)</t>
  </si>
  <si>
    <t>611679383785</t>
  </si>
  <si>
    <t>001-512-600-00</t>
  </si>
  <si>
    <t>[525TID-BHD] Transductor de bronce Furuno de 1kW Thru-Hull con sensor de temperatura y velocidad (10 pin) con bloque de carenado</t>
  </si>
  <si>
    <t>611679310675</t>
  </si>
  <si>
    <t>525TID-BHD</t>
  </si>
  <si>
    <t>[B275LHW-12P] Transductor de bronce Furuno de 1kW Thru-Hull CHIRP con sensor de temperatura y velocidad (12 pin) con bloque de carenado</t>
  </si>
  <si>
    <t>611679388995</t>
  </si>
  <si>
    <t>B275LHW-12P</t>
  </si>
  <si>
    <t>[DRS4W] Radar inalambrico FURUNO de 4kW  para pantallas GP1971F y GP1871F</t>
  </si>
  <si>
    <t>611679357090</t>
  </si>
  <si>
    <t>DRS4W</t>
  </si>
  <si>
    <t>[001-266-010-00] Cable para radar Furuno de 15 metros (compatible con radar DRS4W)</t>
  </si>
  <si>
    <t>611679359759</t>
  </si>
  <si>
    <t>001-266-010-00</t>
  </si>
  <si>
    <t>[001-167-890-10] Cable Furuno Ethernet de 5 metros</t>
  </si>
  <si>
    <t>00116789010</t>
  </si>
  <si>
    <t>001-167-890-10</t>
  </si>
  <si>
    <t>[Consciot] Luz LED Consciot IP67 3000K Blanco cálido</t>
  </si>
  <si>
    <t>Consciot</t>
  </si>
  <si>
    <t>[4187-HD] Base para antena Heavy-duty SHAKESPEARE</t>
  </si>
  <si>
    <t>719441110239</t>
  </si>
  <si>
    <t>4187-HD</t>
  </si>
  <si>
    <t>[MPL3038] Conector Eaton 20A Gfci Duplex Mpl3038</t>
  </si>
  <si>
    <t>040893682082</t>
  </si>
  <si>
    <t>MPL3038</t>
  </si>
  <si>
    <t>[000-13285-001] Pantalla Is42 Simrad Para Navegación Mfg#000-13285-001</t>
  </si>
  <si>
    <t>9420024155103</t>
  </si>
  <si>
    <t>000-13285-001</t>
  </si>
  <si>
    <t>[000-13916-001] Transductor de acero inoxidable SS164 (0 grados) de 1kW 50/200 MFG# 000-13916-001</t>
  </si>
  <si>
    <t>9420024162712</t>
  </si>
  <si>
    <t>000-13916-001</t>
  </si>
  <si>
    <t>[117283] Conector outlet para cable de 1/4"</t>
  </si>
  <si>
    <t>025282117284</t>
  </si>
  <si>
    <t>117283</t>
  </si>
  <si>
    <t>[181859] Conector outlet para cable de 3/8"</t>
  </si>
  <si>
    <t>025282181858</t>
  </si>
  <si>
    <t>181859</t>
  </si>
  <si>
    <t>[123851] Conector outlet para cable de 5/16"</t>
  </si>
  <si>
    <t>123851</t>
  </si>
  <si>
    <t>[Madera7.5*4] Tablon de madera para muelle de 20 ft de largo, 7.5 pulgadas de ancho y 4 pulgadas de altura</t>
  </si>
  <si>
    <t>Madera7.5*4</t>
  </si>
  <si>
    <t>[Madera7.5*2.5] Tablon de madera para muelle de 20 ft de largo, 7.5 pulgadas de ancho y 2.5 pulgadas de altura</t>
  </si>
  <si>
    <t>Madera7.5*2.5</t>
  </si>
  <si>
    <t>[000-15855-001] Lowrance hook reveal 7 pulgadas con transductor de popa de 50/200 khz</t>
  </si>
  <si>
    <t>000-15855-001</t>
  </si>
  <si>
    <t>[113123] Luz led blanca Lumitec Mirage</t>
  </si>
  <si>
    <t>089300103826</t>
  </si>
  <si>
    <t>113123</t>
  </si>
  <si>
    <t>[101292] Luz led blanca Lumitec CapreraLT</t>
  </si>
  <si>
    <t>089300012920</t>
  </si>
  <si>
    <t>101292</t>
  </si>
  <si>
    <t>[101699] Modulo de control de luces Lumitec POCO 3</t>
  </si>
  <si>
    <t>089300016997</t>
  </si>
  <si>
    <t>101699</t>
  </si>
  <si>
    <t>[101515] Luz led subacuatica Lumitec modelo Seablaze X2 Dual Full Espectrum (Rojo, verde, blanco y azul) MFG#101515</t>
  </si>
  <si>
    <t>089300015150</t>
  </si>
  <si>
    <t>101515</t>
  </si>
  <si>
    <t>[101516] Luz led subacuatica Lumitec modelo Seablaze X2 Dual de color Blanco/Azul MFG#101516</t>
  </si>
  <si>
    <t>089300015167</t>
  </si>
  <si>
    <t>101516</t>
  </si>
  <si>
    <t>[IC-M25BLK] Radio portátil marino color negro IC-M25 ICOM 5 W de potencia RF, 0.5 W de salida de audio, flotante, sumergible IPX7, Tx: 156.025-157.425MHz, Rx: 156.050-163.275MHz , incluye batería de 1500mAh, cargador, antena clip y correa de mano</t>
  </si>
  <si>
    <t>IC-M25BLK</t>
  </si>
  <si>
    <t>E22</t>
  </si>
  <si>
    <t>[5425921] Interruptor Blue Sea System a prueba de agua modelo Contura</t>
  </si>
  <si>
    <t>632085082826</t>
  </si>
  <si>
    <t>5425921</t>
  </si>
  <si>
    <t>[3757762] Conector antena para cable RG-58 PL-259-58</t>
  </si>
  <si>
    <t>3757762</t>
  </si>
  <si>
    <t>[IC-M25-A] RADIO PORTATIL MARINO ICOM IC-M25 AZUL</t>
  </si>
  <si>
    <t>731797043290</t>
  </si>
  <si>
    <t>IC-M25-A</t>
  </si>
  <si>
    <t>[ORI241205260] Convertidor Victron Energy Orion IP67 24/12-5A (60W)</t>
  </si>
  <si>
    <t>ORI241205260</t>
  </si>
  <si>
    <t>[BPR000065400] Protector electrónico de batería 12/24V-65A marca Victron Energy con Bluetooth</t>
  </si>
  <si>
    <t>BPR000065400</t>
  </si>
  <si>
    <t>[SCC110050210] Controlador de carga SmartSolar MPPT 100/50 Victron Energy</t>
  </si>
  <si>
    <t>SCC110050210</t>
  </si>
  <si>
    <t>[LYN060102000] Victron Energy panel Lynx Distributor (M8) 4 espacios</t>
  </si>
  <si>
    <t>LYN060102000</t>
  </si>
  <si>
    <t>[BMS300200200] BMS300200200 Victron Energy VE.Bus BMS V2</t>
  </si>
  <si>
    <t>BMS300200200</t>
  </si>
  <si>
    <t>[ASS030550120] Cable para inversor, remoto, on-off</t>
  </si>
  <si>
    <t>ASS030550120</t>
  </si>
  <si>
    <t>[ASS030550220] Cable On-off remoto, no inversor</t>
  </si>
  <si>
    <t>ASS030550220</t>
  </si>
  <si>
    <t>[SHU102050200] Victron Energy Shunt 1000A/50mV-0,5 / 2xM10</t>
  </si>
  <si>
    <t>SHU102050200</t>
  </si>
  <si>
    <t>[SHU500050100] Shunt 500A/50mV</t>
  </si>
  <si>
    <t>SHU500050100</t>
  </si>
  <si>
    <t>[SCC115110411] Controlador de carga Victron Energy SmartSolar MPPT 150/100-Tr VE.Can</t>
  </si>
  <si>
    <t>SCC115110411</t>
  </si>
  <si>
    <t>[ASS030550320] Cable VE.Direct remoto ON-OFF no-inversor</t>
  </si>
  <si>
    <t>ASS030550320</t>
  </si>
  <si>
    <t>[SS60-SLD] Transductor Furuno SS60-SLD de 0 grados de inclinación 600W 50/200 Hz con cable de 30 pies y conector de 10 pines</t>
  </si>
  <si>
    <t>SS60-SLD</t>
  </si>
  <si>
    <t>[001-167-880-10] Cable Furuno Ethernet de 2 metros</t>
  </si>
  <si>
    <t>001-167-880-10</t>
  </si>
  <si>
    <t>[001-167-900-10] Cable Furuno Ethernet de 10 metros</t>
  </si>
  <si>
    <t>001-167-900-10</t>
  </si>
  <si>
    <t>[000-00129-001] Cable De Video Para Pantallas Smrad Mfg.#000-00129-001</t>
  </si>
  <si>
    <t>000-00129-001</t>
  </si>
  <si>
    <t>[BPC940100200] Maletin Victron Energy para cargadores y accesorios (12/25 y 24/13)</t>
  </si>
  <si>
    <t>BPC940100200</t>
  </si>
  <si>
    <t>[000-14382-001] Sensor de viento WS310, incluye cable de 20 metros e interfaz para conexión MFG.#000-14382-001</t>
  </si>
  <si>
    <t>000-14382-001</t>
  </si>
  <si>
    <t>[ORI241224110] Convertidor Victron Energy Orion-Tr 24/12-20A (240W) aislado DC-DC</t>
  </si>
  <si>
    <t>ORI241224110</t>
  </si>
  <si>
    <t>[117005] Cable para bateria AWG 2/0 negro vendido por metro</t>
  </si>
  <si>
    <t>117005</t>
  </si>
  <si>
    <t>m</t>
  </si>
  <si>
    <t>[117505] Cable de bateria AWG 2/0 rojo vendido por metro</t>
  </si>
  <si>
    <t>117505</t>
  </si>
  <si>
    <t>[114505] Cable baterias AWG 2 rojo vendido por metro</t>
  </si>
  <si>
    <t>114505</t>
  </si>
  <si>
    <t>[DFF3D] Módulo de sonar Furuno 165 Khz DFF3D</t>
  </si>
  <si>
    <t>DFF3D</t>
  </si>
  <si>
    <t>[165T-TM54] Transductor de popa Furuno para DFF3D</t>
  </si>
  <si>
    <t>165T-TM54</t>
  </si>
  <si>
    <t>[SCX21] Compass Satelital Furuno NMEA 0183</t>
  </si>
  <si>
    <t>SCX21</t>
  </si>
  <si>
    <t>[001-555-560-00] Cable para compass satelital Furuno</t>
  </si>
  <si>
    <t>001-555-560-00</t>
  </si>
  <si>
    <t>[BAM030712000] Monitor de batería BMV-712 Smart</t>
  </si>
  <si>
    <t>BAM030712000</t>
  </si>
  <si>
    <t>[PIN122122510] Inversor Phoenix 12/1200 120V VE.Direct NEMA GFCI</t>
  </si>
  <si>
    <t>PIN122122510</t>
  </si>
  <si>
    <t>[SPR00053] PCB para Shunt BMV 602S/700/702/712</t>
  </si>
  <si>
    <t>SPR00053</t>
  </si>
  <si>
    <t>[PSC125053095] Cargador Victron Energy Phoenix Smart IP43 Charger 12/50(3) 120-240V</t>
  </si>
  <si>
    <t>PSC125053095</t>
  </si>
  <si>
    <t>[USG-2] Gateway para conversión de NMEA 0183 a USB</t>
  </si>
  <si>
    <t>USG-2</t>
  </si>
  <si>
    <t>[CIN122200000] Inversor Victron Energy Phoenix compacto 12V/2000W 230V VE.Bus MFG.#CIN122200000</t>
  </si>
  <si>
    <t>CIN122200000</t>
  </si>
  <si>
    <t>[SHU065150050] SmartShunt 500A/50mV IP65</t>
  </si>
  <si>
    <t>SHU065150050</t>
  </si>
  <si>
    <t>[SHU065210050] SmartShunt 1000A/50mV IP65</t>
  </si>
  <si>
    <t>SHU065210050</t>
  </si>
  <si>
    <t>[000-14172-001] Cable De Alimentación Para Hook2</t>
  </si>
  <si>
    <t>6420614168172</t>
  </si>
  <si>
    <t>000-14172-001</t>
  </si>
  <si>
    <t>[000-15735-001] Transducer Dst-810 B&amp;G, Sensor De Velocidad/Profundidad/Temperatura</t>
  </si>
  <si>
    <t>9420064117895</t>
  </si>
  <si>
    <t>000-15735-001</t>
  </si>
  <si>
    <t>[Acrilico-3/8] Hoja de acrilico de 3/8" para tablero de embarcación vendido por pie cuadrado</t>
  </si>
  <si>
    <t>Acrilico-3/8</t>
  </si>
  <si>
    <t>ft²</t>
  </si>
  <si>
    <t>[BAT412117081] Bateria Victron Energy 12V/170 Ah AGM Super Cycle MFG.#BAT412117081</t>
  </si>
  <si>
    <t>BAT412117081</t>
  </si>
  <si>
    <t>[SDR64200000400S] Pedestal Eaton Lighthouse SS con la siguiente configuración:</t>
  </si>
  <si>
    <t>SDR64200000400S</t>
  </si>
  <si>
    <t>[SAL064140050] Brochure Autoconsumo y Almacenamiento de Energía ES (caja de 25)</t>
  </si>
  <si>
    <t>SAL064140050</t>
  </si>
  <si>
    <t>[SAL072060831] Camisa Polo "Victron Energy" talla M Nuevo estilo</t>
  </si>
  <si>
    <t>SAL072060831</t>
  </si>
  <si>
    <t>[ASS030530218] VE.Direct Cable 1.8m MFG.#ASS030530218</t>
  </si>
  <si>
    <t>ASS030530218</t>
  </si>
  <si>
    <t>[BPP900480100] Centro de comunicaciones Ekrano GX</t>
  </si>
  <si>
    <t>BPP900480100</t>
  </si>
  <si>
    <t>[SCC075015060R] Controlador de carga Victron Energy SmartSolar MPPT 75/15 MFG.#SCC075015060R</t>
  </si>
  <si>
    <t>SCC075015060R</t>
  </si>
  <si>
    <t>[SCC115070411] Controlador de carga Victron Energy SmartSolar MPPT 150/70-Tr VE.Can</t>
  </si>
  <si>
    <t>SCC115070411</t>
  </si>
  <si>
    <t>[BPP900450100] Centro de comunicaciones CERBO GX</t>
  </si>
  <si>
    <t>BPP900450100</t>
  </si>
  <si>
    <t>[CIP140325000] Fusible CNN 325A/80V para Lynx Shunt (1PC)</t>
  </si>
  <si>
    <t>CIP140325000</t>
  </si>
  <si>
    <t>[TZT16F] FURUNO Multi Function Display; NavNet TZtouch3; 16 Inch LCD Display</t>
  </si>
  <si>
    <t>TZT16F</t>
  </si>
  <si>
    <t>[FA70] AIS Furuno Clase B FA70</t>
  </si>
  <si>
    <t>FA70</t>
  </si>
  <si>
    <t>[FAX30] Receptor externo Black Box Weatherfax y Navtex con cable cruzado para PC de 5 m, sin antena</t>
  </si>
  <si>
    <t>FAX30</t>
  </si>
  <si>
    <t>[DRS12ANXT/4] Radar Furuno de estado solido con antena de 4 ft</t>
  </si>
  <si>
    <t>DRS12ANXT/4</t>
  </si>
  <si>
    <t>[HUB101] Hub Interswitch dedicado para Ethernet</t>
  </si>
  <si>
    <t>HUB101</t>
  </si>
  <si>
    <t>[GP1971F] Pantalla Furuno Multi Touch de 9 pulgadas modelo GP1971F</t>
  </si>
  <si>
    <t>GP1971F</t>
  </si>
  <si>
    <t>[SS60-SLTD/20] Transductor de acero inoxidable Furuno SS60 de 20 grados 600 Watts 50/200 kHz</t>
  </si>
  <si>
    <t>611679340726</t>
  </si>
  <si>
    <t>SS60-SLTD/20</t>
  </si>
  <si>
    <t>[NAVPILOT300] Paquete de autopiloto Furuno NavPilot 300, incluye computadora FAP3012, controlador FAP3011, control inalambrico GC001</t>
  </si>
  <si>
    <t>100073101220</t>
  </si>
  <si>
    <t>NAVPILOT300</t>
  </si>
  <si>
    <t>[GP330B] Sensor Furuno GP330B GPS/WAAS - NMEA2000/NMEA0183</t>
  </si>
  <si>
    <t>0000125780064559425</t>
  </si>
  <si>
    <t>GP330B</t>
  </si>
  <si>
    <t>[525STID-PWD] Furuno transductor de plastico de montaje en popa de 600 Watts 10 pines</t>
  </si>
  <si>
    <t>6116793104468</t>
  </si>
  <si>
    <t>525STID-PWD</t>
  </si>
  <si>
    <t>[FI70] Pantalla de instrumentación Furuno de 4.1" a color LCD</t>
  </si>
  <si>
    <t>FI70</t>
  </si>
  <si>
    <t>[MPL18EZ4C] Kit De Medidor Eléctrico De 480V De 3 Elementos, Para 1 Lado Con Contador Claro #Mpl18Ez4C</t>
  </si>
  <si>
    <t>MPL18EZ4C</t>
  </si>
  <si>
    <t>[ULDM-HD] Audífono principal inalámbrico Eartec ULDM. Dual ear</t>
  </si>
  <si>
    <t>ULDM-HD</t>
  </si>
  <si>
    <t>[2854] GlobalFix V6 EPIRB Categoria II</t>
  </si>
  <si>
    <t>2854</t>
  </si>
  <si>
    <t>[8M0123581] JPO STEERING ASSY</t>
  </si>
  <si>
    <t>8M0123581</t>
  </si>
  <si>
    <t>Código de barras</t>
  </si>
  <si>
    <t>Referencia interna</t>
  </si>
  <si>
    <t>U. de M.</t>
  </si>
  <si>
    <t>Ubicación</t>
  </si>
  <si>
    <t>C. inventariada</t>
  </si>
  <si>
    <t>C. disponible</t>
  </si>
  <si>
    <t>Fisico</t>
  </si>
  <si>
    <t>V.Unitario</t>
  </si>
  <si>
    <t>Reservado</t>
  </si>
  <si>
    <t>Dif.</t>
  </si>
  <si>
    <t xml:space="preserve">Real </t>
  </si>
  <si>
    <t>Dif</t>
  </si>
  <si>
    <t>Reservada</t>
  </si>
  <si>
    <t>1 en exhibidor</t>
  </si>
  <si>
    <t>FOLIO 108 PARA BARCO LORETA</t>
  </si>
  <si>
    <t>PATROCINIO TORNEO DE LORETO</t>
  </si>
  <si>
    <t>COMENTARIOS</t>
  </si>
  <si>
    <t xml:space="preserve">2 PIEZAS SE LLEVARON A INSTALACION , PENDIENTE ORDEN DE VENTA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</si>
</sst>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1" xfId="0" applyNumberFormat="1" applyBorder="1" applyAlignment="1">
      <alignment wrapText="1"/>
    </xf>
    <xf numFmtId="0" fontId="1" fillId="2" borderId="1" xfId="0" applyFont="1" applyFill="1" applyBorder="1"/>
    <xf numFmtId="4" fontId="0" fillId="3" borderId="1" xfId="0" applyNumberFormat="1" applyFill="1" applyBorder="1" applyAlignment="1">
      <alignment wrapText="1"/>
    </xf>
    <xf numFmtId="4" fontId="0" fillId="4" borderId="1" xfId="0" applyNumberFormat="1" applyFill="1" applyBorder="1" applyAlignment="1">
      <alignment wrapText="1"/>
    </xf>
    <xf numFmtId="0" fontId="0" fillId="0" borderId="1" xfId="0" applyBorder="1"/>
    <xf numFmtId="4" fontId="0" fillId="5" borderId="1" xfId="0" applyNumberFormat="1" applyFill="1" applyBorder="1" applyAlignment="1">
      <alignment wrapText="1"/>
    </xf>
    <xf numFmtId="4" fontId="0" fillId="6" borderId="1" xfId="0" applyNumberFormat="1" applyFill="1" applyBorder="1" applyAlignment="1">
      <alignment wrapText="1"/>
    </xf>
    <xf numFmtId="4" fontId="0" fillId="3" borderId="2" xfId="0" applyNumberFormat="1" applyFill="1" applyBorder="1" applyAlignment="1">
      <alignment wrapText="1"/>
    </xf>
    <xf numFmtId="4" fontId="0" fillId="4" borderId="2" xfId="0" applyNumberFormat="1" applyFill="1" applyBorder="1" applyAlignment="1">
      <alignment wrapText="1"/>
    </xf>
    <xf numFmtId="4" fontId="0" fillId="5" borderId="2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9"/>
  <sheetViews>
    <sheetView tabSelected="1" workbookViewId="0">
      <selection activeCell="O8" sqref="O8"/>
    </sheetView>
  </sheetViews>
  <sheetFormatPr baseColWidth="10" defaultColWidth="8.7109375" defaultRowHeight="15" x14ac:dyDescent="0.25"/>
  <cols>
    <col min="1" max="1" width="122.85546875" customWidth="1"/>
    <col min="2" max="2" width="30.7109375" hidden="1" customWidth="1"/>
    <col min="3" max="3" width="19.42578125" bestFit="1" customWidth="1"/>
    <col min="4" max="4" width="8.85546875" bestFit="1" customWidth="1"/>
    <col min="5" max="5" width="9.28515625" bestFit="1" customWidth="1"/>
    <col min="6" max="6" width="12.5703125" customWidth="1"/>
    <col min="7" max="7" width="10.7109375" customWidth="1"/>
    <col min="8" max="8" width="9.5703125" bestFit="1" customWidth="1"/>
    <col min="9" max="9" width="10.42578125" customWidth="1"/>
    <col min="10" max="10" width="12" customWidth="1"/>
    <col min="11" max="12" width="10.140625" bestFit="1" customWidth="1"/>
    <col min="13" max="13" width="12" bestFit="1" customWidth="1"/>
    <col min="14" max="14" width="10.85546875" bestFit="1" customWidth="1"/>
    <col min="15" max="15" width="10.140625" bestFit="1" customWidth="1"/>
  </cols>
  <sheetData>
    <row r="1" spans="1:16" x14ac:dyDescent="0.25">
      <c r="A1" s="2" t="s">
        <v>0</v>
      </c>
      <c r="B1" s="2" t="s">
        <v>857</v>
      </c>
      <c r="C1" s="2" t="s">
        <v>858</v>
      </c>
      <c r="D1" s="2" t="s">
        <v>859</v>
      </c>
      <c r="E1" s="2" t="s">
        <v>860</v>
      </c>
      <c r="F1" s="2" t="s">
        <v>861</v>
      </c>
      <c r="G1" s="2" t="s">
        <v>862</v>
      </c>
      <c r="H1" s="2" t="s">
        <v>869</v>
      </c>
      <c r="I1" s="2" t="s">
        <v>863</v>
      </c>
      <c r="J1" s="2" t="s">
        <v>868</v>
      </c>
      <c r="K1" s="2" t="s">
        <v>1</v>
      </c>
      <c r="L1" s="2" t="s">
        <v>864</v>
      </c>
      <c r="M1" s="2" t="s">
        <v>865</v>
      </c>
      <c r="N1" s="2" t="s">
        <v>866</v>
      </c>
      <c r="O1" s="2" t="s">
        <v>867</v>
      </c>
      <c r="P1" s="2" t="s">
        <v>873</v>
      </c>
    </row>
    <row r="2" spans="1:16" ht="23.45" customHeight="1" x14ac:dyDescent="0.25">
      <c r="A2" s="1" t="s">
        <v>135</v>
      </c>
      <c r="B2" s="1" t="s">
        <v>136</v>
      </c>
      <c r="C2" s="1" t="s">
        <v>137</v>
      </c>
      <c r="D2" s="1" t="s">
        <v>5</v>
      </c>
      <c r="E2" s="1" t="s">
        <v>134</v>
      </c>
      <c r="F2" s="1">
        <v>2</v>
      </c>
      <c r="G2" s="1">
        <v>2</v>
      </c>
      <c r="H2" s="1">
        <f>F2-G2</f>
        <v>0</v>
      </c>
      <c r="I2" s="3">
        <v>2</v>
      </c>
      <c r="J2" s="4">
        <f>-F2+H2+I2</f>
        <v>0</v>
      </c>
      <c r="K2" s="1">
        <v>154001.70000000001</v>
      </c>
      <c r="L2" s="1">
        <f>K2/F2</f>
        <v>77000.850000000006</v>
      </c>
      <c r="M2" s="5">
        <f>L2*H2</f>
        <v>0</v>
      </c>
      <c r="N2" s="6">
        <f>K2/F2*J2</f>
        <v>0</v>
      </c>
      <c r="O2" s="7">
        <f>K2+M2-N2</f>
        <v>154001.70000000001</v>
      </c>
      <c r="P2" s="5"/>
    </row>
    <row r="3" spans="1:16" ht="23.45" customHeight="1" x14ac:dyDescent="0.25">
      <c r="A3" s="1" t="s">
        <v>825</v>
      </c>
      <c r="B3" s="1" t="s">
        <v>826</v>
      </c>
      <c r="C3" s="1" t="s">
        <v>826</v>
      </c>
      <c r="D3" s="1" t="s">
        <v>5</v>
      </c>
      <c r="E3" s="1"/>
      <c r="F3" s="1">
        <v>1</v>
      </c>
      <c r="G3" s="1">
        <v>0</v>
      </c>
      <c r="H3" s="1">
        <f>F3-G3</f>
        <v>1</v>
      </c>
      <c r="I3" s="3">
        <v>0</v>
      </c>
      <c r="J3" s="4">
        <f>-F3+H3+I3</f>
        <v>0</v>
      </c>
      <c r="K3" s="1">
        <v>112269.16</v>
      </c>
      <c r="L3" s="1">
        <f>K3/F3</f>
        <v>112269.16</v>
      </c>
      <c r="M3" s="5">
        <f>L3*H3</f>
        <v>112269.16</v>
      </c>
      <c r="N3" s="6">
        <f>K3/F3*J3</f>
        <v>0</v>
      </c>
      <c r="O3" s="7">
        <f>K3+M3-N3</f>
        <v>224538.32</v>
      </c>
      <c r="P3" s="5"/>
    </row>
    <row r="4" spans="1:16" ht="23.45" customHeight="1" x14ac:dyDescent="0.25">
      <c r="A4" s="1" t="s">
        <v>365</v>
      </c>
      <c r="B4" s="1" t="s">
        <v>366</v>
      </c>
      <c r="C4" s="1" t="s">
        <v>366</v>
      </c>
      <c r="D4" s="1" t="s">
        <v>5</v>
      </c>
      <c r="E4" s="1" t="s">
        <v>262</v>
      </c>
      <c r="F4" s="1">
        <v>1</v>
      </c>
      <c r="G4" s="1">
        <v>1</v>
      </c>
      <c r="H4" s="1">
        <f>F4-G4</f>
        <v>0</v>
      </c>
      <c r="I4" s="3">
        <v>1</v>
      </c>
      <c r="J4" s="4">
        <f>-F4+H4+I4</f>
        <v>0</v>
      </c>
      <c r="K4" s="1">
        <v>102514.63</v>
      </c>
      <c r="L4" s="1">
        <f>K4/F4</f>
        <v>102514.63</v>
      </c>
      <c r="M4" s="5">
        <f>L4*H4</f>
        <v>0</v>
      </c>
      <c r="N4" s="6">
        <f>K4/F4*J4</f>
        <v>0</v>
      </c>
      <c r="O4" s="7">
        <f>K4+M4-N4</f>
        <v>102514.63</v>
      </c>
      <c r="P4" s="5"/>
    </row>
    <row r="5" spans="1:16" ht="23.45" customHeight="1" x14ac:dyDescent="0.25">
      <c r="A5" s="1" t="s">
        <v>360</v>
      </c>
      <c r="B5" s="1" t="s">
        <v>361</v>
      </c>
      <c r="C5" s="1" t="s">
        <v>361</v>
      </c>
      <c r="D5" s="1" t="s">
        <v>5</v>
      </c>
      <c r="E5" s="1" t="s">
        <v>62</v>
      </c>
      <c r="F5" s="1">
        <v>2</v>
      </c>
      <c r="G5" s="1">
        <v>2</v>
      </c>
      <c r="H5" s="1">
        <f>F5-G5</f>
        <v>0</v>
      </c>
      <c r="I5" s="3">
        <v>2</v>
      </c>
      <c r="J5" s="4">
        <f>-F5+H5+I5</f>
        <v>0</v>
      </c>
      <c r="K5" s="1">
        <v>99260.11</v>
      </c>
      <c r="L5" s="1">
        <f>K5/F5</f>
        <v>49630.055</v>
      </c>
      <c r="M5" s="5">
        <f>L5*H5</f>
        <v>0</v>
      </c>
      <c r="N5" s="6">
        <f>K5/F5*J5</f>
        <v>0</v>
      </c>
      <c r="O5" s="7">
        <f>K5+M5-N5</f>
        <v>99260.11</v>
      </c>
      <c r="P5" s="5"/>
    </row>
    <row r="6" spans="1:16" ht="23.45" customHeight="1" x14ac:dyDescent="0.25">
      <c r="A6" s="1" t="s">
        <v>595</v>
      </c>
      <c r="B6" s="1" t="s">
        <v>596</v>
      </c>
      <c r="C6" s="1" t="s">
        <v>597</v>
      </c>
      <c r="D6" s="1" t="s">
        <v>5</v>
      </c>
      <c r="E6" s="1"/>
      <c r="F6" s="1">
        <v>1</v>
      </c>
      <c r="G6" s="1">
        <v>1</v>
      </c>
      <c r="H6" s="1">
        <f>F6-G6</f>
        <v>0</v>
      </c>
      <c r="I6" s="3">
        <v>1</v>
      </c>
      <c r="J6" s="4">
        <f>-F6+H6+I6</f>
        <v>0</v>
      </c>
      <c r="K6" s="1">
        <v>84466.8</v>
      </c>
      <c r="L6" s="1">
        <f>K6/F6</f>
        <v>84466.8</v>
      </c>
      <c r="M6" s="5">
        <f>L6*H6</f>
        <v>0</v>
      </c>
      <c r="N6" s="6">
        <f>K6/F6*J6</f>
        <v>0</v>
      </c>
      <c r="O6" s="7">
        <f>K6+M6-N6</f>
        <v>84466.8</v>
      </c>
      <c r="P6" s="5"/>
    </row>
    <row r="7" spans="1:16" ht="23.45" customHeight="1" x14ac:dyDescent="0.25">
      <c r="A7" s="1" t="s">
        <v>43</v>
      </c>
      <c r="B7" s="1" t="s">
        <v>44</v>
      </c>
      <c r="C7" s="1" t="s">
        <v>45</v>
      </c>
      <c r="D7" s="1" t="s">
        <v>5</v>
      </c>
      <c r="E7" s="1" t="s">
        <v>46</v>
      </c>
      <c r="F7" s="1">
        <v>1</v>
      </c>
      <c r="G7" s="1">
        <v>1</v>
      </c>
      <c r="H7" s="1">
        <f>F7-G7</f>
        <v>0</v>
      </c>
      <c r="I7" s="3">
        <v>1</v>
      </c>
      <c r="J7" s="4">
        <f>-F7+H7+I7</f>
        <v>0</v>
      </c>
      <c r="K7" s="1">
        <v>78157.94</v>
      </c>
      <c r="L7" s="1">
        <f>K7/F7</f>
        <v>78157.94</v>
      </c>
      <c r="M7" s="5">
        <f>L7*H7</f>
        <v>0</v>
      </c>
      <c r="N7" s="6">
        <f>K7/F7*J7</f>
        <v>0</v>
      </c>
      <c r="O7" s="7">
        <f>K7+M7-N7</f>
        <v>78157.94</v>
      </c>
      <c r="P7" s="5"/>
    </row>
    <row r="8" spans="1:16" ht="23.45" customHeight="1" x14ac:dyDescent="0.25">
      <c r="A8" s="1" t="s">
        <v>263</v>
      </c>
      <c r="B8" s="1" t="s">
        <v>264</v>
      </c>
      <c r="C8" s="1" t="s">
        <v>265</v>
      </c>
      <c r="D8" s="1" t="s">
        <v>5</v>
      </c>
      <c r="E8" s="1" t="s">
        <v>252</v>
      </c>
      <c r="F8" s="1">
        <v>1</v>
      </c>
      <c r="G8" s="1">
        <v>1</v>
      </c>
      <c r="H8" s="1">
        <f>F8-G8</f>
        <v>0</v>
      </c>
      <c r="I8" s="3">
        <v>1</v>
      </c>
      <c r="J8" s="4">
        <f>-F8+H8+I8</f>
        <v>0</v>
      </c>
      <c r="K8" s="1">
        <v>73626.59</v>
      </c>
      <c r="L8" s="1">
        <f>K8/F8</f>
        <v>73626.59</v>
      </c>
      <c r="M8" s="5">
        <f>L8*H8</f>
        <v>0</v>
      </c>
      <c r="N8" s="6">
        <f>K8/F8*J8</f>
        <v>0</v>
      </c>
      <c r="O8" s="7">
        <f>K8+M8-N8</f>
        <v>73626.59</v>
      </c>
      <c r="P8" s="5"/>
    </row>
    <row r="9" spans="1:16" ht="23.45" customHeight="1" x14ac:dyDescent="0.25">
      <c r="A9" s="1" t="s">
        <v>470</v>
      </c>
      <c r="B9" s="1" t="s">
        <v>471</v>
      </c>
      <c r="C9" s="1" t="s">
        <v>472</v>
      </c>
      <c r="D9" s="1" t="s">
        <v>5</v>
      </c>
      <c r="E9" s="1" t="s">
        <v>62</v>
      </c>
      <c r="F9" s="1">
        <v>3</v>
      </c>
      <c r="G9" s="1">
        <v>3</v>
      </c>
      <c r="H9" s="1">
        <f>F9-G9</f>
        <v>0</v>
      </c>
      <c r="I9" s="3">
        <v>3</v>
      </c>
      <c r="J9" s="4">
        <f>-F9+H9+I9</f>
        <v>0</v>
      </c>
      <c r="K9" s="1">
        <v>71186.350000000006</v>
      </c>
      <c r="L9" s="1">
        <f>K9/F9</f>
        <v>23728.783333333336</v>
      </c>
      <c r="M9" s="5">
        <f>L9*H9</f>
        <v>0</v>
      </c>
      <c r="N9" s="6">
        <f>K9/F9*J9</f>
        <v>0</v>
      </c>
      <c r="O9" s="7">
        <f>K9+M9-N9</f>
        <v>71186.350000000006</v>
      </c>
      <c r="P9" s="5"/>
    </row>
    <row r="10" spans="1:16" ht="23.45" customHeight="1" x14ac:dyDescent="0.25">
      <c r="A10" s="1" t="s">
        <v>321</v>
      </c>
      <c r="B10" s="1" t="s">
        <v>322</v>
      </c>
      <c r="C10" s="1" t="s">
        <v>323</v>
      </c>
      <c r="D10" s="1" t="s">
        <v>5</v>
      </c>
      <c r="E10" s="1" t="s">
        <v>324</v>
      </c>
      <c r="F10" s="1">
        <v>3</v>
      </c>
      <c r="G10" s="1">
        <v>3</v>
      </c>
      <c r="H10" s="1">
        <f>F10-G10</f>
        <v>0</v>
      </c>
      <c r="I10" s="3">
        <v>3</v>
      </c>
      <c r="J10" s="4">
        <f>-F10+H10+I10</f>
        <v>0</v>
      </c>
      <c r="K10" s="1">
        <v>64873.58</v>
      </c>
      <c r="L10" s="1">
        <f>K10/F10</f>
        <v>21624.526666666668</v>
      </c>
      <c r="M10" s="5">
        <f>L10*H10</f>
        <v>0</v>
      </c>
      <c r="N10" s="6">
        <f>K10/F10*J10</f>
        <v>0</v>
      </c>
      <c r="O10" s="7">
        <f>K10+M10-N10</f>
        <v>64873.58</v>
      </c>
      <c r="P10" s="5"/>
    </row>
    <row r="11" spans="1:16" ht="23.45" customHeight="1" x14ac:dyDescent="0.25">
      <c r="A11" s="1" t="s">
        <v>600</v>
      </c>
      <c r="B11" s="1" t="s">
        <v>601</v>
      </c>
      <c r="C11" s="1" t="s">
        <v>601</v>
      </c>
      <c r="D11" s="1" t="s">
        <v>5</v>
      </c>
      <c r="E11" s="1"/>
      <c r="F11" s="1">
        <v>1</v>
      </c>
      <c r="G11" s="1">
        <v>1</v>
      </c>
      <c r="H11" s="1">
        <f>F11-G11</f>
        <v>0</v>
      </c>
      <c r="I11" s="3">
        <v>1</v>
      </c>
      <c r="J11" s="4">
        <f>-F11+H11+I11</f>
        <v>0</v>
      </c>
      <c r="K11" s="1">
        <v>61128.480000000003</v>
      </c>
      <c r="L11" s="1">
        <f>K11/F11</f>
        <v>61128.480000000003</v>
      </c>
      <c r="M11" s="5">
        <f>L11*H11</f>
        <v>0</v>
      </c>
      <c r="N11" s="6">
        <f>K11/F11*J11</f>
        <v>0</v>
      </c>
      <c r="O11" s="7">
        <f>K11+M11-N11</f>
        <v>61128.480000000003</v>
      </c>
      <c r="P11" s="5"/>
    </row>
    <row r="12" spans="1:16" ht="23.45" customHeight="1" x14ac:dyDescent="0.25">
      <c r="A12" s="1" t="s">
        <v>568</v>
      </c>
      <c r="B12" s="1" t="s">
        <v>569</v>
      </c>
      <c r="C12" s="1" t="s">
        <v>570</v>
      </c>
      <c r="D12" s="1" t="s">
        <v>5</v>
      </c>
      <c r="E12" s="1" t="s">
        <v>571</v>
      </c>
      <c r="F12" s="1">
        <v>4</v>
      </c>
      <c r="G12" s="1">
        <v>4</v>
      </c>
      <c r="H12" s="1">
        <f>F12-G12</f>
        <v>0</v>
      </c>
      <c r="I12" s="3">
        <v>4</v>
      </c>
      <c r="J12" s="4">
        <f>-F12+H12+I12</f>
        <v>0</v>
      </c>
      <c r="K12" s="1">
        <v>59916.36</v>
      </c>
      <c r="L12" s="1">
        <f>K12/F12</f>
        <v>14979.09</v>
      </c>
      <c r="M12" s="5">
        <f>L12*H12</f>
        <v>0</v>
      </c>
      <c r="N12" s="6">
        <f>K12/F12*J12</f>
        <v>0</v>
      </c>
      <c r="O12" s="7">
        <f>K12+M12-N12</f>
        <v>59916.36</v>
      </c>
      <c r="P12" s="5"/>
    </row>
    <row r="13" spans="1:16" ht="23.45" customHeight="1" x14ac:dyDescent="0.25">
      <c r="A13" s="1" t="s">
        <v>790</v>
      </c>
      <c r="B13" s="1" t="s">
        <v>791</v>
      </c>
      <c r="C13" s="1" t="s">
        <v>791</v>
      </c>
      <c r="D13" s="1" t="s">
        <v>5</v>
      </c>
      <c r="E13" s="1"/>
      <c r="F13" s="1">
        <v>2</v>
      </c>
      <c r="G13" s="1">
        <v>2</v>
      </c>
      <c r="H13" s="1">
        <f>F13-G13</f>
        <v>0</v>
      </c>
      <c r="I13" s="3">
        <v>2</v>
      </c>
      <c r="J13" s="4">
        <f>-F13+H13+I13</f>
        <v>0</v>
      </c>
      <c r="K13" s="1">
        <v>57916.87</v>
      </c>
      <c r="L13" s="1"/>
      <c r="M13" s="5"/>
      <c r="N13" s="6">
        <f>K13/F13*J13</f>
        <v>0</v>
      </c>
      <c r="O13" s="7"/>
      <c r="P13" s="5"/>
    </row>
    <row r="14" spans="1:16" ht="23.45" customHeight="1" x14ac:dyDescent="0.25">
      <c r="A14" s="1" t="s">
        <v>855</v>
      </c>
      <c r="B14" s="1" t="s">
        <v>856</v>
      </c>
      <c r="C14" s="1" t="s">
        <v>856</v>
      </c>
      <c r="D14" s="1" t="s">
        <v>5</v>
      </c>
      <c r="E14" s="1"/>
      <c r="F14" s="1">
        <v>1</v>
      </c>
      <c r="G14" s="1">
        <v>0</v>
      </c>
      <c r="H14" s="1">
        <f>F14-G14</f>
        <v>1</v>
      </c>
      <c r="I14" s="3">
        <v>0</v>
      </c>
      <c r="J14" s="4">
        <f>-F14+H14+I14</f>
        <v>0</v>
      </c>
      <c r="K14" s="1">
        <v>56001.41</v>
      </c>
      <c r="L14" s="1">
        <f>K14/F14</f>
        <v>56001.41</v>
      </c>
      <c r="M14" s="5">
        <f>L14*H14</f>
        <v>56001.41</v>
      </c>
      <c r="N14" s="6">
        <f>K14/F14*J14</f>
        <v>0</v>
      </c>
      <c r="O14" s="7">
        <f>K14+M14-N14</f>
        <v>112002.82</v>
      </c>
      <c r="P14" s="5"/>
    </row>
    <row r="15" spans="1:16" ht="23.45" customHeight="1" x14ac:dyDescent="0.25">
      <c r="A15" s="1" t="s">
        <v>687</v>
      </c>
      <c r="B15" s="1" t="s">
        <v>688</v>
      </c>
      <c r="C15" s="1" t="s">
        <v>689</v>
      </c>
      <c r="D15" s="1" t="s">
        <v>5</v>
      </c>
      <c r="E15" s="1"/>
      <c r="F15" s="1">
        <v>10</v>
      </c>
      <c r="G15" s="1">
        <v>10</v>
      </c>
      <c r="H15" s="1">
        <f>F15-G15</f>
        <v>0</v>
      </c>
      <c r="I15" s="3">
        <v>10</v>
      </c>
      <c r="J15" s="4">
        <f>-F15+H15+I15</f>
        <v>0</v>
      </c>
      <c r="K15" s="1">
        <v>47975.1</v>
      </c>
      <c r="L15" s="1"/>
      <c r="M15" s="5"/>
      <c r="N15" s="6">
        <f>K15/F15*J15</f>
        <v>0</v>
      </c>
      <c r="O15" s="7"/>
      <c r="P15" s="5"/>
    </row>
    <row r="16" spans="1:16" ht="23.45" customHeight="1" x14ac:dyDescent="0.25">
      <c r="A16" s="1" t="s">
        <v>51</v>
      </c>
      <c r="B16" s="1" t="s">
        <v>52</v>
      </c>
      <c r="C16" s="1" t="s">
        <v>53</v>
      </c>
      <c r="D16" s="1" t="s">
        <v>5</v>
      </c>
      <c r="E16" s="1" t="s">
        <v>54</v>
      </c>
      <c r="F16" s="1">
        <v>2</v>
      </c>
      <c r="G16" s="1">
        <v>2</v>
      </c>
      <c r="H16" s="1">
        <f>F16-G16</f>
        <v>0</v>
      </c>
      <c r="I16" s="3">
        <v>2</v>
      </c>
      <c r="J16" s="4">
        <f>-F16+H16+I16</f>
        <v>0</v>
      </c>
      <c r="K16" s="1">
        <v>43997.09</v>
      </c>
      <c r="L16" s="1">
        <f>K16/F16</f>
        <v>21998.544999999998</v>
      </c>
      <c r="M16" s="5">
        <f>L16*H16</f>
        <v>0</v>
      </c>
      <c r="N16" s="6">
        <f>K16/F16*J16</f>
        <v>0</v>
      </c>
      <c r="O16" s="7">
        <f>K16+M16-N16</f>
        <v>43997.09</v>
      </c>
      <c r="P16" s="5"/>
    </row>
    <row r="17" spans="1:16" ht="23.45" customHeight="1" x14ac:dyDescent="0.25">
      <c r="A17" s="1" t="s">
        <v>343</v>
      </c>
      <c r="B17" s="1" t="s">
        <v>344</v>
      </c>
      <c r="C17" s="1" t="s">
        <v>344</v>
      </c>
      <c r="D17" s="1" t="s">
        <v>5</v>
      </c>
      <c r="E17" s="1" t="s">
        <v>174</v>
      </c>
      <c r="F17" s="1">
        <v>3</v>
      </c>
      <c r="G17" s="1">
        <v>3</v>
      </c>
      <c r="H17" s="1">
        <f>F17-G17</f>
        <v>0</v>
      </c>
      <c r="I17" s="3">
        <v>3</v>
      </c>
      <c r="J17" s="4">
        <f>-F17+H17+I17</f>
        <v>0</v>
      </c>
      <c r="K17" s="1">
        <v>40688.269999999997</v>
      </c>
      <c r="L17" s="1">
        <f>K17/F17</f>
        <v>13562.756666666666</v>
      </c>
      <c r="M17" s="5">
        <f>L17*H17</f>
        <v>0</v>
      </c>
      <c r="N17" s="6">
        <f>K17/F17*J17</f>
        <v>0</v>
      </c>
      <c r="O17" s="7">
        <f>K17+M17-N17</f>
        <v>40688.269999999997</v>
      </c>
      <c r="P17" s="5"/>
    </row>
    <row r="18" spans="1:16" ht="23.45" customHeight="1" x14ac:dyDescent="0.25">
      <c r="A18" s="1" t="s">
        <v>829</v>
      </c>
      <c r="B18" s="1" t="s">
        <v>830</v>
      </c>
      <c r="C18" s="1" t="s">
        <v>830</v>
      </c>
      <c r="D18" s="1" t="s">
        <v>5</v>
      </c>
      <c r="E18" s="1"/>
      <c r="F18" s="1">
        <v>1</v>
      </c>
      <c r="G18" s="1">
        <v>0</v>
      </c>
      <c r="H18" s="1">
        <f>F18-G18</f>
        <v>1</v>
      </c>
      <c r="I18" s="3">
        <v>0</v>
      </c>
      <c r="J18" s="4">
        <f>-F18+H18+I18</f>
        <v>0</v>
      </c>
      <c r="K18" s="1">
        <v>38411.769999999997</v>
      </c>
      <c r="L18" s="1">
        <f>K18/F18</f>
        <v>38411.769999999997</v>
      </c>
      <c r="M18" s="5">
        <f>L18*H18</f>
        <v>38411.769999999997</v>
      </c>
      <c r="N18" s="6">
        <f>K18/F18*J18</f>
        <v>0</v>
      </c>
      <c r="O18" s="7">
        <f>K18+M18-N18</f>
        <v>76823.539999999994</v>
      </c>
      <c r="P18" s="5"/>
    </row>
    <row r="19" spans="1:16" ht="23.45" customHeight="1" x14ac:dyDescent="0.25">
      <c r="A19" s="1" t="s">
        <v>510</v>
      </c>
      <c r="B19" s="1" t="s">
        <v>511</v>
      </c>
      <c r="C19" s="1" t="s">
        <v>511</v>
      </c>
      <c r="D19" s="1" t="s">
        <v>5</v>
      </c>
      <c r="E19" s="1" t="s">
        <v>509</v>
      </c>
      <c r="F19" s="1">
        <v>1</v>
      </c>
      <c r="G19" s="1">
        <v>1</v>
      </c>
      <c r="H19" s="1">
        <f>F19-G19</f>
        <v>0</v>
      </c>
      <c r="I19" s="3">
        <v>1</v>
      </c>
      <c r="J19" s="4">
        <f>-F19+H19+I19</f>
        <v>0</v>
      </c>
      <c r="K19" s="1">
        <v>36923.660000000003</v>
      </c>
      <c r="L19" s="1">
        <f>K19/F19</f>
        <v>36923.660000000003</v>
      </c>
      <c r="M19" s="5">
        <f>L19*H19</f>
        <v>0</v>
      </c>
      <c r="N19" s="6">
        <f>K19/F19*J19</f>
        <v>0</v>
      </c>
      <c r="O19" s="7">
        <f>K19+M19-N19</f>
        <v>36923.660000000003</v>
      </c>
      <c r="P19" s="5"/>
    </row>
    <row r="20" spans="1:16" ht="23.45" customHeight="1" x14ac:dyDescent="0.25">
      <c r="A20" s="1" t="s">
        <v>564</v>
      </c>
      <c r="B20" s="1" t="s">
        <v>565</v>
      </c>
      <c r="C20" s="1" t="s">
        <v>566</v>
      </c>
      <c r="D20" s="1" t="s">
        <v>5</v>
      </c>
      <c r="E20" s="1" t="s">
        <v>567</v>
      </c>
      <c r="F20" s="1">
        <v>1</v>
      </c>
      <c r="G20" s="1">
        <v>1</v>
      </c>
      <c r="H20" s="1">
        <f>F20-G20</f>
        <v>0</v>
      </c>
      <c r="I20" s="3">
        <v>1</v>
      </c>
      <c r="J20" s="4">
        <f>-F20+H20+I20</f>
        <v>0</v>
      </c>
      <c r="K20" s="1">
        <v>35982.870000000003</v>
      </c>
      <c r="L20" s="1">
        <f>K20/F20</f>
        <v>35982.870000000003</v>
      </c>
      <c r="M20" s="5">
        <f>L20*H20</f>
        <v>0</v>
      </c>
      <c r="N20" s="6">
        <f>K20/F20*J20</f>
        <v>0</v>
      </c>
      <c r="O20" s="7">
        <f>K20+M20-N20</f>
        <v>35982.870000000003</v>
      </c>
      <c r="P20" s="5"/>
    </row>
    <row r="21" spans="1:16" ht="23.45" customHeight="1" x14ac:dyDescent="0.25">
      <c r="A21" s="1" t="s">
        <v>127</v>
      </c>
      <c r="B21" s="1" t="s">
        <v>128</v>
      </c>
      <c r="C21" s="1" t="s">
        <v>129</v>
      </c>
      <c r="D21" s="1" t="s">
        <v>5</v>
      </c>
      <c r="E21" s="1" t="s">
        <v>130</v>
      </c>
      <c r="F21" s="1">
        <v>11</v>
      </c>
      <c r="G21" s="1">
        <v>11</v>
      </c>
      <c r="H21" s="1">
        <f>F21-G21</f>
        <v>0</v>
      </c>
      <c r="I21" s="3">
        <v>11</v>
      </c>
      <c r="J21" s="4">
        <f>-F21+H21+I21</f>
        <v>0</v>
      </c>
      <c r="K21" s="1">
        <v>34534.300000000003</v>
      </c>
      <c r="L21" s="1">
        <f>K21/F21</f>
        <v>3139.4818181818187</v>
      </c>
      <c r="M21" s="5">
        <f>L21*H21</f>
        <v>0</v>
      </c>
      <c r="N21" s="6">
        <f>K21/F21*J21</f>
        <v>0</v>
      </c>
      <c r="O21" s="7">
        <f>K21+M21-N21</f>
        <v>34534.300000000003</v>
      </c>
      <c r="P21" s="5"/>
    </row>
    <row r="22" spans="1:16" ht="23.45" customHeight="1" x14ac:dyDescent="0.25">
      <c r="A22" s="1" t="s">
        <v>367</v>
      </c>
      <c r="B22" s="1" t="s">
        <v>368</v>
      </c>
      <c r="C22" s="1" t="s">
        <v>369</v>
      </c>
      <c r="D22" s="1" t="s">
        <v>5</v>
      </c>
      <c r="E22" s="1" t="s">
        <v>370</v>
      </c>
      <c r="F22" s="1">
        <v>2</v>
      </c>
      <c r="G22" s="1">
        <v>2</v>
      </c>
      <c r="H22" s="1">
        <f>F22-G22</f>
        <v>0</v>
      </c>
      <c r="I22" s="3">
        <v>2</v>
      </c>
      <c r="J22" s="4">
        <f>-F22+H22+I22</f>
        <v>0</v>
      </c>
      <c r="K22" s="1">
        <v>33263.449999999997</v>
      </c>
      <c r="L22" s="1">
        <f>K22/F22</f>
        <v>16631.724999999999</v>
      </c>
      <c r="M22" s="5">
        <f>L22*H22</f>
        <v>0</v>
      </c>
      <c r="N22" s="6">
        <f>K22/F22*J22</f>
        <v>0</v>
      </c>
      <c r="O22" s="7">
        <f>K22+M22-N22</f>
        <v>33263.449999999997</v>
      </c>
      <c r="P22" s="5"/>
    </row>
    <row r="23" spans="1:16" ht="23.45" customHeight="1" x14ac:dyDescent="0.25">
      <c r="A23" s="1" t="s">
        <v>585</v>
      </c>
      <c r="B23" s="1" t="s">
        <v>586</v>
      </c>
      <c r="C23" s="1" t="s">
        <v>587</v>
      </c>
      <c r="D23" s="1" t="s">
        <v>5</v>
      </c>
      <c r="E23" s="1" t="s">
        <v>588</v>
      </c>
      <c r="F23" s="1">
        <v>7</v>
      </c>
      <c r="G23" s="1">
        <v>7</v>
      </c>
      <c r="H23" s="1">
        <f>F23-G23</f>
        <v>0</v>
      </c>
      <c r="I23" s="3">
        <v>7</v>
      </c>
      <c r="J23" s="4">
        <f>-F23+H23+I23</f>
        <v>0</v>
      </c>
      <c r="K23" s="1">
        <v>32687.75</v>
      </c>
      <c r="L23" s="1">
        <f>K23/F23</f>
        <v>4669.6785714285716</v>
      </c>
      <c r="M23" s="5">
        <f>L23*H23</f>
        <v>0</v>
      </c>
      <c r="N23" s="6">
        <f>K23/F23*J23</f>
        <v>0</v>
      </c>
      <c r="O23" s="7">
        <f>K23+M23-N23</f>
        <v>32687.75</v>
      </c>
      <c r="P23" s="5"/>
    </row>
    <row r="24" spans="1:16" ht="23.45" customHeight="1" x14ac:dyDescent="0.25">
      <c r="A24" s="1" t="s">
        <v>81</v>
      </c>
      <c r="B24" s="1" t="s">
        <v>82</v>
      </c>
      <c r="C24" s="1" t="s">
        <v>83</v>
      </c>
      <c r="D24" s="1" t="s">
        <v>5</v>
      </c>
      <c r="E24" s="1" t="s">
        <v>77</v>
      </c>
      <c r="F24" s="1">
        <v>4</v>
      </c>
      <c r="G24" s="1">
        <v>4</v>
      </c>
      <c r="H24" s="1">
        <f>F24-G24</f>
        <v>0</v>
      </c>
      <c r="I24" s="3">
        <v>4</v>
      </c>
      <c r="J24" s="4">
        <f>-F24+H24+I24</f>
        <v>0</v>
      </c>
      <c r="K24" s="1">
        <v>31793.39</v>
      </c>
      <c r="L24" s="1">
        <f>K24/F24</f>
        <v>7948.3474999999999</v>
      </c>
      <c r="M24" s="5">
        <f>L24*H24</f>
        <v>0</v>
      </c>
      <c r="N24" s="6">
        <f>K24/F24*J24</f>
        <v>0</v>
      </c>
      <c r="O24" s="7">
        <f>K24+M24-N24</f>
        <v>31793.39</v>
      </c>
      <c r="P24" s="5"/>
    </row>
    <row r="25" spans="1:16" ht="23.45" customHeight="1" x14ac:dyDescent="0.25">
      <c r="A25" s="1" t="s">
        <v>337</v>
      </c>
      <c r="B25" s="1" t="s">
        <v>338</v>
      </c>
      <c r="C25" s="1" t="s">
        <v>339</v>
      </c>
      <c r="D25" s="1" t="s">
        <v>5</v>
      </c>
      <c r="E25" s="1" t="s">
        <v>310</v>
      </c>
      <c r="F25" s="1">
        <v>1</v>
      </c>
      <c r="G25" s="1">
        <v>1</v>
      </c>
      <c r="H25" s="1">
        <f>F25-G25</f>
        <v>0</v>
      </c>
      <c r="I25" s="3">
        <v>1</v>
      </c>
      <c r="J25" s="4">
        <f>-F25+H25+I25</f>
        <v>0</v>
      </c>
      <c r="K25" s="1">
        <v>30808.23</v>
      </c>
      <c r="L25" s="1">
        <f>K25/F25</f>
        <v>30808.23</v>
      </c>
      <c r="M25" s="5">
        <f>L25*H25</f>
        <v>0</v>
      </c>
      <c r="N25" s="6">
        <f>K25/F25*J25</f>
        <v>0</v>
      </c>
      <c r="O25" s="7">
        <f>K25+M25-N25</f>
        <v>30808.23</v>
      </c>
      <c r="P25" s="5"/>
    </row>
    <row r="26" spans="1:16" ht="23.45" customHeight="1" x14ac:dyDescent="0.25">
      <c r="A26" s="1" t="s">
        <v>667</v>
      </c>
      <c r="B26" s="1" t="s">
        <v>668</v>
      </c>
      <c r="C26" s="1" t="s">
        <v>669</v>
      </c>
      <c r="D26" s="1" t="s">
        <v>5</v>
      </c>
      <c r="E26" s="1" t="s">
        <v>528</v>
      </c>
      <c r="F26" s="1">
        <v>1</v>
      </c>
      <c r="G26" s="1">
        <v>1</v>
      </c>
      <c r="H26" s="1">
        <f>F26-G26</f>
        <v>0</v>
      </c>
      <c r="I26" s="3">
        <v>1</v>
      </c>
      <c r="J26" s="4">
        <f>-F26+H26+I26</f>
        <v>0</v>
      </c>
      <c r="K26" s="1">
        <v>30509.63</v>
      </c>
      <c r="L26" s="1">
        <f>K26/F26</f>
        <v>30509.63</v>
      </c>
      <c r="M26" s="5">
        <f>L26*H26</f>
        <v>0</v>
      </c>
      <c r="N26" s="6">
        <f>K26/F26*J26</f>
        <v>0</v>
      </c>
      <c r="O26" s="7">
        <f>K26+M26-N26</f>
        <v>30509.63</v>
      </c>
      <c r="P26" s="5"/>
    </row>
    <row r="27" spans="1:16" ht="23.45" customHeight="1" x14ac:dyDescent="0.25">
      <c r="A27" s="1" t="s">
        <v>328</v>
      </c>
      <c r="B27" s="1" t="s">
        <v>329</v>
      </c>
      <c r="C27" s="1" t="s">
        <v>329</v>
      </c>
      <c r="D27" s="1" t="s">
        <v>5</v>
      </c>
      <c r="E27" s="1" t="s">
        <v>201</v>
      </c>
      <c r="F27" s="1">
        <v>1</v>
      </c>
      <c r="G27" s="1">
        <v>1</v>
      </c>
      <c r="H27" s="1">
        <f>F27-G27</f>
        <v>0</v>
      </c>
      <c r="I27" s="3">
        <v>1</v>
      </c>
      <c r="J27" s="4">
        <f>-F27+H27+I27</f>
        <v>0</v>
      </c>
      <c r="K27" s="1">
        <v>28403.87</v>
      </c>
      <c r="L27" s="1">
        <f>K27/F27</f>
        <v>28403.87</v>
      </c>
      <c r="M27" s="5">
        <f>L27*H27</f>
        <v>0</v>
      </c>
      <c r="N27" s="6">
        <f>K27/F27*J27</f>
        <v>0</v>
      </c>
      <c r="O27" s="7">
        <f>K27+M27-N27</f>
        <v>28403.87</v>
      </c>
      <c r="P27" s="5"/>
    </row>
    <row r="28" spans="1:16" ht="23.45" customHeight="1" x14ac:dyDescent="0.25">
      <c r="A28" s="1" t="s">
        <v>454</v>
      </c>
      <c r="B28" s="1" t="s">
        <v>455</v>
      </c>
      <c r="C28" s="1" t="s">
        <v>455</v>
      </c>
      <c r="D28" s="1" t="s">
        <v>5</v>
      </c>
      <c r="E28" s="1" t="s">
        <v>145</v>
      </c>
      <c r="F28" s="1">
        <v>8</v>
      </c>
      <c r="G28" s="1">
        <v>8</v>
      </c>
      <c r="H28" s="1">
        <f>F28-G28</f>
        <v>0</v>
      </c>
      <c r="I28" s="3">
        <v>6</v>
      </c>
      <c r="J28" s="4">
        <f>-F28+H28+I28</f>
        <v>-2</v>
      </c>
      <c r="K28" s="1">
        <v>27722.1</v>
      </c>
      <c r="L28" s="1">
        <f>K28/F28</f>
        <v>3465.2624999999998</v>
      </c>
      <c r="M28" s="5">
        <f>L28*H28</f>
        <v>0</v>
      </c>
      <c r="N28" s="6">
        <f>K28/F28*J28</f>
        <v>-6930.5249999999996</v>
      </c>
      <c r="O28" s="7">
        <f>K28+M28-N28</f>
        <v>34652.625</v>
      </c>
      <c r="P28" s="5" t="s">
        <v>874</v>
      </c>
    </row>
    <row r="29" spans="1:16" ht="23.45" customHeight="1" x14ac:dyDescent="0.25">
      <c r="A29" s="1" t="s">
        <v>448</v>
      </c>
      <c r="B29" s="1" t="s">
        <v>449</v>
      </c>
      <c r="C29" s="1" t="s">
        <v>450</v>
      </c>
      <c r="D29" s="1" t="s">
        <v>5</v>
      </c>
      <c r="E29" s="1" t="s">
        <v>145</v>
      </c>
      <c r="F29" s="1">
        <v>3</v>
      </c>
      <c r="G29" s="1">
        <v>3</v>
      </c>
      <c r="H29" s="1">
        <f>F29-G29</f>
        <v>0</v>
      </c>
      <c r="I29" s="3">
        <v>3</v>
      </c>
      <c r="J29" s="4">
        <f>-F29+H29+I29</f>
        <v>0</v>
      </c>
      <c r="K29" s="1">
        <v>26988.639999999999</v>
      </c>
      <c r="L29" s="1">
        <f>K29/F29</f>
        <v>8996.2133333333331</v>
      </c>
      <c r="M29" s="5">
        <f>L29*H29</f>
        <v>0</v>
      </c>
      <c r="N29" s="6">
        <f>K29/F29*J29</f>
        <v>0</v>
      </c>
      <c r="O29" s="7">
        <f>K29+M29-N29</f>
        <v>26988.639999999999</v>
      </c>
      <c r="P29" s="5"/>
    </row>
    <row r="30" spans="1:16" ht="23.45" customHeight="1" x14ac:dyDescent="0.25">
      <c r="A30" s="1" t="s">
        <v>757</v>
      </c>
      <c r="B30" s="1" t="s">
        <v>758</v>
      </c>
      <c r="C30" s="1" t="s">
        <v>758</v>
      </c>
      <c r="D30" s="1" t="s">
        <v>5</v>
      </c>
      <c r="E30" s="1"/>
      <c r="F30" s="1">
        <v>1</v>
      </c>
      <c r="G30" s="1">
        <v>1</v>
      </c>
      <c r="H30" s="1">
        <f>F30-G30</f>
        <v>0</v>
      </c>
      <c r="I30" s="3">
        <v>1</v>
      </c>
      <c r="J30" s="4">
        <f>-F30+H30+I30</f>
        <v>0</v>
      </c>
      <c r="K30" s="1">
        <v>26726.14</v>
      </c>
      <c r="L30" s="1"/>
      <c r="M30" s="5"/>
      <c r="N30" s="6">
        <f>K30/F30*J30</f>
        <v>0</v>
      </c>
      <c r="O30" s="7"/>
      <c r="P30" s="5"/>
    </row>
    <row r="31" spans="1:16" ht="23.45" customHeight="1" x14ac:dyDescent="0.25">
      <c r="A31" s="1" t="s">
        <v>272</v>
      </c>
      <c r="B31" s="1" t="s">
        <v>273</v>
      </c>
      <c r="C31" s="1" t="s">
        <v>274</v>
      </c>
      <c r="D31" s="1" t="s">
        <v>5</v>
      </c>
      <c r="E31" s="1" t="s">
        <v>50</v>
      </c>
      <c r="F31" s="1">
        <v>4</v>
      </c>
      <c r="G31" s="1">
        <v>4</v>
      </c>
      <c r="H31" s="1">
        <f>F31-G31</f>
        <v>0</v>
      </c>
      <c r="I31" s="3">
        <v>4</v>
      </c>
      <c r="J31" s="4">
        <f>-F31+H31+I31</f>
        <v>0</v>
      </c>
      <c r="K31" s="1">
        <v>26439.4</v>
      </c>
      <c r="L31" s="1">
        <f>K31/F31</f>
        <v>6609.85</v>
      </c>
      <c r="M31" s="5">
        <f>L31*H31</f>
        <v>0</v>
      </c>
      <c r="N31" s="6">
        <f>K31/F31*J31</f>
        <v>0</v>
      </c>
      <c r="O31" s="7">
        <f>K31+M31-N31</f>
        <v>26439.4</v>
      </c>
      <c r="P31" s="5"/>
    </row>
    <row r="32" spans="1:16" ht="23.45" customHeight="1" x14ac:dyDescent="0.25">
      <c r="A32" s="1" t="s">
        <v>651</v>
      </c>
      <c r="B32" s="1" t="s">
        <v>652</v>
      </c>
      <c r="C32" s="1" t="s">
        <v>653</v>
      </c>
      <c r="D32" s="1" t="s">
        <v>5</v>
      </c>
      <c r="E32" s="1" t="s">
        <v>654</v>
      </c>
      <c r="F32" s="1">
        <v>1</v>
      </c>
      <c r="G32" s="1">
        <v>1</v>
      </c>
      <c r="H32" s="1">
        <f>F32-G32</f>
        <v>0</v>
      </c>
      <c r="I32" s="3">
        <v>1</v>
      </c>
      <c r="J32" s="4">
        <f>-F32+H32+I32</f>
        <v>0</v>
      </c>
      <c r="K32" s="1">
        <v>26364.32</v>
      </c>
      <c r="L32" s="1">
        <f>K32/F32</f>
        <v>26364.32</v>
      </c>
      <c r="M32" s="5">
        <f>L32*H32</f>
        <v>0</v>
      </c>
      <c r="N32" s="6">
        <f>K32/F32*J32</f>
        <v>0</v>
      </c>
      <c r="O32" s="7">
        <f>K32+M32-N32</f>
        <v>26364.32</v>
      </c>
      <c r="P32" s="5"/>
    </row>
    <row r="33" spans="1:16" ht="23.45" customHeight="1" x14ac:dyDescent="0.25">
      <c r="A33" s="1" t="s">
        <v>835</v>
      </c>
      <c r="B33" s="1" t="s">
        <v>836</v>
      </c>
      <c r="C33" s="1" t="s">
        <v>837</v>
      </c>
      <c r="D33" s="1" t="s">
        <v>5</v>
      </c>
      <c r="E33" s="1" t="s">
        <v>650</v>
      </c>
      <c r="F33" s="1">
        <v>2</v>
      </c>
      <c r="G33" s="1">
        <v>2</v>
      </c>
      <c r="H33" s="1">
        <f>F33-G33</f>
        <v>0</v>
      </c>
      <c r="I33" s="3">
        <v>2</v>
      </c>
      <c r="J33" s="4">
        <f>-F33+H33+I33</f>
        <v>0</v>
      </c>
      <c r="K33" s="1">
        <v>26217.95</v>
      </c>
      <c r="L33" s="1">
        <f>K33/F33</f>
        <v>13108.975</v>
      </c>
      <c r="M33" s="5">
        <f>L33*H33</f>
        <v>0</v>
      </c>
      <c r="N33" s="6">
        <f>K33/F33*J33</f>
        <v>0</v>
      </c>
      <c r="O33" s="7">
        <f>K33+M33-N33</f>
        <v>26217.95</v>
      </c>
      <c r="P33" s="5"/>
    </row>
    <row r="34" spans="1:16" ht="23.45" customHeight="1" x14ac:dyDescent="0.25">
      <c r="A34" s="1" t="s">
        <v>759</v>
      </c>
      <c r="B34" s="1" t="s">
        <v>760</v>
      </c>
      <c r="C34" s="1" t="s">
        <v>760</v>
      </c>
      <c r="D34" s="1" t="s">
        <v>5</v>
      </c>
      <c r="E34" s="1"/>
      <c r="F34" s="1">
        <v>1</v>
      </c>
      <c r="G34" s="1">
        <v>0</v>
      </c>
      <c r="H34" s="1">
        <f>F34-G34</f>
        <v>1</v>
      </c>
      <c r="I34" s="3">
        <v>0</v>
      </c>
      <c r="J34" s="4">
        <f>-F34+H34+I34</f>
        <v>0</v>
      </c>
      <c r="K34" s="1">
        <v>25453.46</v>
      </c>
      <c r="L34" s="1"/>
      <c r="M34" s="5"/>
      <c r="N34" s="6">
        <f>K34/F34*J34</f>
        <v>0</v>
      </c>
      <c r="O34" s="7"/>
      <c r="P34" s="5"/>
    </row>
    <row r="35" spans="1:16" ht="23.45" customHeight="1" x14ac:dyDescent="0.25">
      <c r="A35" s="1" t="s">
        <v>838</v>
      </c>
      <c r="B35" s="1" t="s">
        <v>839</v>
      </c>
      <c r="C35" s="1" t="s">
        <v>840</v>
      </c>
      <c r="D35" s="1" t="s">
        <v>5</v>
      </c>
      <c r="E35" s="1"/>
      <c r="F35" s="1">
        <v>1</v>
      </c>
      <c r="G35" s="1">
        <v>1</v>
      </c>
      <c r="H35" s="1">
        <f>F35-G35</f>
        <v>0</v>
      </c>
      <c r="I35" s="3">
        <v>1</v>
      </c>
      <c r="J35" s="4">
        <f>-F35+H35+I35</f>
        <v>0</v>
      </c>
      <c r="K35" s="1">
        <v>25138.21</v>
      </c>
      <c r="L35" s="1">
        <f>K35/F35</f>
        <v>25138.21</v>
      </c>
      <c r="M35" s="5">
        <f>L35*H35</f>
        <v>0</v>
      </c>
      <c r="N35" s="6">
        <f>K35/F35*J35</f>
        <v>0</v>
      </c>
      <c r="O35" s="7">
        <f>K35+M35-N35</f>
        <v>25138.21</v>
      </c>
      <c r="P35" s="5"/>
    </row>
    <row r="36" spans="1:16" ht="23.45" customHeight="1" x14ac:dyDescent="0.25">
      <c r="A36" s="1" t="s">
        <v>221</v>
      </c>
      <c r="B36" s="1" t="s">
        <v>222</v>
      </c>
      <c r="C36" s="1" t="s">
        <v>223</v>
      </c>
      <c r="D36" s="1" t="s">
        <v>5</v>
      </c>
      <c r="E36" s="1" t="s">
        <v>224</v>
      </c>
      <c r="F36" s="1">
        <v>1</v>
      </c>
      <c r="G36" s="1">
        <v>1</v>
      </c>
      <c r="H36" s="1">
        <f>F36-G36</f>
        <v>0</v>
      </c>
      <c r="I36" s="3">
        <v>1</v>
      </c>
      <c r="J36" s="4">
        <f>-F36+H36+I36</f>
        <v>0</v>
      </c>
      <c r="K36" s="1">
        <v>23206</v>
      </c>
      <c r="L36" s="1">
        <f>K36/F36</f>
        <v>23206</v>
      </c>
      <c r="M36" s="5">
        <f>L36*H36</f>
        <v>0</v>
      </c>
      <c r="N36" s="6">
        <f>K36/F36*J36</f>
        <v>0</v>
      </c>
      <c r="O36" s="7">
        <f>K36+M36-N36</f>
        <v>23206</v>
      </c>
      <c r="P36" s="5"/>
    </row>
    <row r="37" spans="1:16" ht="23.45" customHeight="1" x14ac:dyDescent="0.25">
      <c r="A37" s="1" t="s">
        <v>281</v>
      </c>
      <c r="B37" s="1" t="s">
        <v>282</v>
      </c>
      <c r="C37" s="1" t="s">
        <v>282</v>
      </c>
      <c r="D37" s="1" t="s">
        <v>5</v>
      </c>
      <c r="E37" s="1" t="s">
        <v>283</v>
      </c>
      <c r="F37" s="1">
        <v>1</v>
      </c>
      <c r="G37" s="1">
        <v>1</v>
      </c>
      <c r="H37" s="1">
        <f>F37-G37</f>
        <v>0</v>
      </c>
      <c r="I37" s="3">
        <v>1</v>
      </c>
      <c r="J37" s="4">
        <f>-F37+H37+I37</f>
        <v>0</v>
      </c>
      <c r="K37" s="1">
        <v>22734.55</v>
      </c>
      <c r="L37" s="1">
        <f>K37/F37</f>
        <v>22734.55</v>
      </c>
      <c r="M37" s="5">
        <f>L37*H37</f>
        <v>0</v>
      </c>
      <c r="N37" s="6">
        <f>K37/F37*J37</f>
        <v>0</v>
      </c>
      <c r="O37" s="7">
        <f>K37+M37-N37</f>
        <v>22734.55</v>
      </c>
      <c r="P37" s="5"/>
    </row>
    <row r="38" spans="1:16" ht="23.45" customHeight="1" x14ac:dyDescent="0.25">
      <c r="A38" s="1" t="s">
        <v>561</v>
      </c>
      <c r="B38" s="1" t="s">
        <v>562</v>
      </c>
      <c r="C38" s="1" t="s">
        <v>563</v>
      </c>
      <c r="D38" s="1" t="s">
        <v>5</v>
      </c>
      <c r="E38" s="1" t="s">
        <v>236</v>
      </c>
      <c r="F38" s="1">
        <v>1</v>
      </c>
      <c r="G38" s="1">
        <v>1</v>
      </c>
      <c r="H38" s="1">
        <f>F38-G38</f>
        <v>0</v>
      </c>
      <c r="I38" s="3">
        <v>1</v>
      </c>
      <c r="J38" s="4">
        <f>-F38+H38+I38</f>
        <v>0</v>
      </c>
      <c r="K38" s="1">
        <v>21914.33</v>
      </c>
      <c r="L38" s="1">
        <f>K38/F38</f>
        <v>21914.33</v>
      </c>
      <c r="M38" s="5">
        <f>L38*H38</f>
        <v>0</v>
      </c>
      <c r="N38" s="6">
        <f>K38/F38*J38</f>
        <v>0</v>
      </c>
      <c r="O38" s="7">
        <f>K38+M38-N38</f>
        <v>21914.33</v>
      </c>
      <c r="P38" s="5"/>
    </row>
    <row r="39" spans="1:16" ht="23.45" customHeight="1" x14ac:dyDescent="0.25">
      <c r="A39" s="1" t="s">
        <v>237</v>
      </c>
      <c r="B39" s="1" t="s">
        <v>238</v>
      </c>
      <c r="C39" s="1" t="s">
        <v>239</v>
      </c>
      <c r="D39" s="1" t="s">
        <v>5</v>
      </c>
      <c r="E39" s="1" t="s">
        <v>240</v>
      </c>
      <c r="F39" s="1">
        <v>1</v>
      </c>
      <c r="G39" s="1">
        <v>1</v>
      </c>
      <c r="H39" s="1">
        <f>F39-G39</f>
        <v>0</v>
      </c>
      <c r="I39" s="3">
        <v>1</v>
      </c>
      <c r="J39" s="4">
        <f>-F39+H39+I39</f>
        <v>0</v>
      </c>
      <c r="K39" s="1">
        <v>20366.84</v>
      </c>
      <c r="L39" s="1">
        <f>K39/F39</f>
        <v>20366.84</v>
      </c>
      <c r="M39" s="5">
        <f>L39*H39</f>
        <v>0</v>
      </c>
      <c r="N39" s="6">
        <f>K39/F39*J39</f>
        <v>0</v>
      </c>
      <c r="O39" s="7">
        <f>K39+M39-N39</f>
        <v>20366.84</v>
      </c>
      <c r="P39" s="5"/>
    </row>
    <row r="40" spans="1:16" ht="23.45" customHeight="1" x14ac:dyDescent="0.25">
      <c r="A40" s="1" t="s">
        <v>805</v>
      </c>
      <c r="B40" s="1" t="s">
        <v>806</v>
      </c>
      <c r="C40" s="1" t="s">
        <v>806</v>
      </c>
      <c r="D40" s="1" t="s">
        <v>5</v>
      </c>
      <c r="E40" s="1"/>
      <c r="F40" s="1">
        <v>1</v>
      </c>
      <c r="G40" s="1">
        <v>1</v>
      </c>
      <c r="H40" s="1">
        <f>F40-G40</f>
        <v>0</v>
      </c>
      <c r="I40" s="3">
        <v>1</v>
      </c>
      <c r="J40" s="4">
        <f>-F40+H40+I40</f>
        <v>0</v>
      </c>
      <c r="K40" s="1">
        <v>20341.37</v>
      </c>
      <c r="L40" s="1"/>
      <c r="M40" s="5"/>
      <c r="N40" s="6">
        <f>K40/F40*J40</f>
        <v>0</v>
      </c>
      <c r="O40" s="7"/>
      <c r="P40" s="5"/>
    </row>
    <row r="41" spans="1:16" ht="23.45" customHeight="1" x14ac:dyDescent="0.25">
      <c r="A41" s="1" t="s">
        <v>524</v>
      </c>
      <c r="B41" s="1" t="s">
        <v>525</v>
      </c>
      <c r="C41" s="1" t="s">
        <v>525</v>
      </c>
      <c r="D41" s="1" t="s">
        <v>5</v>
      </c>
      <c r="E41" s="1" t="s">
        <v>517</v>
      </c>
      <c r="F41" s="1">
        <v>1</v>
      </c>
      <c r="G41" s="1">
        <v>1</v>
      </c>
      <c r="H41" s="1">
        <f>F41-G41</f>
        <v>0</v>
      </c>
      <c r="I41" s="3">
        <v>1</v>
      </c>
      <c r="J41" s="4">
        <f>-F41+H41+I41</f>
        <v>0</v>
      </c>
      <c r="K41" s="1">
        <v>20225.849999999999</v>
      </c>
      <c r="L41" s="1">
        <f>K41/F41</f>
        <v>20225.849999999999</v>
      </c>
      <c r="M41" s="5">
        <f>L41*H41</f>
        <v>0</v>
      </c>
      <c r="N41" s="6">
        <f>K41/F41*J41</f>
        <v>0</v>
      </c>
      <c r="O41" s="7">
        <f>K41+M41-N41</f>
        <v>20225.849999999999</v>
      </c>
      <c r="P41" s="5"/>
    </row>
    <row r="42" spans="1:16" ht="23.45" customHeight="1" x14ac:dyDescent="0.25">
      <c r="A42" s="1" t="s">
        <v>256</v>
      </c>
      <c r="B42" s="1" t="s">
        <v>257</v>
      </c>
      <c r="C42" s="1" t="s">
        <v>257</v>
      </c>
      <c r="D42" s="1" t="s">
        <v>5</v>
      </c>
      <c r="E42" s="1" t="s">
        <v>258</v>
      </c>
      <c r="F42" s="1">
        <v>1</v>
      </c>
      <c r="G42" s="1">
        <v>1</v>
      </c>
      <c r="H42" s="1">
        <f>F42-G42</f>
        <v>0</v>
      </c>
      <c r="I42" s="3">
        <v>1</v>
      </c>
      <c r="J42" s="4">
        <f>-F42+H42+I42</f>
        <v>0</v>
      </c>
      <c r="K42" s="1">
        <v>20047.72</v>
      </c>
      <c r="L42" s="1">
        <f>K42/F42</f>
        <v>20047.72</v>
      </c>
      <c r="M42" s="5">
        <f>L42*H42</f>
        <v>0</v>
      </c>
      <c r="N42" s="6">
        <f>K42/F42*J42</f>
        <v>0</v>
      </c>
      <c r="O42" s="7">
        <f>K42+M42-N42</f>
        <v>20047.72</v>
      </c>
      <c r="P42" s="5"/>
    </row>
    <row r="43" spans="1:16" ht="23.45" customHeight="1" x14ac:dyDescent="0.25">
      <c r="A43" s="1" t="s">
        <v>319</v>
      </c>
      <c r="B43" s="1" t="s">
        <v>320</v>
      </c>
      <c r="C43" s="1" t="s">
        <v>320</v>
      </c>
      <c r="D43" s="1" t="s">
        <v>5</v>
      </c>
      <c r="E43" s="1" t="s">
        <v>231</v>
      </c>
      <c r="F43" s="1">
        <v>1</v>
      </c>
      <c r="G43" s="1">
        <v>1</v>
      </c>
      <c r="H43" s="1">
        <f>F43-G43</f>
        <v>0</v>
      </c>
      <c r="I43" s="3">
        <v>1</v>
      </c>
      <c r="J43" s="4">
        <f>-F43+H43+I43</f>
        <v>0</v>
      </c>
      <c r="K43" s="1">
        <v>19709.54</v>
      </c>
      <c r="L43" s="1">
        <f>K43/F43</f>
        <v>19709.54</v>
      </c>
      <c r="M43" s="5">
        <f>L43*H43</f>
        <v>0</v>
      </c>
      <c r="N43" s="6">
        <f>K43/F43*J43</f>
        <v>0</v>
      </c>
      <c r="O43" s="7">
        <f>K43+M43-N43</f>
        <v>19709.54</v>
      </c>
      <c r="P43" s="5"/>
    </row>
    <row r="44" spans="1:16" ht="23.45" customHeight="1" x14ac:dyDescent="0.25">
      <c r="A44" s="1" t="s">
        <v>304</v>
      </c>
      <c r="B44" s="1" t="s">
        <v>305</v>
      </c>
      <c r="C44" s="1" t="s">
        <v>306</v>
      </c>
      <c r="D44" s="1" t="s">
        <v>5</v>
      </c>
      <c r="E44" s="1" t="s">
        <v>77</v>
      </c>
      <c r="F44" s="1">
        <v>12</v>
      </c>
      <c r="G44" s="1">
        <v>12</v>
      </c>
      <c r="H44" s="1">
        <f>F44-G44</f>
        <v>0</v>
      </c>
      <c r="I44" s="3">
        <v>12</v>
      </c>
      <c r="J44" s="4">
        <f>-F44+H44+I44</f>
        <v>0</v>
      </c>
      <c r="K44" s="1">
        <v>19296.509999999998</v>
      </c>
      <c r="L44" s="1">
        <f>K44/F44</f>
        <v>1608.0424999999998</v>
      </c>
      <c r="M44" s="5">
        <f>L44*H44</f>
        <v>0</v>
      </c>
      <c r="N44" s="6">
        <f>K44/F44*J44</f>
        <v>0</v>
      </c>
      <c r="O44" s="7">
        <f>K44+M44-N44</f>
        <v>19296.509999999998</v>
      </c>
      <c r="P44" s="5"/>
    </row>
    <row r="45" spans="1:16" ht="23.45" customHeight="1" x14ac:dyDescent="0.25">
      <c r="A45" s="1" t="s">
        <v>823</v>
      </c>
      <c r="B45" s="1" t="s">
        <v>824</v>
      </c>
      <c r="C45" s="1" t="s">
        <v>824</v>
      </c>
      <c r="D45" s="1" t="s">
        <v>5</v>
      </c>
      <c r="E45" s="1"/>
      <c r="F45" s="1">
        <v>2</v>
      </c>
      <c r="G45" s="1">
        <v>0</v>
      </c>
      <c r="H45" s="1">
        <f>F45-G45</f>
        <v>2</v>
      </c>
      <c r="I45" s="3">
        <v>0</v>
      </c>
      <c r="J45" s="4">
        <f>-F45+H45+I45</f>
        <v>0</v>
      </c>
      <c r="K45" s="1">
        <v>19205.89</v>
      </c>
      <c r="L45" s="1">
        <f>K45/F45</f>
        <v>9602.9449999999997</v>
      </c>
      <c r="M45" s="5">
        <f>L45*H45</f>
        <v>19205.89</v>
      </c>
      <c r="N45" s="6">
        <f>K45/F45*J45</f>
        <v>0</v>
      </c>
      <c r="O45" s="7">
        <f>K45+M45-N45</f>
        <v>38411.78</v>
      </c>
      <c r="P45" s="5"/>
    </row>
    <row r="46" spans="1:16" ht="23.45" customHeight="1" x14ac:dyDescent="0.25">
      <c r="A46" s="1" t="s">
        <v>399</v>
      </c>
      <c r="B46" s="1" t="s">
        <v>400</v>
      </c>
      <c r="C46" s="1" t="s">
        <v>400</v>
      </c>
      <c r="D46" s="1" t="s">
        <v>5</v>
      </c>
      <c r="E46" s="1" t="s">
        <v>130</v>
      </c>
      <c r="F46" s="1">
        <v>3</v>
      </c>
      <c r="G46" s="1">
        <v>3</v>
      </c>
      <c r="H46" s="1">
        <f>F46-G46</f>
        <v>0</v>
      </c>
      <c r="I46" s="3">
        <v>3</v>
      </c>
      <c r="J46" s="4">
        <f>-F46+H46+I46</f>
        <v>0</v>
      </c>
      <c r="K46" s="1">
        <v>19120.21</v>
      </c>
      <c r="L46" s="1">
        <f>K46/F46</f>
        <v>6373.4033333333327</v>
      </c>
      <c r="M46" s="5">
        <f>L46*H46</f>
        <v>0</v>
      </c>
      <c r="N46" s="6">
        <f>K46/F46*J46</f>
        <v>0</v>
      </c>
      <c r="O46" s="7">
        <f>K46+M46-N46</f>
        <v>19120.21</v>
      </c>
      <c r="P46" s="5"/>
    </row>
    <row r="47" spans="1:16" ht="23.45" customHeight="1" x14ac:dyDescent="0.25">
      <c r="A47" s="1" t="s">
        <v>288</v>
      </c>
      <c r="B47" s="1" t="s">
        <v>289</v>
      </c>
      <c r="C47" s="1" t="s">
        <v>290</v>
      </c>
      <c r="D47" s="1" t="s">
        <v>5</v>
      </c>
      <c r="E47" s="1" t="s">
        <v>291</v>
      </c>
      <c r="F47" s="1">
        <v>2</v>
      </c>
      <c r="G47" s="1">
        <v>2</v>
      </c>
      <c r="H47" s="1">
        <f>F47-G47</f>
        <v>0</v>
      </c>
      <c r="I47" s="3">
        <v>2</v>
      </c>
      <c r="J47" s="4">
        <f>-F47+H47+I47</f>
        <v>0</v>
      </c>
      <c r="K47" s="1">
        <v>19058.63</v>
      </c>
      <c r="L47" s="1">
        <f>K47/F47</f>
        <v>9529.3150000000005</v>
      </c>
      <c r="M47" s="5">
        <f>L47*H47</f>
        <v>0</v>
      </c>
      <c r="N47" s="6">
        <f>K47/F47*J47</f>
        <v>0</v>
      </c>
      <c r="O47" s="7">
        <f>K47+M47-N47</f>
        <v>19058.63</v>
      </c>
      <c r="P47" s="5"/>
    </row>
    <row r="48" spans="1:16" ht="23.45" customHeight="1" x14ac:dyDescent="0.25">
      <c r="A48" s="1" t="s">
        <v>645</v>
      </c>
      <c r="B48" s="1" t="s">
        <v>646</v>
      </c>
      <c r="C48" s="1" t="s">
        <v>646</v>
      </c>
      <c r="D48" s="1" t="s">
        <v>5</v>
      </c>
      <c r="E48" s="1" t="s">
        <v>503</v>
      </c>
      <c r="F48" s="1">
        <v>1</v>
      </c>
      <c r="G48" s="1">
        <v>1</v>
      </c>
      <c r="H48" s="1">
        <f>F48-G48</f>
        <v>0</v>
      </c>
      <c r="I48" s="3">
        <v>0</v>
      </c>
      <c r="J48" s="4">
        <f>-F48+H48+I48</f>
        <v>-1</v>
      </c>
      <c r="K48" s="1">
        <v>18885.36</v>
      </c>
      <c r="L48" s="1">
        <f>K48/F48</f>
        <v>18885.36</v>
      </c>
      <c r="M48" s="5">
        <f>L48*H48</f>
        <v>0</v>
      </c>
      <c r="N48" s="6">
        <f>K48/F48*J48</f>
        <v>-18885.36</v>
      </c>
      <c r="O48" s="7">
        <f>K48+M48-N48</f>
        <v>37770.720000000001</v>
      </c>
      <c r="P48" s="5" t="s">
        <v>872</v>
      </c>
    </row>
    <row r="49" spans="1:16" ht="23.45" customHeight="1" x14ac:dyDescent="0.25">
      <c r="A49" s="1" t="s">
        <v>841</v>
      </c>
      <c r="B49" s="1" t="s">
        <v>842</v>
      </c>
      <c r="C49" s="1" t="s">
        <v>843</v>
      </c>
      <c r="D49" s="1" t="s">
        <v>5</v>
      </c>
      <c r="E49" s="1"/>
      <c r="F49" s="1">
        <v>3</v>
      </c>
      <c r="G49" s="1">
        <v>2</v>
      </c>
      <c r="H49" s="1">
        <f>F49-G49</f>
        <v>1</v>
      </c>
      <c r="I49" s="3">
        <v>2</v>
      </c>
      <c r="J49" s="4">
        <f>-F49+H49+I49</f>
        <v>0</v>
      </c>
      <c r="K49" s="1">
        <v>18772.830000000002</v>
      </c>
      <c r="L49" s="1">
        <f>K49/F49</f>
        <v>6257.6100000000006</v>
      </c>
      <c r="M49" s="5">
        <f>L49*H49</f>
        <v>6257.6100000000006</v>
      </c>
      <c r="N49" s="6">
        <f>K49/F49*J49</f>
        <v>0</v>
      </c>
      <c r="O49" s="7">
        <f>K49+M49-N49</f>
        <v>25030.440000000002</v>
      </c>
      <c r="P49" s="5"/>
    </row>
    <row r="50" spans="1:16" ht="23.45" customHeight="1" x14ac:dyDescent="0.25">
      <c r="A50" s="1" t="s">
        <v>794</v>
      </c>
      <c r="B50" s="1" t="s">
        <v>795</v>
      </c>
      <c r="C50" s="1" t="s">
        <v>796</v>
      </c>
      <c r="D50" s="1" t="s">
        <v>5</v>
      </c>
      <c r="E50" s="1" t="s">
        <v>87</v>
      </c>
      <c r="F50" s="1">
        <v>1</v>
      </c>
      <c r="G50" s="1">
        <v>1</v>
      </c>
      <c r="H50" s="1">
        <f>F50-G50</f>
        <v>0</v>
      </c>
      <c r="I50" s="3">
        <v>1</v>
      </c>
      <c r="J50" s="4">
        <f>-F50+H50+I50</f>
        <v>0</v>
      </c>
      <c r="K50" s="1">
        <v>18752.080000000002</v>
      </c>
      <c r="L50" s="1">
        <f>K50/F50</f>
        <v>18752.080000000002</v>
      </c>
      <c r="M50" s="5">
        <f>L50*H50</f>
        <v>0</v>
      </c>
      <c r="N50" s="6">
        <f>K50/F50*J50</f>
        <v>0</v>
      </c>
      <c r="O50" s="7">
        <f>K50+M50-N50</f>
        <v>18752.080000000002</v>
      </c>
      <c r="P50" s="5" t="s">
        <v>870</v>
      </c>
    </row>
    <row r="51" spans="1:16" ht="23.45" customHeight="1" x14ac:dyDescent="0.25">
      <c r="A51" s="1" t="s">
        <v>761</v>
      </c>
      <c r="B51" s="1" t="s">
        <v>762</v>
      </c>
      <c r="C51" s="1" t="s">
        <v>762</v>
      </c>
      <c r="D51" s="1" t="s">
        <v>5</v>
      </c>
      <c r="E51" s="1"/>
      <c r="F51" s="1">
        <v>1</v>
      </c>
      <c r="G51" s="1">
        <v>1</v>
      </c>
      <c r="H51" s="1">
        <f>F51-G51</f>
        <v>0</v>
      </c>
      <c r="I51" s="3">
        <v>1</v>
      </c>
      <c r="J51" s="4">
        <f>-F51+H51+I51</f>
        <v>0</v>
      </c>
      <c r="K51" s="1">
        <v>18688.2</v>
      </c>
      <c r="L51" s="1"/>
      <c r="M51" s="5"/>
      <c r="N51" s="6">
        <f>K51/F51*J51</f>
        <v>0</v>
      </c>
      <c r="O51" s="7"/>
      <c r="P51" s="5"/>
    </row>
    <row r="52" spans="1:16" ht="23.45" customHeight="1" x14ac:dyDescent="0.25">
      <c r="A52" s="1" t="s">
        <v>104</v>
      </c>
      <c r="B52" s="1" t="s">
        <v>105</v>
      </c>
      <c r="C52" s="1" t="s">
        <v>106</v>
      </c>
      <c r="D52" s="1" t="s">
        <v>5</v>
      </c>
      <c r="E52" s="1" t="s">
        <v>107</v>
      </c>
      <c r="F52" s="1">
        <v>2</v>
      </c>
      <c r="G52" s="1">
        <v>2</v>
      </c>
      <c r="H52" s="1">
        <f>F52-G52</f>
        <v>0</v>
      </c>
      <c r="I52" s="3">
        <v>2</v>
      </c>
      <c r="J52" s="4">
        <f>-F52+H52+I52</f>
        <v>0</v>
      </c>
      <c r="K52" s="1">
        <v>18325.55</v>
      </c>
      <c r="L52" s="1">
        <f>K52/F52</f>
        <v>9162.7749999999996</v>
      </c>
      <c r="M52" s="5">
        <f>L52*H52</f>
        <v>0</v>
      </c>
      <c r="N52" s="6">
        <f>K52/F52*J52</f>
        <v>0</v>
      </c>
      <c r="O52" s="7">
        <f>K52+M52-N52</f>
        <v>18325.55</v>
      </c>
      <c r="P52" s="5"/>
    </row>
    <row r="53" spans="1:16" ht="23.45" customHeight="1" x14ac:dyDescent="0.25">
      <c r="A53" s="1" t="s">
        <v>491</v>
      </c>
      <c r="B53" s="1" t="s">
        <v>492</v>
      </c>
      <c r="C53" s="1" t="s">
        <v>493</v>
      </c>
      <c r="D53" s="1" t="s">
        <v>5</v>
      </c>
      <c r="E53" s="1" t="s">
        <v>240</v>
      </c>
      <c r="F53" s="1">
        <v>1</v>
      </c>
      <c r="G53" s="1">
        <v>1</v>
      </c>
      <c r="H53" s="1">
        <f>F53-G53</f>
        <v>0</v>
      </c>
      <c r="I53" s="3">
        <v>1</v>
      </c>
      <c r="J53" s="4">
        <f>-F53+H53+I53</f>
        <v>0</v>
      </c>
      <c r="K53" s="1">
        <v>18119.5</v>
      </c>
      <c r="L53" s="1">
        <f>K53/F53</f>
        <v>18119.5</v>
      </c>
      <c r="M53" s="5">
        <f>L53*H53</f>
        <v>0</v>
      </c>
      <c r="N53" s="6">
        <f>K53/F53*J53</f>
        <v>0</v>
      </c>
      <c r="O53" s="7">
        <f>K53+M53-N53</f>
        <v>18119.5</v>
      </c>
      <c r="P53" s="5"/>
    </row>
    <row r="54" spans="1:16" ht="23.45" customHeight="1" x14ac:dyDescent="0.25">
      <c r="A54" s="1" t="s">
        <v>420</v>
      </c>
      <c r="B54" s="1" t="s">
        <v>421</v>
      </c>
      <c r="C54" s="1" t="s">
        <v>421</v>
      </c>
      <c r="D54" s="1" t="s">
        <v>5</v>
      </c>
      <c r="E54" s="1" t="s">
        <v>422</v>
      </c>
      <c r="F54" s="1">
        <v>1</v>
      </c>
      <c r="G54" s="1">
        <v>1</v>
      </c>
      <c r="H54" s="1">
        <f>F54-G54</f>
        <v>0</v>
      </c>
      <c r="I54" s="3">
        <v>1</v>
      </c>
      <c r="J54" s="4">
        <f>-F54+H54+I54</f>
        <v>0</v>
      </c>
      <c r="K54" s="1">
        <v>17882.150000000001</v>
      </c>
      <c r="L54" s="1">
        <f>K54/F54</f>
        <v>17882.150000000001</v>
      </c>
      <c r="M54" s="5">
        <f>L54*H54</f>
        <v>0</v>
      </c>
      <c r="N54" s="6">
        <f>K54/F54*J54</f>
        <v>0</v>
      </c>
      <c r="O54" s="7">
        <f>K54+M54-N54</f>
        <v>17882.150000000001</v>
      </c>
      <c r="P54" s="5"/>
    </row>
    <row r="55" spans="1:16" ht="23.45" customHeight="1" x14ac:dyDescent="0.25">
      <c r="A55" s="1" t="s">
        <v>429</v>
      </c>
      <c r="B55" s="1" t="s">
        <v>430</v>
      </c>
      <c r="C55" s="1" t="s">
        <v>430</v>
      </c>
      <c r="D55" s="1" t="s">
        <v>5</v>
      </c>
      <c r="E55" s="1" t="s">
        <v>6</v>
      </c>
      <c r="F55" s="1">
        <v>1</v>
      </c>
      <c r="G55" s="1">
        <v>1</v>
      </c>
      <c r="H55" s="1">
        <f>F55-G55</f>
        <v>0</v>
      </c>
      <c r="I55" s="3">
        <v>1</v>
      </c>
      <c r="J55" s="4">
        <f>-F55+H55+I55</f>
        <v>0</v>
      </c>
      <c r="K55" s="1">
        <v>17165.36</v>
      </c>
      <c r="L55" s="1">
        <f>K55/F55</f>
        <v>17165.36</v>
      </c>
      <c r="M55" s="5">
        <f>L55*H55</f>
        <v>0</v>
      </c>
      <c r="N55" s="6">
        <f>K55/F55*J55</f>
        <v>0</v>
      </c>
      <c r="O55" s="7">
        <f>K55+M55-N55</f>
        <v>17165.36</v>
      </c>
      <c r="P55" s="5"/>
    </row>
    <row r="56" spans="1:16" ht="23.45" customHeight="1" x14ac:dyDescent="0.25">
      <c r="A56" s="1" t="s">
        <v>340</v>
      </c>
      <c r="B56" s="1" t="s">
        <v>341</v>
      </c>
      <c r="C56" s="1" t="s">
        <v>342</v>
      </c>
      <c r="D56" s="1" t="s">
        <v>5</v>
      </c>
      <c r="E56" s="1" t="s">
        <v>66</v>
      </c>
      <c r="F56" s="1">
        <v>1</v>
      </c>
      <c r="G56" s="1">
        <v>1</v>
      </c>
      <c r="H56" s="1">
        <f>F56-G56</f>
        <v>0</v>
      </c>
      <c r="I56" s="3">
        <v>1</v>
      </c>
      <c r="J56" s="4">
        <f>-F56+H56+I56</f>
        <v>0</v>
      </c>
      <c r="K56" s="1">
        <v>16965.169999999998</v>
      </c>
      <c r="L56" s="1">
        <f>K56/F56</f>
        <v>16965.169999999998</v>
      </c>
      <c r="M56" s="5">
        <f>L56*H56</f>
        <v>0</v>
      </c>
      <c r="N56" s="6">
        <f>K56/F56*J56</f>
        <v>0</v>
      </c>
      <c r="O56" s="7">
        <f>K56+M56-N56</f>
        <v>16965.169999999998</v>
      </c>
      <c r="P56" s="5"/>
    </row>
    <row r="57" spans="1:16" ht="23.45" customHeight="1" x14ac:dyDescent="0.25">
      <c r="A57" s="1" t="s">
        <v>693</v>
      </c>
      <c r="B57" s="1" t="s">
        <v>694</v>
      </c>
      <c r="C57" s="1" t="s">
        <v>694</v>
      </c>
      <c r="D57" s="1" t="s">
        <v>5</v>
      </c>
      <c r="E57" s="1"/>
      <c r="F57" s="1">
        <v>10</v>
      </c>
      <c r="G57" s="1">
        <v>10</v>
      </c>
      <c r="H57" s="1">
        <f>F57-G57</f>
        <v>0</v>
      </c>
      <c r="I57" s="3">
        <v>10</v>
      </c>
      <c r="J57" s="4">
        <f>-F57+H57+I57</f>
        <v>0</v>
      </c>
      <c r="K57" s="1">
        <v>16799.18</v>
      </c>
      <c r="L57" s="1"/>
      <c r="M57" s="5"/>
      <c r="N57" s="6">
        <f>K57/F57*J57</f>
        <v>0</v>
      </c>
      <c r="O57" s="7"/>
      <c r="P57" s="5"/>
    </row>
    <row r="58" spans="1:16" ht="23.45" customHeight="1" x14ac:dyDescent="0.25">
      <c r="A58" s="1" t="s">
        <v>228</v>
      </c>
      <c r="B58" s="1" t="s">
        <v>229</v>
      </c>
      <c r="C58" s="1" t="s">
        <v>230</v>
      </c>
      <c r="D58" s="1" t="s">
        <v>5</v>
      </c>
      <c r="E58" s="1" t="s">
        <v>231</v>
      </c>
      <c r="F58" s="1">
        <v>4</v>
      </c>
      <c r="G58" s="1">
        <v>4</v>
      </c>
      <c r="H58" s="1">
        <f>F58-G58</f>
        <v>0</v>
      </c>
      <c r="I58" s="3">
        <v>4</v>
      </c>
      <c r="J58" s="4">
        <f>-F58+H58+I58</f>
        <v>0</v>
      </c>
      <c r="K58" s="1">
        <v>16475.63</v>
      </c>
      <c r="L58" s="1">
        <f>K58/F58</f>
        <v>4118.9075000000003</v>
      </c>
      <c r="M58" s="5">
        <f>L58*H58</f>
        <v>0</v>
      </c>
      <c r="N58" s="6">
        <f>K58/F58*J58</f>
        <v>0</v>
      </c>
      <c r="O58" s="7">
        <f>K58+M58-N58</f>
        <v>16475.63</v>
      </c>
      <c r="P58" s="5"/>
    </row>
    <row r="59" spans="1:16" ht="23.45" customHeight="1" x14ac:dyDescent="0.25">
      <c r="A59" s="1" t="s">
        <v>583</v>
      </c>
      <c r="B59" s="1" t="s">
        <v>584</v>
      </c>
      <c r="C59" s="1" t="s">
        <v>584</v>
      </c>
      <c r="D59" s="1" t="s">
        <v>5</v>
      </c>
      <c r="E59" s="1" t="s">
        <v>571</v>
      </c>
      <c r="F59" s="1">
        <v>98</v>
      </c>
      <c r="G59" s="1">
        <v>98</v>
      </c>
      <c r="H59" s="1">
        <f>F59-G59</f>
        <v>0</v>
      </c>
      <c r="I59" s="3">
        <v>98</v>
      </c>
      <c r="J59" s="4">
        <f>-F59+H59+I59</f>
        <v>0</v>
      </c>
      <c r="K59" s="1">
        <v>16372.46</v>
      </c>
      <c r="L59" s="1">
        <f>K59/F59</f>
        <v>167.06591836734694</v>
      </c>
      <c r="M59" s="5">
        <f>L59*H59</f>
        <v>0</v>
      </c>
      <c r="N59" s="6">
        <f>K59/F59*J59</f>
        <v>0</v>
      </c>
      <c r="O59" s="7">
        <f>K59+M59-N59</f>
        <v>16372.46</v>
      </c>
      <c r="P59" s="5"/>
    </row>
    <row r="60" spans="1:16" ht="23.45" customHeight="1" x14ac:dyDescent="0.25">
      <c r="A60" s="1" t="s">
        <v>124</v>
      </c>
      <c r="B60" s="1" t="s">
        <v>125</v>
      </c>
      <c r="C60" s="1" t="s">
        <v>126</v>
      </c>
      <c r="D60" s="1" t="s">
        <v>5</v>
      </c>
      <c r="E60" s="1" t="s">
        <v>62</v>
      </c>
      <c r="F60" s="1">
        <v>1</v>
      </c>
      <c r="G60" s="1">
        <v>1</v>
      </c>
      <c r="H60" s="1">
        <f>F60-G60</f>
        <v>0</v>
      </c>
      <c r="I60" s="3">
        <v>1</v>
      </c>
      <c r="J60" s="4">
        <f>-F60+H60+I60</f>
        <v>0</v>
      </c>
      <c r="K60" s="1">
        <v>15768.55</v>
      </c>
      <c r="L60" s="1">
        <f>K60/F60</f>
        <v>15768.55</v>
      </c>
      <c r="M60" s="5">
        <f>L60*H60</f>
        <v>0</v>
      </c>
      <c r="N60" s="6">
        <f>K60/F60*J60</f>
        <v>0</v>
      </c>
      <c r="O60" s="7">
        <f>K60+M60-N60</f>
        <v>15768.55</v>
      </c>
      <c r="P60" s="5"/>
    </row>
    <row r="61" spans="1:16" ht="23.45" customHeight="1" x14ac:dyDescent="0.25">
      <c r="A61" s="1" t="s">
        <v>813</v>
      </c>
      <c r="B61" s="1" t="s">
        <v>814</v>
      </c>
      <c r="C61" s="1" t="s">
        <v>814</v>
      </c>
      <c r="D61" s="1" t="s">
        <v>5</v>
      </c>
      <c r="E61" s="1"/>
      <c r="F61" s="1">
        <v>3</v>
      </c>
      <c r="G61" s="1">
        <v>3</v>
      </c>
      <c r="H61" s="1">
        <f>F61-G61</f>
        <v>0</v>
      </c>
      <c r="I61" s="3">
        <v>3</v>
      </c>
      <c r="J61" s="4">
        <f>-F61+H61+I61</f>
        <v>0</v>
      </c>
      <c r="K61" s="1">
        <v>15702.11</v>
      </c>
      <c r="L61" s="1"/>
      <c r="M61" s="5"/>
      <c r="N61" s="6">
        <f>K61/F61*J61</f>
        <v>0</v>
      </c>
      <c r="O61" s="7"/>
      <c r="P61" s="5"/>
    </row>
    <row r="62" spans="1:16" ht="23.45" customHeight="1" x14ac:dyDescent="0.25">
      <c r="A62" s="1" t="s">
        <v>485</v>
      </c>
      <c r="B62" s="1" t="s">
        <v>486</v>
      </c>
      <c r="C62" s="1" t="s">
        <v>487</v>
      </c>
      <c r="D62" s="1" t="s">
        <v>5</v>
      </c>
      <c r="E62" s="1" t="s">
        <v>310</v>
      </c>
      <c r="F62" s="1">
        <v>1</v>
      </c>
      <c r="G62" s="1">
        <v>1</v>
      </c>
      <c r="H62" s="1">
        <f>F62-G62</f>
        <v>0</v>
      </c>
      <c r="I62" s="3">
        <v>1</v>
      </c>
      <c r="J62" s="4">
        <f>-F62+H62+I62</f>
        <v>0</v>
      </c>
      <c r="K62" s="1">
        <v>15162.09</v>
      </c>
      <c r="L62" s="1">
        <f>K62/F62</f>
        <v>15162.09</v>
      </c>
      <c r="M62" s="5">
        <f>L62*H62</f>
        <v>0</v>
      </c>
      <c r="N62" s="6">
        <f>K62/F62*J62</f>
        <v>0</v>
      </c>
      <c r="O62" s="7">
        <f>K62+M62-N62</f>
        <v>15162.09</v>
      </c>
      <c r="P62" s="5"/>
    </row>
    <row r="63" spans="1:16" ht="23.45" customHeight="1" x14ac:dyDescent="0.25">
      <c r="A63" s="1" t="s">
        <v>847</v>
      </c>
      <c r="B63" s="1" t="s">
        <v>848</v>
      </c>
      <c r="C63" s="1" t="s">
        <v>848</v>
      </c>
      <c r="D63" s="1" t="s">
        <v>5</v>
      </c>
      <c r="E63" s="1"/>
      <c r="F63" s="1">
        <v>2</v>
      </c>
      <c r="G63" s="1">
        <v>2</v>
      </c>
      <c r="H63" s="1">
        <f>F63-G63</f>
        <v>0</v>
      </c>
      <c r="I63" s="3">
        <v>2</v>
      </c>
      <c r="J63" s="4">
        <f>-F63+H63+I63</f>
        <v>0</v>
      </c>
      <c r="K63" s="1">
        <v>14682.49</v>
      </c>
      <c r="L63" s="1">
        <f>K63/F63</f>
        <v>7341.2449999999999</v>
      </c>
      <c r="M63" s="5">
        <f>L63*H63</f>
        <v>0</v>
      </c>
      <c r="N63" s="6">
        <f>K63/F63*J63</f>
        <v>0</v>
      </c>
      <c r="O63" s="7">
        <f>K63+M63-N63</f>
        <v>14682.49</v>
      </c>
      <c r="P63" s="5"/>
    </row>
    <row r="64" spans="1:16" ht="23.45" customHeight="1" x14ac:dyDescent="0.25">
      <c r="A64" s="1" t="s">
        <v>467</v>
      </c>
      <c r="B64" s="1" t="s">
        <v>468</v>
      </c>
      <c r="C64" s="1" t="s">
        <v>469</v>
      </c>
      <c r="D64" s="1" t="s">
        <v>5</v>
      </c>
      <c r="E64" s="1" t="s">
        <v>134</v>
      </c>
      <c r="F64" s="1">
        <v>4</v>
      </c>
      <c r="G64" s="1">
        <v>4</v>
      </c>
      <c r="H64" s="1">
        <f>F64-G64</f>
        <v>0</v>
      </c>
      <c r="I64" s="3">
        <v>4</v>
      </c>
      <c r="J64" s="4">
        <f>-F64+H64+I64</f>
        <v>0</v>
      </c>
      <c r="K64" s="1">
        <v>14608.27</v>
      </c>
      <c r="L64" s="1">
        <f>K64/F64</f>
        <v>3652.0675000000001</v>
      </c>
      <c r="M64" s="5">
        <f>L64*H64</f>
        <v>0</v>
      </c>
      <c r="N64" s="6">
        <f>K64/F64*J64</f>
        <v>0</v>
      </c>
      <c r="O64" s="7">
        <f>K64+M64-N64</f>
        <v>14608.27</v>
      </c>
      <c r="P64" s="5"/>
    </row>
    <row r="65" spans="1:16" ht="23.45" customHeight="1" x14ac:dyDescent="0.25">
      <c r="A65" s="1" t="s">
        <v>171</v>
      </c>
      <c r="B65" s="1" t="s">
        <v>172</v>
      </c>
      <c r="C65" s="1" t="s">
        <v>173</v>
      </c>
      <c r="D65" s="1" t="s">
        <v>5</v>
      </c>
      <c r="E65" s="1" t="s">
        <v>174</v>
      </c>
      <c r="F65" s="1">
        <v>2</v>
      </c>
      <c r="G65" s="1">
        <v>2</v>
      </c>
      <c r="H65" s="1">
        <f>F65-G65</f>
        <v>0</v>
      </c>
      <c r="I65" s="3">
        <v>2</v>
      </c>
      <c r="J65" s="4">
        <f>-F65+H65+I65</f>
        <v>0</v>
      </c>
      <c r="K65" s="1">
        <v>14541.2</v>
      </c>
      <c r="L65" s="1">
        <f>K65/F65</f>
        <v>7270.6</v>
      </c>
      <c r="M65" s="5">
        <f>L65*H65</f>
        <v>0</v>
      </c>
      <c r="N65" s="6">
        <f>K65/F65*J65</f>
        <v>0</v>
      </c>
      <c r="O65" s="7">
        <f>K65+M65-N65</f>
        <v>14541.2</v>
      </c>
      <c r="P65" s="5" t="s">
        <v>870</v>
      </c>
    </row>
    <row r="66" spans="1:16" ht="23.45" customHeight="1" x14ac:dyDescent="0.25">
      <c r="A66" s="1" t="s">
        <v>526</v>
      </c>
      <c r="B66" s="1" t="s">
        <v>527</v>
      </c>
      <c r="C66" s="1" t="s">
        <v>527</v>
      </c>
      <c r="D66" s="1" t="s">
        <v>5</v>
      </c>
      <c r="E66" s="1" t="s">
        <v>528</v>
      </c>
      <c r="F66" s="1">
        <v>1</v>
      </c>
      <c r="G66" s="1">
        <v>1</v>
      </c>
      <c r="H66" s="1">
        <f>F66-G66</f>
        <v>0</v>
      </c>
      <c r="I66" s="3">
        <v>1</v>
      </c>
      <c r="J66" s="4">
        <f>-F66+H66+I66</f>
        <v>0</v>
      </c>
      <c r="K66" s="1">
        <v>14396.13</v>
      </c>
      <c r="L66" s="1">
        <f>K66/F66</f>
        <v>14396.13</v>
      </c>
      <c r="M66" s="5">
        <f>L66*H66</f>
        <v>0</v>
      </c>
      <c r="N66" s="6">
        <f>K66/F66*J66</f>
        <v>0</v>
      </c>
      <c r="O66" s="7">
        <f>K66+M66-N66</f>
        <v>14396.13</v>
      </c>
      <c r="P66" s="5"/>
    </row>
    <row r="67" spans="1:16" ht="23.45" customHeight="1" x14ac:dyDescent="0.25">
      <c r="A67" s="1" t="s">
        <v>464</v>
      </c>
      <c r="B67" s="1" t="s">
        <v>465</v>
      </c>
      <c r="C67" s="1" t="s">
        <v>466</v>
      </c>
      <c r="D67" s="1" t="s">
        <v>5</v>
      </c>
      <c r="E67" s="1" t="s">
        <v>130</v>
      </c>
      <c r="F67" s="1">
        <v>2</v>
      </c>
      <c r="G67" s="1">
        <v>2</v>
      </c>
      <c r="H67" s="1">
        <f>F67-G67</f>
        <v>0</v>
      </c>
      <c r="I67" s="3">
        <v>2</v>
      </c>
      <c r="J67" s="4">
        <f>-F67+H67+I67</f>
        <v>0</v>
      </c>
      <c r="K67" s="1">
        <v>14066.41</v>
      </c>
      <c r="L67" s="1">
        <f>K67/F67</f>
        <v>7033.2049999999999</v>
      </c>
      <c r="M67" s="5">
        <f>L67*H67</f>
        <v>0</v>
      </c>
      <c r="N67" s="6">
        <f>K67/F67*J67</f>
        <v>0</v>
      </c>
      <c r="O67" s="7">
        <f>K67+M67-N67</f>
        <v>14066.41</v>
      </c>
      <c r="P67" s="5"/>
    </row>
    <row r="68" spans="1:16" ht="23.45" customHeight="1" x14ac:dyDescent="0.25">
      <c r="A68" s="1" t="s">
        <v>788</v>
      </c>
      <c r="B68" s="1" t="s">
        <v>789</v>
      </c>
      <c r="C68" s="1" t="s">
        <v>789</v>
      </c>
      <c r="D68" s="1" t="s">
        <v>5</v>
      </c>
      <c r="E68" s="1"/>
      <c r="F68" s="1">
        <v>1</v>
      </c>
      <c r="G68" s="1">
        <v>1</v>
      </c>
      <c r="H68" s="1">
        <f>F68-G68</f>
        <v>0</v>
      </c>
      <c r="I68" s="3">
        <v>1</v>
      </c>
      <c r="J68" s="4">
        <f>-F68+H68+I68</f>
        <v>0</v>
      </c>
      <c r="K68" s="1">
        <v>13945.66</v>
      </c>
      <c r="L68" s="1"/>
      <c r="M68" s="5"/>
      <c r="N68" s="6">
        <f>K68/F68*J68</f>
        <v>0</v>
      </c>
      <c r="O68" s="7"/>
      <c r="P68" s="5"/>
    </row>
    <row r="69" spans="1:16" ht="23.45" customHeight="1" x14ac:dyDescent="0.25">
      <c r="A69" s="1" t="s">
        <v>301</v>
      </c>
      <c r="B69" s="1" t="s">
        <v>302</v>
      </c>
      <c r="C69" s="1" t="s">
        <v>303</v>
      </c>
      <c r="D69" s="1" t="s">
        <v>5</v>
      </c>
      <c r="E69" s="1" t="s">
        <v>11</v>
      </c>
      <c r="F69" s="1">
        <v>3</v>
      </c>
      <c r="G69" s="1">
        <v>3</v>
      </c>
      <c r="H69" s="1">
        <f>F69-G69</f>
        <v>0</v>
      </c>
      <c r="I69" s="3">
        <v>3</v>
      </c>
      <c r="J69" s="4">
        <f>-F69+H69+I69</f>
        <v>0</v>
      </c>
      <c r="K69" s="1">
        <v>13624.89</v>
      </c>
      <c r="L69" s="1">
        <f>K69/F69</f>
        <v>4541.63</v>
      </c>
      <c r="M69" s="5">
        <f>L69*H69</f>
        <v>0</v>
      </c>
      <c r="N69" s="6">
        <f>K69/F69*J69</f>
        <v>0</v>
      </c>
      <c r="O69" s="7">
        <f>K69+M69-N69</f>
        <v>13624.89</v>
      </c>
      <c r="P69" s="5"/>
    </row>
    <row r="70" spans="1:16" ht="23.45" customHeight="1" x14ac:dyDescent="0.25">
      <c r="A70" s="1" t="s">
        <v>456</v>
      </c>
      <c r="B70" s="1" t="s">
        <v>457</v>
      </c>
      <c r="C70" s="1" t="s">
        <v>458</v>
      </c>
      <c r="D70" s="1" t="s">
        <v>5</v>
      </c>
      <c r="E70" s="1" t="s">
        <v>145</v>
      </c>
      <c r="F70" s="1">
        <v>2</v>
      </c>
      <c r="G70" s="1">
        <v>2</v>
      </c>
      <c r="H70" s="1">
        <f>F70-G70</f>
        <v>0</v>
      </c>
      <c r="I70" s="3">
        <v>2</v>
      </c>
      <c r="J70" s="4">
        <f>-F70+H70+I70</f>
        <v>0</v>
      </c>
      <c r="K70" s="1">
        <v>13193.42</v>
      </c>
      <c r="L70" s="1">
        <f>K70/F70</f>
        <v>6596.71</v>
      </c>
      <c r="M70" s="5">
        <f>L70*H70</f>
        <v>0</v>
      </c>
      <c r="N70" s="6">
        <f>K70/F70*J70</f>
        <v>0</v>
      </c>
      <c r="O70" s="7">
        <f>K70+M70-N70</f>
        <v>13193.42</v>
      </c>
      <c r="P70" s="5"/>
    </row>
    <row r="71" spans="1:16" ht="23.45" customHeight="1" x14ac:dyDescent="0.25">
      <c r="A71" s="1" t="s">
        <v>827</v>
      </c>
      <c r="B71" s="1" t="s">
        <v>828</v>
      </c>
      <c r="C71" s="1" t="s">
        <v>828</v>
      </c>
      <c r="D71" s="1" t="s">
        <v>5</v>
      </c>
      <c r="E71" s="1"/>
      <c r="F71" s="1">
        <v>1</v>
      </c>
      <c r="G71" s="1">
        <v>0</v>
      </c>
      <c r="H71" s="1">
        <f>F71-G71</f>
        <v>1</v>
      </c>
      <c r="I71" s="3">
        <v>0</v>
      </c>
      <c r="J71" s="4">
        <f>-F71+H71+I71</f>
        <v>0</v>
      </c>
      <c r="K71" s="1">
        <v>12754.49</v>
      </c>
      <c r="L71" s="1">
        <f>K71/F71</f>
        <v>12754.49</v>
      </c>
      <c r="M71" s="5">
        <f>L71*H71</f>
        <v>12754.49</v>
      </c>
      <c r="N71" s="6">
        <f>K71/F71*J71</f>
        <v>0</v>
      </c>
      <c r="O71" s="7">
        <f>K71+M71-N71</f>
        <v>25508.98</v>
      </c>
      <c r="P71" s="5"/>
    </row>
    <row r="72" spans="1:16" ht="23.45" customHeight="1" x14ac:dyDescent="0.25">
      <c r="A72" s="1" t="s">
        <v>678</v>
      </c>
      <c r="B72" s="1" t="s">
        <v>679</v>
      </c>
      <c r="C72" s="1" t="s">
        <v>680</v>
      </c>
      <c r="D72" s="1" t="s">
        <v>5</v>
      </c>
      <c r="E72" s="1" t="s">
        <v>588</v>
      </c>
      <c r="F72" s="1">
        <v>10</v>
      </c>
      <c r="G72" s="1">
        <v>10</v>
      </c>
      <c r="H72" s="1">
        <f>F72-G72</f>
        <v>0</v>
      </c>
      <c r="I72" s="3">
        <v>10</v>
      </c>
      <c r="J72" s="4">
        <f>-F72+H72+I72</f>
        <v>0</v>
      </c>
      <c r="K72" s="1">
        <v>12491.78</v>
      </c>
      <c r="L72" s="1">
        <f>K72/F72</f>
        <v>1249.1780000000001</v>
      </c>
      <c r="M72" s="5">
        <f>L72*H72</f>
        <v>0</v>
      </c>
      <c r="N72" s="6">
        <f>K72/F72*J72</f>
        <v>0</v>
      </c>
      <c r="O72" s="7">
        <f>K72+M72-N72</f>
        <v>12491.78</v>
      </c>
      <c r="P72" s="5"/>
    </row>
    <row r="73" spans="1:16" ht="23.45" customHeight="1" x14ac:dyDescent="0.25">
      <c r="A73" s="1" t="s">
        <v>621</v>
      </c>
      <c r="B73" s="1" t="s">
        <v>622</v>
      </c>
      <c r="C73" s="1" t="s">
        <v>623</v>
      </c>
      <c r="D73" s="1" t="s">
        <v>5</v>
      </c>
      <c r="E73" s="1" t="s">
        <v>509</v>
      </c>
      <c r="F73" s="1">
        <v>1</v>
      </c>
      <c r="G73" s="1">
        <v>1</v>
      </c>
      <c r="H73" s="1">
        <f>F73-G73</f>
        <v>0</v>
      </c>
      <c r="I73" s="3">
        <v>1</v>
      </c>
      <c r="J73" s="4">
        <f>-F73+H73+I73</f>
        <v>0</v>
      </c>
      <c r="K73" s="1">
        <v>12330.72</v>
      </c>
      <c r="L73" s="1">
        <f>K73/F73</f>
        <v>12330.72</v>
      </c>
      <c r="M73" s="5">
        <f>L73*H73</f>
        <v>0</v>
      </c>
      <c r="N73" s="6">
        <f>K73/F73*J73</f>
        <v>0</v>
      </c>
      <c r="O73" s="7">
        <f>K73+M73-N73</f>
        <v>12330.72</v>
      </c>
      <c r="P73" s="5"/>
    </row>
    <row r="74" spans="1:16" ht="23.45" customHeight="1" x14ac:dyDescent="0.25">
      <c r="A74" s="1" t="s">
        <v>473</v>
      </c>
      <c r="B74" s="1" t="s">
        <v>474</v>
      </c>
      <c r="C74" s="1" t="s">
        <v>475</v>
      </c>
      <c r="D74" s="1" t="s">
        <v>5</v>
      </c>
      <c r="E74" s="1" t="s">
        <v>62</v>
      </c>
      <c r="F74" s="1">
        <v>4</v>
      </c>
      <c r="G74" s="1">
        <v>4</v>
      </c>
      <c r="H74" s="1">
        <f>F74-G74</f>
        <v>0</v>
      </c>
      <c r="I74" s="3">
        <v>4</v>
      </c>
      <c r="J74" s="4">
        <f>-F74+H74+I74</f>
        <v>0</v>
      </c>
      <c r="K74" s="1">
        <v>12262.22</v>
      </c>
      <c r="L74" s="1">
        <f>K74/F74</f>
        <v>3065.5549999999998</v>
      </c>
      <c r="M74" s="5">
        <f>L74*H74</f>
        <v>0</v>
      </c>
      <c r="N74" s="6">
        <f>K74/F74*J74</f>
        <v>0</v>
      </c>
      <c r="O74" s="7">
        <f>K74+M74-N74</f>
        <v>12262.22</v>
      </c>
      <c r="P74" s="5"/>
    </row>
    <row r="75" spans="1:16" ht="23.45" customHeight="1" x14ac:dyDescent="0.25">
      <c r="A75" s="1" t="s">
        <v>853</v>
      </c>
      <c r="B75" s="1" t="s">
        <v>854</v>
      </c>
      <c r="C75" s="1" t="s">
        <v>854</v>
      </c>
      <c r="D75" s="1" t="s">
        <v>5</v>
      </c>
      <c r="E75" s="1"/>
      <c r="F75" s="1">
        <v>1</v>
      </c>
      <c r="G75" s="1">
        <v>0</v>
      </c>
      <c r="H75" s="1">
        <f>F75-G75</f>
        <v>1</v>
      </c>
      <c r="I75" s="3">
        <v>0</v>
      </c>
      <c r="J75" s="4">
        <f>-F75+H75+I75</f>
        <v>0</v>
      </c>
      <c r="K75" s="1">
        <v>12111.08</v>
      </c>
      <c r="L75" s="1">
        <f>K75/F75</f>
        <v>12111.08</v>
      </c>
      <c r="M75" s="5">
        <f>L75*H75</f>
        <v>12111.08</v>
      </c>
      <c r="N75" s="6">
        <f>K75/F75*J75</f>
        <v>0</v>
      </c>
      <c r="O75" s="7">
        <f>K75+M75-N75</f>
        <v>24222.16</v>
      </c>
      <c r="P75" s="5"/>
    </row>
    <row r="76" spans="1:16" ht="23.45" customHeight="1" x14ac:dyDescent="0.25">
      <c r="A76" s="1" t="s">
        <v>831</v>
      </c>
      <c r="B76" s="1" t="s">
        <v>832</v>
      </c>
      <c r="C76" s="1" t="s">
        <v>832</v>
      </c>
      <c r="D76" s="1" t="s">
        <v>5</v>
      </c>
      <c r="E76" s="1"/>
      <c r="F76" s="1">
        <v>1</v>
      </c>
      <c r="G76" s="1">
        <v>0</v>
      </c>
      <c r="H76" s="1">
        <f>F76-G76</f>
        <v>1</v>
      </c>
      <c r="I76" s="3">
        <v>0</v>
      </c>
      <c r="J76" s="4">
        <f>-F76+H76+I76</f>
        <v>0</v>
      </c>
      <c r="K76" s="1">
        <v>11864.64</v>
      </c>
      <c r="L76" s="1">
        <f>K76/F76</f>
        <v>11864.64</v>
      </c>
      <c r="M76" s="5">
        <f>L76*H76</f>
        <v>11864.64</v>
      </c>
      <c r="N76" s="6">
        <f>K76/F76*J76</f>
        <v>0</v>
      </c>
      <c r="O76" s="7">
        <f>K76+M76-N76</f>
        <v>23729.279999999999</v>
      </c>
      <c r="P76" s="5"/>
    </row>
    <row r="77" spans="1:16" ht="23.45" customHeight="1" x14ac:dyDescent="0.25">
      <c r="A77" s="1" t="s">
        <v>482</v>
      </c>
      <c r="B77" s="1" t="s">
        <v>483</v>
      </c>
      <c r="C77" s="1" t="s">
        <v>484</v>
      </c>
      <c r="D77" s="1" t="s">
        <v>5</v>
      </c>
      <c r="E77" s="1" t="s">
        <v>134</v>
      </c>
      <c r="F77" s="1">
        <v>1</v>
      </c>
      <c r="G77" s="1">
        <v>1</v>
      </c>
      <c r="H77" s="1">
        <f>F77-G77</f>
        <v>0</v>
      </c>
      <c r="I77" s="3">
        <v>1</v>
      </c>
      <c r="J77" s="4">
        <f>-F77+H77+I77</f>
        <v>0</v>
      </c>
      <c r="K77" s="1">
        <v>11836.24</v>
      </c>
      <c r="L77" s="1">
        <f>K77/F77</f>
        <v>11836.24</v>
      </c>
      <c r="M77" s="5">
        <f>L77*H77</f>
        <v>0</v>
      </c>
      <c r="N77" s="6">
        <f>K77/F77*J77</f>
        <v>0</v>
      </c>
      <c r="O77" s="7">
        <f>K77+M77-N77</f>
        <v>11836.24</v>
      </c>
      <c r="P77" s="5"/>
    </row>
    <row r="78" spans="1:16" ht="23.45" customHeight="1" x14ac:dyDescent="0.25">
      <c r="A78" s="1" t="s">
        <v>602</v>
      </c>
      <c r="B78" s="1" t="s">
        <v>603</v>
      </c>
      <c r="C78" s="1" t="s">
        <v>603</v>
      </c>
      <c r="D78" s="1" t="s">
        <v>5</v>
      </c>
      <c r="E78" s="1"/>
      <c r="F78" s="1">
        <v>41</v>
      </c>
      <c r="G78" s="1">
        <v>41</v>
      </c>
      <c r="H78" s="1">
        <f>F78-G78</f>
        <v>0</v>
      </c>
      <c r="I78" s="3">
        <v>41</v>
      </c>
      <c r="J78" s="4">
        <f>-F78+H78+I78</f>
        <v>0</v>
      </c>
      <c r="K78" s="1">
        <v>11543.28</v>
      </c>
      <c r="L78" s="1"/>
      <c r="M78" s="5"/>
      <c r="N78" s="6">
        <f>K78/F78*J78</f>
        <v>0</v>
      </c>
      <c r="O78" s="7"/>
      <c r="P78" s="5"/>
    </row>
    <row r="79" spans="1:16" ht="23.45" customHeight="1" x14ac:dyDescent="0.25">
      <c r="A79" s="1" t="s">
        <v>735</v>
      </c>
      <c r="B79" s="1" t="s">
        <v>736</v>
      </c>
      <c r="C79" s="1" t="s">
        <v>736</v>
      </c>
      <c r="D79" s="1" t="s">
        <v>5</v>
      </c>
      <c r="E79" s="1"/>
      <c r="F79" s="1">
        <v>1</v>
      </c>
      <c r="G79" s="1">
        <v>1</v>
      </c>
      <c r="H79" s="1">
        <f>F79-G79</f>
        <v>0</v>
      </c>
      <c r="I79" s="3">
        <v>1</v>
      </c>
      <c r="J79" s="4">
        <f>-F79+H79+I79</f>
        <v>0</v>
      </c>
      <c r="K79" s="1">
        <v>11412.64</v>
      </c>
      <c r="L79" s="1">
        <f>K79/F79</f>
        <v>11412.64</v>
      </c>
      <c r="M79" s="5">
        <f>L79*H79</f>
        <v>0</v>
      </c>
      <c r="N79" s="6">
        <f>K79/F79*J79</f>
        <v>0</v>
      </c>
      <c r="O79" s="7">
        <f>K79+M79-N79</f>
        <v>11412.64</v>
      </c>
      <c r="P79" s="5"/>
    </row>
    <row r="80" spans="1:16" ht="23.45" customHeight="1" x14ac:dyDescent="0.25">
      <c r="A80" s="1" t="s">
        <v>461</v>
      </c>
      <c r="B80" s="1" t="s">
        <v>462</v>
      </c>
      <c r="C80" s="1" t="s">
        <v>463</v>
      </c>
      <c r="D80" s="1" t="s">
        <v>5</v>
      </c>
      <c r="E80" s="1" t="s">
        <v>252</v>
      </c>
      <c r="F80" s="1">
        <v>2</v>
      </c>
      <c r="G80" s="1">
        <v>2</v>
      </c>
      <c r="H80" s="1">
        <f>F80-G80</f>
        <v>0</v>
      </c>
      <c r="I80" s="3">
        <v>2</v>
      </c>
      <c r="J80" s="4">
        <f>-F80+H80+I80</f>
        <v>0</v>
      </c>
      <c r="K80" s="1">
        <v>10976.95</v>
      </c>
      <c r="L80" s="1">
        <f>K80/F80</f>
        <v>5488.4750000000004</v>
      </c>
      <c r="M80" s="5">
        <f>L80*H80</f>
        <v>0</v>
      </c>
      <c r="N80" s="6">
        <f>K80/F80*J80</f>
        <v>0</v>
      </c>
      <c r="O80" s="7">
        <f>K80+M80-N80</f>
        <v>10976.95</v>
      </c>
      <c r="P80" s="5"/>
    </row>
    <row r="81" spans="1:16" ht="23.45" customHeight="1" x14ac:dyDescent="0.25">
      <c r="A81" s="1" t="s">
        <v>15</v>
      </c>
      <c r="B81" s="1" t="s">
        <v>16</v>
      </c>
      <c r="C81" s="1" t="s">
        <v>17</v>
      </c>
      <c r="D81" s="1" t="s">
        <v>5</v>
      </c>
      <c r="E81" s="1" t="s">
        <v>18</v>
      </c>
      <c r="F81" s="1">
        <v>10</v>
      </c>
      <c r="G81" s="1">
        <v>10</v>
      </c>
      <c r="H81" s="1">
        <f>F81-G81</f>
        <v>0</v>
      </c>
      <c r="I81" s="3">
        <v>10</v>
      </c>
      <c r="J81" s="4">
        <f>-F81+H81+I81</f>
        <v>0</v>
      </c>
      <c r="K81" s="1">
        <v>10950.99</v>
      </c>
      <c r="L81" s="1">
        <f>K81/F81</f>
        <v>1095.0989999999999</v>
      </c>
      <c r="M81" s="5">
        <f>L81*H81</f>
        <v>0</v>
      </c>
      <c r="N81" s="6">
        <f>K81/F81*J81</f>
        <v>0</v>
      </c>
      <c r="O81" s="7">
        <f>K81+M81-N81</f>
        <v>10950.99</v>
      </c>
      <c r="P81" s="5"/>
    </row>
    <row r="82" spans="1:16" ht="23.45" customHeight="1" x14ac:dyDescent="0.25">
      <c r="A82" s="1" t="s">
        <v>325</v>
      </c>
      <c r="B82" s="1" t="s">
        <v>326</v>
      </c>
      <c r="C82" s="1" t="s">
        <v>327</v>
      </c>
      <c r="D82" s="1" t="s">
        <v>5</v>
      </c>
      <c r="E82" s="1" t="s">
        <v>252</v>
      </c>
      <c r="F82" s="1">
        <v>3</v>
      </c>
      <c r="G82" s="1">
        <v>3</v>
      </c>
      <c r="H82" s="1">
        <f>F82-G82</f>
        <v>0</v>
      </c>
      <c r="I82" s="3">
        <v>3</v>
      </c>
      <c r="J82" s="4">
        <f>-F82+H82+I82</f>
        <v>0</v>
      </c>
      <c r="K82" s="1">
        <v>10777.72</v>
      </c>
      <c r="L82" s="1">
        <f>K82/F82</f>
        <v>3592.5733333333333</v>
      </c>
      <c r="M82" s="5">
        <f>L82*H82</f>
        <v>0</v>
      </c>
      <c r="N82" s="6">
        <f>K82/F82*J82</f>
        <v>0</v>
      </c>
      <c r="O82" s="7">
        <f>K82+M82-N82</f>
        <v>10777.72</v>
      </c>
      <c r="P82" s="5"/>
    </row>
    <row r="83" spans="1:16" ht="23.45" customHeight="1" x14ac:dyDescent="0.25">
      <c r="A83" s="1" t="s">
        <v>182</v>
      </c>
      <c r="B83" s="1" t="s">
        <v>183</v>
      </c>
      <c r="C83" s="1" t="s">
        <v>184</v>
      </c>
      <c r="D83" s="1" t="s">
        <v>5</v>
      </c>
      <c r="E83" s="1" t="s">
        <v>185</v>
      </c>
      <c r="F83" s="1">
        <v>4</v>
      </c>
      <c r="G83" s="1">
        <v>4</v>
      </c>
      <c r="H83" s="1">
        <f>F83-G83</f>
        <v>0</v>
      </c>
      <c r="I83" s="3">
        <v>4</v>
      </c>
      <c r="J83" s="4">
        <f>-F83+H83+I83</f>
        <v>0</v>
      </c>
      <c r="K83" s="1">
        <v>10232.540000000001</v>
      </c>
      <c r="L83" s="1">
        <f>K83/F83</f>
        <v>2558.1350000000002</v>
      </c>
      <c r="M83" s="5">
        <f>L83*H83</f>
        <v>0</v>
      </c>
      <c r="N83" s="6">
        <f>K83/F83*J83</f>
        <v>0</v>
      </c>
      <c r="O83" s="7">
        <f>K83+M83-N83</f>
        <v>10232.540000000001</v>
      </c>
      <c r="P83" s="5"/>
    </row>
    <row r="84" spans="1:16" ht="23.45" customHeight="1" x14ac:dyDescent="0.25">
      <c r="A84" s="1" t="s">
        <v>217</v>
      </c>
      <c r="B84" s="1" t="s">
        <v>218</v>
      </c>
      <c r="C84" s="1" t="s">
        <v>219</v>
      </c>
      <c r="D84" s="1" t="s">
        <v>5</v>
      </c>
      <c r="E84" s="1" t="s">
        <v>220</v>
      </c>
      <c r="F84" s="1">
        <v>2</v>
      </c>
      <c r="G84" s="1">
        <v>2</v>
      </c>
      <c r="H84" s="1">
        <f>F84-G84</f>
        <v>0</v>
      </c>
      <c r="I84" s="3">
        <v>2</v>
      </c>
      <c r="J84" s="4">
        <f>-F84+H84+I84</f>
        <v>0</v>
      </c>
      <c r="K84" s="1">
        <v>9949.61</v>
      </c>
      <c r="L84" s="1">
        <f>K84/F84</f>
        <v>4974.8050000000003</v>
      </c>
      <c r="M84" s="5">
        <f>L84*H84</f>
        <v>0</v>
      </c>
      <c r="N84" s="6">
        <f>K84/F84*J84</f>
        <v>0</v>
      </c>
      <c r="O84" s="7">
        <f>K84+M84-N84</f>
        <v>9949.61</v>
      </c>
      <c r="P84" s="5"/>
    </row>
    <row r="85" spans="1:16" ht="23.45" customHeight="1" x14ac:dyDescent="0.25">
      <c r="A85" s="1" t="s">
        <v>118</v>
      </c>
      <c r="B85" s="1" t="s">
        <v>119</v>
      </c>
      <c r="C85" s="1" t="s">
        <v>119</v>
      </c>
      <c r="D85" s="1" t="s">
        <v>5</v>
      </c>
      <c r="E85" s="1" t="s">
        <v>120</v>
      </c>
      <c r="F85" s="1">
        <v>1</v>
      </c>
      <c r="G85" s="1">
        <v>1</v>
      </c>
      <c r="H85" s="1">
        <f>F85-G85</f>
        <v>0</v>
      </c>
      <c r="I85" s="3">
        <v>1</v>
      </c>
      <c r="J85" s="4">
        <f>-F85+H85+I85</f>
        <v>0</v>
      </c>
      <c r="K85" s="1">
        <v>9508.7000000000007</v>
      </c>
      <c r="L85" s="1">
        <f>K85/F85</f>
        <v>9508.7000000000007</v>
      </c>
      <c r="M85" s="5">
        <f>L85*H85</f>
        <v>0</v>
      </c>
      <c r="N85" s="6">
        <f>K85/F85*J85</f>
        <v>0</v>
      </c>
      <c r="O85" s="7">
        <f>K85+M85-N85</f>
        <v>9508.7000000000007</v>
      </c>
      <c r="P85" s="5"/>
    </row>
    <row r="86" spans="1:16" ht="23.45" customHeight="1" x14ac:dyDescent="0.25">
      <c r="A86" s="1" t="s">
        <v>278</v>
      </c>
      <c r="B86" s="1" t="s">
        <v>279</v>
      </c>
      <c r="C86" s="1" t="s">
        <v>280</v>
      </c>
      <c r="D86" s="1" t="s">
        <v>5</v>
      </c>
      <c r="E86" s="1" t="s">
        <v>50</v>
      </c>
      <c r="F86" s="1">
        <v>2</v>
      </c>
      <c r="G86" s="1">
        <v>2</v>
      </c>
      <c r="H86" s="1">
        <f>F86-G86</f>
        <v>0</v>
      </c>
      <c r="I86" s="3">
        <v>2</v>
      </c>
      <c r="J86" s="4">
        <f>-F86+H86+I86</f>
        <v>0</v>
      </c>
      <c r="K86" s="1">
        <v>9233.89</v>
      </c>
      <c r="L86" s="1">
        <f>K86/F86</f>
        <v>4616.9449999999997</v>
      </c>
      <c r="M86" s="5">
        <f>L86*H86</f>
        <v>0</v>
      </c>
      <c r="N86" s="6">
        <f>K86/F86*J86</f>
        <v>0</v>
      </c>
      <c r="O86" s="7">
        <f>K86+M86-N86</f>
        <v>9233.89</v>
      </c>
      <c r="P86" s="5"/>
    </row>
    <row r="87" spans="1:16" ht="23.45" customHeight="1" x14ac:dyDescent="0.25">
      <c r="A87" s="1" t="s">
        <v>642</v>
      </c>
      <c r="B87" s="1" t="s">
        <v>643</v>
      </c>
      <c r="C87" s="1" t="s">
        <v>644</v>
      </c>
      <c r="D87" s="1" t="s">
        <v>5</v>
      </c>
      <c r="E87" s="1" t="s">
        <v>503</v>
      </c>
      <c r="F87" s="1">
        <v>2</v>
      </c>
      <c r="G87" s="1">
        <v>2</v>
      </c>
      <c r="H87" s="1">
        <f>F87-G87</f>
        <v>0</v>
      </c>
      <c r="I87" s="3">
        <v>2</v>
      </c>
      <c r="J87" s="4">
        <f>-F87+H87+I87</f>
        <v>0</v>
      </c>
      <c r="K87" s="1">
        <v>9207.64</v>
      </c>
      <c r="L87" s="1">
        <f>K87/F87</f>
        <v>4603.82</v>
      </c>
      <c r="M87" s="5">
        <f>L87*H87</f>
        <v>0</v>
      </c>
      <c r="N87" s="6">
        <f>K87/F87*J87</f>
        <v>0</v>
      </c>
      <c r="O87" s="7">
        <f>K87+M87-N87</f>
        <v>9207.64</v>
      </c>
      <c r="P87" s="5"/>
    </row>
    <row r="88" spans="1:16" ht="23.45" customHeight="1" x14ac:dyDescent="0.25">
      <c r="A88" s="1" t="s">
        <v>35</v>
      </c>
      <c r="B88" s="1" t="s">
        <v>36</v>
      </c>
      <c r="C88" s="1" t="s">
        <v>37</v>
      </c>
      <c r="D88" s="1" t="s">
        <v>5</v>
      </c>
      <c r="E88" s="1" t="s">
        <v>38</v>
      </c>
      <c r="F88" s="1">
        <v>2</v>
      </c>
      <c r="G88" s="1">
        <v>2</v>
      </c>
      <c r="H88" s="1">
        <f>F88-G88</f>
        <v>0</v>
      </c>
      <c r="I88" s="3">
        <v>2</v>
      </c>
      <c r="J88" s="4">
        <f>-F88+H88+I88</f>
        <v>0</v>
      </c>
      <c r="K88" s="1">
        <v>9051.1200000000008</v>
      </c>
      <c r="L88" s="1">
        <f>K88/F88</f>
        <v>4525.5600000000004</v>
      </c>
      <c r="M88" s="5">
        <f>L88*H88</f>
        <v>0</v>
      </c>
      <c r="N88" s="6">
        <f>K88/F88*J88</f>
        <v>0</v>
      </c>
      <c r="O88" s="7">
        <f>K88+M88-N88</f>
        <v>9051.1200000000008</v>
      </c>
      <c r="P88" s="5"/>
    </row>
    <row r="89" spans="1:16" ht="23.45" customHeight="1" x14ac:dyDescent="0.25">
      <c r="A89" s="1" t="s">
        <v>284</v>
      </c>
      <c r="B89" s="1" t="s">
        <v>285</v>
      </c>
      <c r="C89" s="1" t="s">
        <v>286</v>
      </c>
      <c r="D89" s="1" t="s">
        <v>5</v>
      </c>
      <c r="E89" s="1" t="s">
        <v>287</v>
      </c>
      <c r="F89" s="1">
        <v>2</v>
      </c>
      <c r="G89" s="1">
        <v>2</v>
      </c>
      <c r="H89" s="1">
        <f>F89-G89</f>
        <v>0</v>
      </c>
      <c r="I89" s="3">
        <v>2</v>
      </c>
      <c r="J89" s="4">
        <f>-F89+H89+I89</f>
        <v>0</v>
      </c>
      <c r="K89" s="1">
        <v>8826.48</v>
      </c>
      <c r="L89" s="1">
        <f>K89/F89</f>
        <v>4413.24</v>
      </c>
      <c r="M89" s="5">
        <f>L89*H89</f>
        <v>0</v>
      </c>
      <c r="N89" s="6">
        <f>K89/F89*J89</f>
        <v>0</v>
      </c>
      <c r="O89" s="7">
        <f>K89+M89-N89</f>
        <v>8826.48</v>
      </c>
      <c r="P89" s="5"/>
    </row>
    <row r="90" spans="1:16" ht="23.45" customHeight="1" x14ac:dyDescent="0.25">
      <c r="A90" s="1" t="s">
        <v>168</v>
      </c>
      <c r="B90" s="1" t="s">
        <v>169</v>
      </c>
      <c r="C90" s="1" t="s">
        <v>170</v>
      </c>
      <c r="D90" s="1" t="s">
        <v>5</v>
      </c>
      <c r="E90" s="1" t="s">
        <v>66</v>
      </c>
      <c r="F90" s="1">
        <v>1</v>
      </c>
      <c r="G90" s="1">
        <v>1</v>
      </c>
      <c r="H90" s="1">
        <f>F90-G90</f>
        <v>0</v>
      </c>
      <c r="I90" s="3">
        <v>1</v>
      </c>
      <c r="J90" s="4">
        <f>-F90+H90+I90</f>
        <v>0</v>
      </c>
      <c r="K90" s="1">
        <v>8739.77</v>
      </c>
      <c r="L90" s="1">
        <f>K90/F90</f>
        <v>8739.77</v>
      </c>
      <c r="M90" s="5">
        <f>L90*H90</f>
        <v>0</v>
      </c>
      <c r="N90" s="6">
        <f>K90/F90*J90</f>
        <v>0</v>
      </c>
      <c r="O90" s="7">
        <f>K90+M90-N90</f>
        <v>8739.77</v>
      </c>
      <c r="P90" s="5"/>
    </row>
    <row r="91" spans="1:16" ht="23.45" customHeight="1" x14ac:dyDescent="0.25">
      <c r="A91" s="1" t="s">
        <v>423</v>
      </c>
      <c r="B91" s="1" t="s">
        <v>424</v>
      </c>
      <c r="C91" s="1" t="s">
        <v>425</v>
      </c>
      <c r="D91" s="1" t="s">
        <v>5</v>
      </c>
      <c r="E91" s="1" t="s">
        <v>50</v>
      </c>
      <c r="F91" s="1">
        <v>1</v>
      </c>
      <c r="G91" s="1">
        <v>1</v>
      </c>
      <c r="H91" s="1">
        <f>F91-G91</f>
        <v>0</v>
      </c>
      <c r="I91" s="3">
        <v>1</v>
      </c>
      <c r="J91" s="4">
        <f>-F91+H91+I91</f>
        <v>0</v>
      </c>
      <c r="K91" s="1">
        <v>8499.98</v>
      </c>
      <c r="L91" s="1">
        <f>K91/F91</f>
        <v>8499.98</v>
      </c>
      <c r="M91" s="5">
        <f>L91*H91</f>
        <v>0</v>
      </c>
      <c r="N91" s="6">
        <f>K91/F91*J91</f>
        <v>0</v>
      </c>
      <c r="O91" s="7">
        <f>K91+M91-N91</f>
        <v>8499.98</v>
      </c>
      <c r="P91" s="5"/>
    </row>
    <row r="92" spans="1:16" ht="23.45" customHeight="1" x14ac:dyDescent="0.25">
      <c r="A92" s="1" t="s">
        <v>518</v>
      </c>
      <c r="B92" s="1" t="s">
        <v>519</v>
      </c>
      <c r="C92" s="1" t="s">
        <v>520</v>
      </c>
      <c r="D92" s="1" t="s">
        <v>5</v>
      </c>
      <c r="E92" s="1" t="s">
        <v>517</v>
      </c>
      <c r="F92" s="1">
        <v>1</v>
      </c>
      <c r="G92" s="1">
        <v>1</v>
      </c>
      <c r="H92" s="1">
        <f>F92-G92</f>
        <v>0</v>
      </c>
      <c r="I92" s="3">
        <v>1</v>
      </c>
      <c r="J92" s="4">
        <f>-F92+H92+I92</f>
        <v>0</v>
      </c>
      <c r="K92" s="1">
        <v>8377.18</v>
      </c>
      <c r="L92" s="1">
        <f>K92/F92</f>
        <v>8377.18</v>
      </c>
      <c r="M92" s="5">
        <f>L92*H92</f>
        <v>0</v>
      </c>
      <c r="N92" s="6">
        <f>K92/F92*J92</f>
        <v>0</v>
      </c>
      <c r="O92" s="7">
        <f>K92+M92-N92</f>
        <v>8377.18</v>
      </c>
      <c r="P92" s="5"/>
    </row>
    <row r="93" spans="1:16" ht="23.45" customHeight="1" x14ac:dyDescent="0.25">
      <c r="A93" s="1" t="s">
        <v>673</v>
      </c>
      <c r="B93" s="1" t="s">
        <v>674</v>
      </c>
      <c r="C93" s="1" t="s">
        <v>674</v>
      </c>
      <c r="D93" s="1" t="s">
        <v>5</v>
      </c>
      <c r="E93" s="1"/>
      <c r="F93" s="1">
        <v>4</v>
      </c>
      <c r="G93" s="1">
        <v>4</v>
      </c>
      <c r="H93" s="1">
        <f>F93-G93</f>
        <v>0</v>
      </c>
      <c r="I93" s="3">
        <v>4</v>
      </c>
      <c r="J93" s="4">
        <f>-F93+H93+I93</f>
        <v>0</v>
      </c>
      <c r="K93" s="1">
        <v>8232.34</v>
      </c>
      <c r="L93" s="1"/>
      <c r="M93" s="5"/>
      <c r="N93" s="6">
        <f>K93/F93*J93</f>
        <v>0</v>
      </c>
      <c r="O93" s="7"/>
      <c r="P93" s="5"/>
    </row>
    <row r="94" spans="1:16" ht="23.45" customHeight="1" x14ac:dyDescent="0.25">
      <c r="A94" s="1" t="s">
        <v>95</v>
      </c>
      <c r="B94" s="1" t="s">
        <v>96</v>
      </c>
      <c r="C94" s="1" t="s">
        <v>97</v>
      </c>
      <c r="D94" s="1" t="s">
        <v>5</v>
      </c>
      <c r="E94" s="1" t="s">
        <v>34</v>
      </c>
      <c r="F94" s="1">
        <v>1</v>
      </c>
      <c r="G94" s="1">
        <v>1</v>
      </c>
      <c r="H94" s="1">
        <f>F94-G94</f>
        <v>0</v>
      </c>
      <c r="I94" s="3">
        <v>1</v>
      </c>
      <c r="J94" s="4">
        <f>-F94+H94+I94</f>
        <v>0</v>
      </c>
      <c r="K94" s="1">
        <v>8216.81</v>
      </c>
      <c r="L94" s="1">
        <f>K94/F94</f>
        <v>8216.81</v>
      </c>
      <c r="M94" s="5">
        <f>L94*H94</f>
        <v>0</v>
      </c>
      <c r="N94" s="6">
        <f>K94/F94*J94</f>
        <v>0</v>
      </c>
      <c r="O94" s="7">
        <f>K94+M94-N94</f>
        <v>8216.81</v>
      </c>
      <c r="P94" s="5"/>
    </row>
    <row r="95" spans="1:16" ht="23.45" customHeight="1" x14ac:dyDescent="0.25">
      <c r="A95" s="1" t="s">
        <v>142</v>
      </c>
      <c r="B95" s="1" t="s">
        <v>143</v>
      </c>
      <c r="C95" s="1" t="s">
        <v>144</v>
      </c>
      <c r="D95" s="1" t="s">
        <v>5</v>
      </c>
      <c r="E95" s="1" t="s">
        <v>145</v>
      </c>
      <c r="F95" s="1">
        <v>4</v>
      </c>
      <c r="G95" s="1">
        <v>4</v>
      </c>
      <c r="H95" s="1">
        <f>F95-G95</f>
        <v>0</v>
      </c>
      <c r="I95" s="3">
        <v>4</v>
      </c>
      <c r="J95" s="4">
        <f>-F95+H95+I95</f>
        <v>0</v>
      </c>
      <c r="K95" s="1">
        <v>8215.130000000001</v>
      </c>
      <c r="L95" s="1">
        <f>K95/F95</f>
        <v>2053.7825000000003</v>
      </c>
      <c r="M95" s="5">
        <f>L95*H95</f>
        <v>0</v>
      </c>
      <c r="N95" s="6">
        <f>K95/F95*J95</f>
        <v>0</v>
      </c>
      <c r="O95" s="7">
        <f>K95+M95-N95</f>
        <v>8215.130000000001</v>
      </c>
      <c r="P95" s="5"/>
    </row>
    <row r="96" spans="1:16" ht="23.45" customHeight="1" x14ac:dyDescent="0.25">
      <c r="A96" s="1" t="s">
        <v>766</v>
      </c>
      <c r="B96" s="1" t="s">
        <v>767</v>
      </c>
      <c r="C96" s="1" t="s">
        <v>767</v>
      </c>
      <c r="D96" s="1" t="s">
        <v>765</v>
      </c>
      <c r="E96" s="1"/>
      <c r="F96" s="1">
        <v>15</v>
      </c>
      <c r="G96" s="1">
        <v>15</v>
      </c>
      <c r="H96" s="1">
        <f>F96-G96</f>
        <v>0</v>
      </c>
      <c r="I96" s="3">
        <v>15</v>
      </c>
      <c r="J96" s="4">
        <f>-F96+H96+I96</f>
        <v>0</v>
      </c>
      <c r="K96" s="1">
        <v>8197.02</v>
      </c>
      <c r="L96" s="1"/>
      <c r="M96" s="5"/>
      <c r="N96" s="6">
        <f>K96/F96*J96</f>
        <v>0</v>
      </c>
      <c r="O96" s="7"/>
      <c r="P96" s="5"/>
    </row>
    <row r="97" spans="1:16" ht="23.45" customHeight="1" x14ac:dyDescent="0.25">
      <c r="A97" s="1" t="s">
        <v>138</v>
      </c>
      <c r="B97" s="1" t="s">
        <v>139</v>
      </c>
      <c r="C97" s="1" t="s">
        <v>140</v>
      </c>
      <c r="D97" s="1" t="s">
        <v>5</v>
      </c>
      <c r="E97" s="1" t="s">
        <v>141</v>
      </c>
      <c r="F97" s="1">
        <v>2</v>
      </c>
      <c r="G97" s="1">
        <v>2</v>
      </c>
      <c r="H97" s="1">
        <f>F97-G97</f>
        <v>0</v>
      </c>
      <c r="I97" s="3">
        <v>2</v>
      </c>
      <c r="J97" s="4">
        <f>-F97+H97+I97</f>
        <v>0</v>
      </c>
      <c r="K97" s="1">
        <v>7967.54</v>
      </c>
      <c r="L97" s="1">
        <f>K97/F97</f>
        <v>3983.77</v>
      </c>
      <c r="M97" s="5">
        <f>L97*H97</f>
        <v>0</v>
      </c>
      <c r="N97" s="6">
        <f>K97/F97*J97</f>
        <v>0</v>
      </c>
      <c r="O97" s="7">
        <f>K97+M97-N97</f>
        <v>7967.54</v>
      </c>
      <c r="P97" s="5"/>
    </row>
    <row r="98" spans="1:16" ht="23.45" customHeight="1" x14ac:dyDescent="0.25">
      <c r="A98" s="1" t="s">
        <v>78</v>
      </c>
      <c r="B98" s="1" t="s">
        <v>79</v>
      </c>
      <c r="C98" s="1" t="s">
        <v>80</v>
      </c>
      <c r="D98" s="1" t="s">
        <v>5</v>
      </c>
      <c r="E98" s="1" t="s">
        <v>77</v>
      </c>
      <c r="F98" s="1">
        <v>4</v>
      </c>
      <c r="G98" s="1">
        <v>4</v>
      </c>
      <c r="H98" s="1">
        <f>F98-G98</f>
        <v>0</v>
      </c>
      <c r="I98" s="3">
        <v>4</v>
      </c>
      <c r="J98" s="4">
        <f>-F98+H98+I98</f>
        <v>0</v>
      </c>
      <c r="K98" s="1">
        <v>7771.9400000000014</v>
      </c>
      <c r="L98" s="1">
        <f>K98/F98</f>
        <v>1942.9850000000004</v>
      </c>
      <c r="M98" s="5">
        <f>L98*H98</f>
        <v>0</v>
      </c>
      <c r="N98" s="6">
        <f>K98/F98*J98</f>
        <v>0</v>
      </c>
      <c r="O98" s="7">
        <f>K98+M98-N98</f>
        <v>7771.9400000000014</v>
      </c>
      <c r="P98" s="5"/>
    </row>
    <row r="99" spans="1:16" ht="23.45" customHeight="1" x14ac:dyDescent="0.25">
      <c r="A99" s="1" t="s">
        <v>59</v>
      </c>
      <c r="B99" s="1" t="s">
        <v>60</v>
      </c>
      <c r="C99" s="1" t="s">
        <v>61</v>
      </c>
      <c r="D99" s="1" t="s">
        <v>5</v>
      </c>
      <c r="E99" s="1" t="s">
        <v>62</v>
      </c>
      <c r="F99" s="1">
        <v>4</v>
      </c>
      <c r="G99" s="1">
        <v>4</v>
      </c>
      <c r="H99" s="1">
        <f>F99-G99</f>
        <v>0</v>
      </c>
      <c r="I99" s="3">
        <v>4</v>
      </c>
      <c r="J99" s="4">
        <f>-F99+H99+I99</f>
        <v>0</v>
      </c>
      <c r="K99" s="1">
        <v>7528.04</v>
      </c>
      <c r="L99" s="1">
        <f>K99/F99</f>
        <v>1882.01</v>
      </c>
      <c r="M99" s="5">
        <f>L99*H99</f>
        <v>0</v>
      </c>
      <c r="N99" s="6">
        <f>K99/F99*J99</f>
        <v>0</v>
      </c>
      <c r="O99" s="7">
        <f>K99+M99-N99</f>
        <v>7528.04</v>
      </c>
      <c r="P99" s="5"/>
    </row>
    <row r="100" spans="1:16" ht="23.45" customHeight="1" x14ac:dyDescent="0.25">
      <c r="A100" s="1" t="s">
        <v>438</v>
      </c>
      <c r="B100" s="1" t="s">
        <v>439</v>
      </c>
      <c r="C100" s="1" t="s">
        <v>440</v>
      </c>
      <c r="D100" s="1" t="s">
        <v>5</v>
      </c>
      <c r="E100" s="1" t="s">
        <v>441</v>
      </c>
      <c r="F100" s="1">
        <v>2</v>
      </c>
      <c r="G100" s="1">
        <v>2</v>
      </c>
      <c r="H100" s="1">
        <f>F100-G100</f>
        <v>0</v>
      </c>
      <c r="I100" s="3">
        <v>2</v>
      </c>
      <c r="J100" s="4">
        <f>-F100+H100+I100</f>
        <v>0</v>
      </c>
      <c r="K100" s="1">
        <v>7400</v>
      </c>
      <c r="L100" s="1">
        <f>K100/F100</f>
        <v>3700</v>
      </c>
      <c r="M100" s="5">
        <f>L100*H100</f>
        <v>0</v>
      </c>
      <c r="N100" s="6">
        <f>K100/F100*J100</f>
        <v>0</v>
      </c>
      <c r="O100" s="7">
        <f>K100+M100-N100</f>
        <v>7400</v>
      </c>
      <c r="P100" s="5"/>
    </row>
    <row r="101" spans="1:16" ht="23.45" customHeight="1" x14ac:dyDescent="0.25">
      <c r="A101" s="1" t="s">
        <v>849</v>
      </c>
      <c r="B101" s="1" t="s">
        <v>850</v>
      </c>
      <c r="C101" s="1" t="s">
        <v>850</v>
      </c>
      <c r="D101" s="1" t="s">
        <v>5</v>
      </c>
      <c r="E101" s="1"/>
      <c r="F101" s="1">
        <v>1</v>
      </c>
      <c r="G101" s="1">
        <v>1</v>
      </c>
      <c r="H101" s="1">
        <f>F101-G101</f>
        <v>0</v>
      </c>
      <c r="I101" s="3">
        <v>1</v>
      </c>
      <c r="J101" s="4">
        <f>-F101+H101+I101</f>
        <v>0</v>
      </c>
      <c r="K101" s="1">
        <v>7319.97</v>
      </c>
      <c r="L101" s="1">
        <f>K101/F101</f>
        <v>7319.97</v>
      </c>
      <c r="M101" s="5">
        <f>L101*H101</f>
        <v>0</v>
      </c>
      <c r="N101" s="6">
        <f>K101/F101*J101</f>
        <v>0</v>
      </c>
      <c r="O101" s="7">
        <f>K101+M101-N101</f>
        <v>7319.97</v>
      </c>
      <c r="P101" s="5"/>
    </row>
    <row r="102" spans="1:16" ht="23.45" customHeight="1" x14ac:dyDescent="0.25">
      <c r="A102" s="1" t="s">
        <v>159</v>
      </c>
      <c r="B102" s="1" t="s">
        <v>160</v>
      </c>
      <c r="C102" s="1" t="s">
        <v>161</v>
      </c>
      <c r="D102" s="1" t="s">
        <v>5</v>
      </c>
      <c r="E102" s="1" t="s">
        <v>87</v>
      </c>
      <c r="F102" s="1">
        <v>2</v>
      </c>
      <c r="G102" s="1">
        <v>2</v>
      </c>
      <c r="H102" s="1">
        <f>F102-G102</f>
        <v>0</v>
      </c>
      <c r="I102" s="3">
        <v>2</v>
      </c>
      <c r="J102" s="4">
        <f>-F102+H102+I102</f>
        <v>0</v>
      </c>
      <c r="K102" s="1">
        <v>7266.29</v>
      </c>
      <c r="L102" s="1">
        <f>K102/F102</f>
        <v>3633.145</v>
      </c>
      <c r="M102" s="5">
        <f>L102*H102</f>
        <v>0</v>
      </c>
      <c r="N102" s="6">
        <f>K102/F102*J102</f>
        <v>0</v>
      </c>
      <c r="O102" s="7">
        <f>K102+M102-N102</f>
        <v>7266.29</v>
      </c>
      <c r="P102" s="5"/>
    </row>
    <row r="103" spans="1:16" ht="23.45" customHeight="1" x14ac:dyDescent="0.25">
      <c r="A103" s="1" t="s">
        <v>415</v>
      </c>
      <c r="B103" s="1" t="s">
        <v>416</v>
      </c>
      <c r="C103" s="1" t="s">
        <v>417</v>
      </c>
      <c r="D103" s="1" t="s">
        <v>5</v>
      </c>
      <c r="E103" s="1" t="s">
        <v>25</v>
      </c>
      <c r="F103" s="1">
        <v>1</v>
      </c>
      <c r="G103" s="1">
        <v>1</v>
      </c>
      <c r="H103" s="1">
        <f>F103-G103</f>
        <v>0</v>
      </c>
      <c r="I103" s="3">
        <v>1</v>
      </c>
      <c r="J103" s="4">
        <f>-F103+H103+I103</f>
        <v>0</v>
      </c>
      <c r="K103" s="1">
        <v>7157.04</v>
      </c>
      <c r="L103" s="1">
        <f>K103/F103</f>
        <v>7157.04</v>
      </c>
      <c r="M103" s="5">
        <f>L103*H103</f>
        <v>0</v>
      </c>
      <c r="N103" s="6">
        <f>K103/F103*J103</f>
        <v>0</v>
      </c>
      <c r="O103" s="7">
        <f>K103+M103-N103</f>
        <v>7157.04</v>
      </c>
      <c r="P103" s="5"/>
    </row>
    <row r="104" spans="1:16" ht="23.45" customHeight="1" x14ac:dyDescent="0.25">
      <c r="A104" s="1" t="s">
        <v>589</v>
      </c>
      <c r="B104" s="1" t="s">
        <v>590</v>
      </c>
      <c r="C104" s="1" t="s">
        <v>591</v>
      </c>
      <c r="D104" s="1" t="s">
        <v>5</v>
      </c>
      <c r="E104" s="1" t="s">
        <v>588</v>
      </c>
      <c r="F104" s="1">
        <v>4</v>
      </c>
      <c r="G104" s="1">
        <v>4</v>
      </c>
      <c r="H104" s="1">
        <f>F104-G104</f>
        <v>0</v>
      </c>
      <c r="I104" s="3">
        <v>4</v>
      </c>
      <c r="J104" s="4">
        <f>-F104+H104+I104</f>
        <v>0</v>
      </c>
      <c r="K104" s="1">
        <v>7148.21</v>
      </c>
      <c r="L104" s="1">
        <f>K104/F104</f>
        <v>1787.0525</v>
      </c>
      <c r="M104" s="5">
        <f>L104*H104</f>
        <v>0</v>
      </c>
      <c r="N104" s="6">
        <f>K104/F104*J104</f>
        <v>0</v>
      </c>
      <c r="O104" s="7">
        <f>K104+M104-N104</f>
        <v>7148.21</v>
      </c>
      <c r="P104" s="5"/>
    </row>
    <row r="105" spans="1:16" ht="23.45" customHeight="1" x14ac:dyDescent="0.25">
      <c r="A105" s="1" t="s">
        <v>307</v>
      </c>
      <c r="B105" s="1" t="s">
        <v>308</v>
      </c>
      <c r="C105" s="1" t="s">
        <v>308</v>
      </c>
      <c r="D105" s="1" t="s">
        <v>5</v>
      </c>
      <c r="E105" s="1" t="s">
        <v>309</v>
      </c>
      <c r="F105" s="1">
        <v>2</v>
      </c>
      <c r="G105" s="1">
        <v>2</v>
      </c>
      <c r="H105" s="1">
        <f>F105-G105</f>
        <v>0</v>
      </c>
      <c r="I105" s="3">
        <v>2</v>
      </c>
      <c r="J105" s="4">
        <f>-F105+H105+I105</f>
        <v>0</v>
      </c>
      <c r="K105" s="1">
        <v>6920.12</v>
      </c>
      <c r="L105" s="1">
        <f>K105/F105</f>
        <v>3460.06</v>
      </c>
      <c r="M105" s="5">
        <f>L105*H105</f>
        <v>0</v>
      </c>
      <c r="N105" s="6">
        <f>K105/F105*J105</f>
        <v>0</v>
      </c>
      <c r="O105" s="7">
        <f>K105+M105-N105</f>
        <v>6920.12</v>
      </c>
      <c r="P105" s="5"/>
    </row>
    <row r="106" spans="1:16" ht="23.45" customHeight="1" x14ac:dyDescent="0.25">
      <c r="A106" s="1" t="s">
        <v>745</v>
      </c>
      <c r="B106" s="1"/>
      <c r="C106" s="1" t="s">
        <v>746</v>
      </c>
      <c r="D106" s="1" t="s">
        <v>5</v>
      </c>
      <c r="E106" s="1"/>
      <c r="F106" s="1">
        <v>1</v>
      </c>
      <c r="G106" s="1">
        <v>1</v>
      </c>
      <c r="H106" s="1">
        <f>F106-G106</f>
        <v>0</v>
      </c>
      <c r="I106" s="3">
        <v>1</v>
      </c>
      <c r="J106" s="4">
        <f>-F106+H106+I106</f>
        <v>0</v>
      </c>
      <c r="K106" s="1">
        <v>6845.31</v>
      </c>
      <c r="L106" s="1"/>
      <c r="M106" s="5"/>
      <c r="N106" s="6">
        <f>K106/F106*J106</f>
        <v>0</v>
      </c>
      <c r="O106" s="7"/>
      <c r="P106" s="5"/>
    </row>
    <row r="107" spans="1:16" ht="23.45" customHeight="1" x14ac:dyDescent="0.25">
      <c r="A107" s="1" t="s">
        <v>684</v>
      </c>
      <c r="B107" s="1" t="s">
        <v>685</v>
      </c>
      <c r="C107" s="1" t="s">
        <v>686</v>
      </c>
      <c r="D107" s="1" t="s">
        <v>5</v>
      </c>
      <c r="E107" s="1" t="s">
        <v>232</v>
      </c>
      <c r="F107" s="1">
        <v>1</v>
      </c>
      <c r="G107" s="1">
        <v>1</v>
      </c>
      <c r="H107" s="1">
        <f>F107-G107</f>
        <v>0</v>
      </c>
      <c r="I107" s="3">
        <v>1</v>
      </c>
      <c r="J107" s="4">
        <f>-F107+H107+I107</f>
        <v>0</v>
      </c>
      <c r="K107" s="1">
        <v>6815.07</v>
      </c>
      <c r="L107" s="1">
        <f>K107/F107</f>
        <v>6815.07</v>
      </c>
      <c r="M107" s="5">
        <f>L107*H107</f>
        <v>0</v>
      </c>
      <c r="N107" s="6">
        <f>K107/F107*J107</f>
        <v>0</v>
      </c>
      <c r="O107" s="7">
        <f>K107+M107-N107</f>
        <v>6815.07</v>
      </c>
      <c r="P107" s="5"/>
    </row>
    <row r="108" spans="1:16" ht="23.45" customHeight="1" x14ac:dyDescent="0.25">
      <c r="A108" s="1" t="s">
        <v>330</v>
      </c>
      <c r="B108" s="1" t="s">
        <v>331</v>
      </c>
      <c r="C108" s="1" t="s">
        <v>332</v>
      </c>
      <c r="D108" s="1" t="s">
        <v>5</v>
      </c>
      <c r="E108" s="1" t="s">
        <v>252</v>
      </c>
      <c r="F108" s="1">
        <v>5</v>
      </c>
      <c r="G108" s="1">
        <v>5</v>
      </c>
      <c r="H108" s="1">
        <f>F108-G108</f>
        <v>0</v>
      </c>
      <c r="I108" s="3">
        <v>5</v>
      </c>
      <c r="J108" s="4">
        <f>-F108+H108+I108</f>
        <v>0</v>
      </c>
      <c r="K108" s="1">
        <v>6788.83</v>
      </c>
      <c r="L108" s="1">
        <f>K108/F108</f>
        <v>1357.7660000000001</v>
      </c>
      <c r="M108" s="5">
        <f>L108*H108</f>
        <v>0</v>
      </c>
      <c r="N108" s="6">
        <f>K108/F108*J108</f>
        <v>0</v>
      </c>
      <c r="O108" s="7">
        <f>K108+M108-N108</f>
        <v>6788.83</v>
      </c>
      <c r="P108" s="5"/>
    </row>
    <row r="109" spans="1:16" ht="23.45" customHeight="1" x14ac:dyDescent="0.25">
      <c r="A109" s="1" t="s">
        <v>316</v>
      </c>
      <c r="B109" s="1" t="s">
        <v>317</v>
      </c>
      <c r="C109" s="1" t="s">
        <v>318</v>
      </c>
      <c r="D109" s="1" t="s">
        <v>5</v>
      </c>
      <c r="E109" s="1" t="s">
        <v>232</v>
      </c>
      <c r="F109" s="1">
        <v>1</v>
      </c>
      <c r="G109" s="1">
        <v>1</v>
      </c>
      <c r="H109" s="1">
        <f>F109-G109</f>
        <v>0</v>
      </c>
      <c r="I109" s="3">
        <v>1</v>
      </c>
      <c r="J109" s="4">
        <f>-F109+H109+I109</f>
        <v>0</v>
      </c>
      <c r="K109" s="1">
        <v>6762.63</v>
      </c>
      <c r="L109" s="1">
        <f>K109/F109</f>
        <v>6762.63</v>
      </c>
      <c r="M109" s="5">
        <f>L109*H109</f>
        <v>0</v>
      </c>
      <c r="N109" s="6">
        <f>K109/F109*J109</f>
        <v>0</v>
      </c>
      <c r="O109" s="7">
        <f>K109+M109-N109</f>
        <v>6762.63</v>
      </c>
      <c r="P109" s="5"/>
    </row>
    <row r="110" spans="1:16" ht="23.45" customHeight="1" x14ac:dyDescent="0.25">
      <c r="A110" s="1" t="s">
        <v>121</v>
      </c>
      <c r="B110" s="1" t="s">
        <v>122</v>
      </c>
      <c r="C110" s="1" t="s">
        <v>123</v>
      </c>
      <c r="D110" s="1" t="s">
        <v>5</v>
      </c>
      <c r="E110" s="1" t="s">
        <v>11</v>
      </c>
      <c r="F110" s="1">
        <v>5</v>
      </c>
      <c r="G110" s="1">
        <v>5</v>
      </c>
      <c r="H110" s="1">
        <f>F110-G110</f>
        <v>0</v>
      </c>
      <c r="I110" s="3">
        <v>6</v>
      </c>
      <c r="J110" s="4">
        <f>-F110+H110+I110</f>
        <v>1</v>
      </c>
      <c r="K110" s="1">
        <v>6580.74</v>
      </c>
      <c r="L110" s="1">
        <f>K110/F110</f>
        <v>1316.1479999999999</v>
      </c>
      <c r="M110" s="5">
        <f>L110*H110</f>
        <v>0</v>
      </c>
      <c r="N110" s="6">
        <f>K110/F110*J110</f>
        <v>1316.1479999999999</v>
      </c>
      <c r="O110" s="7">
        <f>K110+M110-N110</f>
        <v>5264.5919999999996</v>
      </c>
      <c r="P110" s="5"/>
    </row>
    <row r="111" spans="1:16" ht="23.45" customHeight="1" x14ac:dyDescent="0.25">
      <c r="A111" s="1" t="s">
        <v>407</v>
      </c>
      <c r="B111" s="1" t="s">
        <v>408</v>
      </c>
      <c r="C111" s="1" t="s">
        <v>409</v>
      </c>
      <c r="D111" s="1" t="s">
        <v>5</v>
      </c>
      <c r="E111" s="1" t="s">
        <v>145</v>
      </c>
      <c r="F111" s="1">
        <v>1</v>
      </c>
      <c r="G111" s="1">
        <v>1</v>
      </c>
      <c r="H111" s="1">
        <f>F111-G111</f>
        <v>0</v>
      </c>
      <c r="I111" s="3">
        <v>1</v>
      </c>
      <c r="J111" s="4">
        <f>-F111+H111+I111</f>
        <v>0</v>
      </c>
      <c r="K111" s="1">
        <v>6485.57</v>
      </c>
      <c r="L111" s="1">
        <f>K111/F111</f>
        <v>6485.57</v>
      </c>
      <c r="M111" s="5">
        <f>L111*H111</f>
        <v>0</v>
      </c>
      <c r="N111" s="6">
        <f>K111/F111*J111</f>
        <v>0</v>
      </c>
      <c r="O111" s="7">
        <f>K111+M111-N111</f>
        <v>6485.57</v>
      </c>
      <c r="P111" s="5"/>
    </row>
    <row r="112" spans="1:16" ht="23.45" customHeight="1" x14ac:dyDescent="0.25">
      <c r="A112" s="1" t="s">
        <v>84</v>
      </c>
      <c r="B112" s="1" t="s">
        <v>85</v>
      </c>
      <c r="C112" s="1" t="s">
        <v>86</v>
      </c>
      <c r="D112" s="1" t="s">
        <v>5</v>
      </c>
      <c r="E112" s="1" t="s">
        <v>87</v>
      </c>
      <c r="F112" s="1">
        <v>5</v>
      </c>
      <c r="G112" s="1">
        <v>5</v>
      </c>
      <c r="H112" s="1">
        <f>F112-G112</f>
        <v>0</v>
      </c>
      <c r="I112" s="3">
        <v>6</v>
      </c>
      <c r="J112" s="4">
        <f>-F112+H112+I112</f>
        <v>1</v>
      </c>
      <c r="K112" s="1">
        <v>6353.03</v>
      </c>
      <c r="L112" s="1">
        <f>K112/F112</f>
        <v>1270.606</v>
      </c>
      <c r="M112" s="5">
        <f>L112*H112</f>
        <v>0</v>
      </c>
      <c r="N112" s="6">
        <f>K112/F112*J112</f>
        <v>1270.606</v>
      </c>
      <c r="O112" s="7">
        <f>K112+M112-N112</f>
        <v>5082.424</v>
      </c>
      <c r="P112" s="5"/>
    </row>
    <row r="113" spans="1:16" ht="23.45" customHeight="1" x14ac:dyDescent="0.25">
      <c r="A113" s="1" t="s">
        <v>108</v>
      </c>
      <c r="B113" s="1" t="s">
        <v>109</v>
      </c>
      <c r="C113" s="1" t="s">
        <v>110</v>
      </c>
      <c r="D113" s="1" t="s">
        <v>5</v>
      </c>
      <c r="E113" s="1" t="s">
        <v>7</v>
      </c>
      <c r="F113" s="1">
        <v>1</v>
      </c>
      <c r="G113" s="1">
        <v>1</v>
      </c>
      <c r="H113" s="1">
        <f>F113-G113</f>
        <v>0</v>
      </c>
      <c r="I113" s="3">
        <v>1</v>
      </c>
      <c r="J113" s="4">
        <f>-F113+H113+I113</f>
        <v>0</v>
      </c>
      <c r="K113" s="1">
        <v>6064.75</v>
      </c>
      <c r="L113" s="1">
        <f>K113/F113</f>
        <v>6064.75</v>
      </c>
      <c r="M113" s="5">
        <f>L113*H113</f>
        <v>0</v>
      </c>
      <c r="N113" s="6">
        <f>K113/F113*J113</f>
        <v>0</v>
      </c>
      <c r="O113" s="7">
        <f>K113+M113-N113</f>
        <v>6064.75</v>
      </c>
      <c r="P113" s="5"/>
    </row>
    <row r="114" spans="1:16" ht="23.45" customHeight="1" x14ac:dyDescent="0.25">
      <c r="A114" s="1" t="s">
        <v>497</v>
      </c>
      <c r="B114" s="1" t="s">
        <v>498</v>
      </c>
      <c r="C114" s="1" t="s">
        <v>499</v>
      </c>
      <c r="D114" s="1" t="s">
        <v>5</v>
      </c>
      <c r="E114" s="1" t="s">
        <v>50</v>
      </c>
      <c r="F114" s="1">
        <v>1</v>
      </c>
      <c r="G114" s="1">
        <v>1</v>
      </c>
      <c r="H114" s="1">
        <f>F114-G114</f>
        <v>0</v>
      </c>
      <c r="I114" s="3">
        <v>1</v>
      </c>
      <c r="J114" s="4">
        <f>-F114+H114+I114</f>
        <v>0</v>
      </c>
      <c r="K114" s="1">
        <v>5937.71</v>
      </c>
      <c r="L114" s="1">
        <f>K114/F114</f>
        <v>5937.71</v>
      </c>
      <c r="M114" s="5">
        <f>L114*H114</f>
        <v>0</v>
      </c>
      <c r="N114" s="6">
        <f>K114/F114*J114</f>
        <v>0</v>
      </c>
      <c r="O114" s="7">
        <f>K114+M114-N114</f>
        <v>5937.71</v>
      </c>
      <c r="P114" s="5"/>
    </row>
    <row r="115" spans="1:16" ht="23.45" customHeight="1" x14ac:dyDescent="0.25">
      <c r="A115" s="1" t="s">
        <v>514</v>
      </c>
      <c r="B115" s="1" t="s">
        <v>515</v>
      </c>
      <c r="C115" s="1" t="s">
        <v>516</v>
      </c>
      <c r="D115" s="1" t="s">
        <v>5</v>
      </c>
      <c r="E115" s="1" t="s">
        <v>517</v>
      </c>
      <c r="F115" s="1">
        <v>1</v>
      </c>
      <c r="G115" s="1">
        <v>1</v>
      </c>
      <c r="H115" s="1">
        <f>F115-G115</f>
        <v>0</v>
      </c>
      <c r="I115" s="3">
        <v>1</v>
      </c>
      <c r="J115" s="4">
        <f>-F115+H115+I115</f>
        <v>0</v>
      </c>
      <c r="K115" s="1">
        <v>5879.9400000000014</v>
      </c>
      <c r="L115" s="1">
        <f>K115/F115</f>
        <v>5879.9400000000014</v>
      </c>
      <c r="M115" s="5">
        <f>L115*H115</f>
        <v>0</v>
      </c>
      <c r="N115" s="6">
        <f>K115/F115*J115</f>
        <v>0</v>
      </c>
      <c r="O115" s="7">
        <f>K115+M115-N115</f>
        <v>5879.9400000000014</v>
      </c>
      <c r="P115" s="5"/>
    </row>
    <row r="116" spans="1:16" ht="23.45" customHeight="1" x14ac:dyDescent="0.25">
      <c r="A116" s="1" t="s">
        <v>387</v>
      </c>
      <c r="B116" s="1" t="s">
        <v>388</v>
      </c>
      <c r="C116" s="1" t="s">
        <v>389</v>
      </c>
      <c r="D116" s="1" t="s">
        <v>5</v>
      </c>
      <c r="E116" s="1" t="s">
        <v>50</v>
      </c>
      <c r="F116" s="1">
        <v>3</v>
      </c>
      <c r="G116" s="1">
        <v>3</v>
      </c>
      <c r="H116" s="1">
        <f>F116-G116</f>
        <v>0</v>
      </c>
      <c r="I116" s="3">
        <v>3</v>
      </c>
      <c r="J116" s="4">
        <f>-F116+H116+I116</f>
        <v>0</v>
      </c>
      <c r="K116" s="1">
        <v>5868.67</v>
      </c>
      <c r="L116" s="1">
        <f>K116/F116</f>
        <v>1956.2233333333334</v>
      </c>
      <c r="M116" s="5">
        <f>L116*H116</f>
        <v>0</v>
      </c>
      <c r="N116" s="6">
        <f>K116/F116*J116</f>
        <v>0</v>
      </c>
      <c r="O116" s="7">
        <f>K116+M116-N116</f>
        <v>5868.67</v>
      </c>
      <c r="P116" s="5"/>
    </row>
    <row r="117" spans="1:16" ht="23.45" customHeight="1" x14ac:dyDescent="0.25">
      <c r="A117" s="1" t="s">
        <v>418</v>
      </c>
      <c r="B117" s="1" t="s">
        <v>419</v>
      </c>
      <c r="C117" s="1" t="s">
        <v>419</v>
      </c>
      <c r="D117" s="1" t="s">
        <v>5</v>
      </c>
      <c r="E117" s="1"/>
      <c r="F117" s="1">
        <v>3</v>
      </c>
      <c r="G117" s="1">
        <v>3</v>
      </c>
      <c r="H117" s="1">
        <f>F117-G117</f>
        <v>0</v>
      </c>
      <c r="I117" s="3">
        <v>3</v>
      </c>
      <c r="J117" s="4">
        <f>-F117+H117+I117</f>
        <v>0</v>
      </c>
      <c r="K117" s="1">
        <v>5818.31</v>
      </c>
      <c r="L117" s="1">
        <f>K117/F117</f>
        <v>1939.4366666666667</v>
      </c>
      <c r="M117" s="5">
        <f>L117*H117</f>
        <v>0</v>
      </c>
      <c r="N117" s="6">
        <f>K117/F117*J117</f>
        <v>0</v>
      </c>
      <c r="O117" s="7">
        <f>K117+M117-N117</f>
        <v>5818.31</v>
      </c>
      <c r="P117" s="5"/>
    </row>
    <row r="118" spans="1:16" ht="23.45" customHeight="1" x14ac:dyDescent="0.25">
      <c r="A118" s="1" t="s">
        <v>844</v>
      </c>
      <c r="B118" s="1" t="s">
        <v>845</v>
      </c>
      <c r="C118" s="1" t="s">
        <v>846</v>
      </c>
      <c r="D118" s="1" t="s">
        <v>5</v>
      </c>
      <c r="E118" s="1"/>
      <c r="F118" s="1">
        <v>2</v>
      </c>
      <c r="G118" s="1">
        <v>2</v>
      </c>
      <c r="H118" s="1">
        <f>F118-G118</f>
        <v>0</v>
      </c>
      <c r="I118" s="3">
        <v>2</v>
      </c>
      <c r="J118" s="4">
        <f>-F118+H118+I118</f>
        <v>0</v>
      </c>
      <c r="K118" s="1">
        <v>5784.01</v>
      </c>
      <c r="L118" s="1">
        <f>K118/F118</f>
        <v>2892.0050000000001</v>
      </c>
      <c r="M118" s="5">
        <f>L118*H118</f>
        <v>0</v>
      </c>
      <c r="N118" s="6">
        <f>K118/F118*J118</f>
        <v>0</v>
      </c>
      <c r="O118" s="7">
        <f>K118+M118-N118</f>
        <v>5784.01</v>
      </c>
      <c r="P118" s="5"/>
    </row>
    <row r="119" spans="1:16" ht="23.45" customHeight="1" x14ac:dyDescent="0.25">
      <c r="A119" s="1" t="s">
        <v>156</v>
      </c>
      <c r="B119" s="1" t="s">
        <v>157</v>
      </c>
      <c r="C119" s="1" t="s">
        <v>158</v>
      </c>
      <c r="D119" s="1" t="s">
        <v>5</v>
      </c>
      <c r="E119" s="1" t="s">
        <v>11</v>
      </c>
      <c r="F119" s="1">
        <v>2</v>
      </c>
      <c r="G119" s="1">
        <v>2</v>
      </c>
      <c r="H119" s="1">
        <f>F119-G119</f>
        <v>0</v>
      </c>
      <c r="I119" s="3">
        <v>2</v>
      </c>
      <c r="J119" s="4">
        <f>-F119+H119+I119</f>
        <v>0</v>
      </c>
      <c r="K119" s="1">
        <v>5646.06</v>
      </c>
      <c r="L119" s="1">
        <f>K119/F119</f>
        <v>2823.03</v>
      </c>
      <c r="M119" s="5">
        <f>L119*H119</f>
        <v>0</v>
      </c>
      <c r="N119" s="6">
        <f>K119/F119*J119</f>
        <v>0</v>
      </c>
      <c r="O119" s="7">
        <f>K119+M119-N119</f>
        <v>5646.06</v>
      </c>
      <c r="P119" s="5"/>
    </row>
    <row r="120" spans="1:16" ht="23.45" customHeight="1" x14ac:dyDescent="0.25">
      <c r="A120" s="1" t="s">
        <v>149</v>
      </c>
      <c r="B120" s="1" t="s">
        <v>150</v>
      </c>
      <c r="C120" s="1" t="s">
        <v>151</v>
      </c>
      <c r="D120" s="1" t="s">
        <v>5</v>
      </c>
      <c r="E120" s="1" t="s">
        <v>145</v>
      </c>
      <c r="F120" s="1">
        <v>4</v>
      </c>
      <c r="G120" s="1">
        <v>4</v>
      </c>
      <c r="H120" s="1">
        <f>F120-G120</f>
        <v>0</v>
      </c>
      <c r="I120" s="3">
        <v>4</v>
      </c>
      <c r="J120" s="4">
        <f>-F120+H120+I120</f>
        <v>0</v>
      </c>
      <c r="K120" s="1">
        <v>5606.42</v>
      </c>
      <c r="L120" s="1">
        <f>K120/F120</f>
        <v>1401.605</v>
      </c>
      <c r="M120" s="5">
        <f>L120*H120</f>
        <v>0</v>
      </c>
      <c r="N120" s="6">
        <f>K120/F120*J120</f>
        <v>0</v>
      </c>
      <c r="O120" s="7">
        <f>K120+M120-N120</f>
        <v>5606.42</v>
      </c>
      <c r="P120" s="5"/>
    </row>
    <row r="121" spans="1:16" ht="23.45" customHeight="1" x14ac:dyDescent="0.25">
      <c r="A121" s="1" t="s">
        <v>786</v>
      </c>
      <c r="B121" s="1" t="s">
        <v>787</v>
      </c>
      <c r="C121" s="1" t="s">
        <v>787</v>
      </c>
      <c r="D121" s="1" t="s">
        <v>5</v>
      </c>
      <c r="E121" s="1"/>
      <c r="F121" s="1">
        <v>1</v>
      </c>
      <c r="G121" s="1">
        <v>1</v>
      </c>
      <c r="H121" s="1">
        <f>F121-G121</f>
        <v>0</v>
      </c>
      <c r="I121" s="3">
        <v>1</v>
      </c>
      <c r="J121" s="4">
        <f>-F121+H121+I121</f>
        <v>0</v>
      </c>
      <c r="K121" s="1">
        <v>5523.05</v>
      </c>
      <c r="L121" s="1">
        <f>K121/F121</f>
        <v>5523.05</v>
      </c>
      <c r="M121" s="5">
        <f>L121*H121</f>
        <v>0</v>
      </c>
      <c r="N121" s="6">
        <f>K121/F121*J121</f>
        <v>0</v>
      </c>
      <c r="O121" s="7">
        <f>K121+M121-N121</f>
        <v>5523.05</v>
      </c>
      <c r="P121" s="5"/>
    </row>
    <row r="122" spans="1:16" ht="23.45" customHeight="1" x14ac:dyDescent="0.25">
      <c r="A122" s="1" t="s">
        <v>451</v>
      </c>
      <c r="B122" s="1" t="s">
        <v>452</v>
      </c>
      <c r="C122" s="1" t="s">
        <v>453</v>
      </c>
      <c r="D122" s="1" t="s">
        <v>5</v>
      </c>
      <c r="E122" s="1" t="s">
        <v>145</v>
      </c>
      <c r="F122" s="1">
        <v>2</v>
      </c>
      <c r="G122" s="1">
        <v>2</v>
      </c>
      <c r="H122" s="1">
        <f>F122-G122</f>
        <v>0</v>
      </c>
      <c r="I122" s="3">
        <v>2</v>
      </c>
      <c r="J122" s="4">
        <f>-F122+H122+I122</f>
        <v>0</v>
      </c>
      <c r="K122" s="1">
        <v>5493.02</v>
      </c>
      <c r="L122" s="1">
        <f>K122/F122</f>
        <v>2746.51</v>
      </c>
      <c r="M122" s="5">
        <f>L122*H122</f>
        <v>0</v>
      </c>
      <c r="N122" s="6">
        <f>K122/F122*J122</f>
        <v>0</v>
      </c>
      <c r="O122" s="7">
        <f>K122+M122-N122</f>
        <v>5493.02</v>
      </c>
      <c r="P122" s="5"/>
    </row>
    <row r="123" spans="1:16" ht="23.45" customHeight="1" x14ac:dyDescent="0.25">
      <c r="A123" s="1" t="s">
        <v>507</v>
      </c>
      <c r="B123" s="1" t="s">
        <v>508</v>
      </c>
      <c r="C123" s="1" t="s">
        <v>508</v>
      </c>
      <c r="D123" s="1" t="s">
        <v>5</v>
      </c>
      <c r="E123" s="1" t="s">
        <v>509</v>
      </c>
      <c r="F123" s="1">
        <v>1</v>
      </c>
      <c r="G123" s="1">
        <v>1</v>
      </c>
      <c r="H123" s="1">
        <f>F123-G123</f>
        <v>0</v>
      </c>
      <c r="I123" s="3">
        <v>1</v>
      </c>
      <c r="J123" s="4">
        <f>-F123+H123+I123</f>
        <v>0</v>
      </c>
      <c r="K123" s="1">
        <v>5480.32</v>
      </c>
      <c r="L123" s="1">
        <f>K123/F123</f>
        <v>5480.32</v>
      </c>
      <c r="M123" s="5">
        <f>L123*H123</f>
        <v>0</v>
      </c>
      <c r="N123" s="6">
        <f>K123/F123*J123</f>
        <v>0</v>
      </c>
      <c r="O123" s="7">
        <f>K123+M123-N123</f>
        <v>5480.32</v>
      </c>
      <c r="P123" s="5"/>
    </row>
    <row r="124" spans="1:16" ht="23.45" customHeight="1" x14ac:dyDescent="0.25">
      <c r="A124" s="1" t="s">
        <v>731</v>
      </c>
      <c r="B124" s="1" t="s">
        <v>732</v>
      </c>
      <c r="C124" s="1" t="s">
        <v>732</v>
      </c>
      <c r="D124" s="1" t="s">
        <v>5</v>
      </c>
      <c r="E124" s="1"/>
      <c r="F124" s="1">
        <v>1</v>
      </c>
      <c r="G124" s="1">
        <v>1</v>
      </c>
      <c r="H124" s="1">
        <f>F124-G124</f>
        <v>0</v>
      </c>
      <c r="I124" s="3">
        <v>1</v>
      </c>
      <c r="J124" s="4">
        <f>-F124+H124+I124</f>
        <v>0</v>
      </c>
      <c r="K124" s="1">
        <v>5380.12</v>
      </c>
      <c r="L124" s="1"/>
      <c r="M124" s="5"/>
      <c r="N124" s="6">
        <f>K124/F124*J124</f>
        <v>0</v>
      </c>
      <c r="O124" s="7"/>
      <c r="P124" s="5"/>
    </row>
    <row r="125" spans="1:16" ht="23.45" customHeight="1" x14ac:dyDescent="0.25">
      <c r="A125" s="1" t="s">
        <v>534</v>
      </c>
      <c r="B125" s="1"/>
      <c r="C125" s="1" t="s">
        <v>145</v>
      </c>
      <c r="D125" s="1" t="s">
        <v>5</v>
      </c>
      <c r="E125" s="1" t="s">
        <v>535</v>
      </c>
      <c r="F125" s="1">
        <v>1</v>
      </c>
      <c r="G125" s="1">
        <v>1</v>
      </c>
      <c r="H125" s="1">
        <f>F125-G125</f>
        <v>0</v>
      </c>
      <c r="I125" s="3">
        <v>1</v>
      </c>
      <c r="J125" s="4">
        <f>-F125+H125+I125</f>
        <v>0</v>
      </c>
      <c r="K125" s="1">
        <v>5366.81</v>
      </c>
      <c r="L125" s="1">
        <f>K125/F125</f>
        <v>5366.81</v>
      </c>
      <c r="M125" s="5">
        <f>L125*H125</f>
        <v>0</v>
      </c>
      <c r="N125" s="6">
        <f>K125/F125*J125</f>
        <v>0</v>
      </c>
      <c r="O125" s="7">
        <f>K125+M125-N125</f>
        <v>5366.81</v>
      </c>
      <c r="P125" s="5"/>
    </row>
    <row r="126" spans="1:16" ht="23.45" customHeight="1" x14ac:dyDescent="0.25">
      <c r="A126" s="1" t="s">
        <v>690</v>
      </c>
      <c r="B126" s="1" t="s">
        <v>691</v>
      </c>
      <c r="C126" s="1" t="s">
        <v>692</v>
      </c>
      <c r="D126" s="1" t="s">
        <v>5</v>
      </c>
      <c r="E126" s="1"/>
      <c r="F126" s="1">
        <v>10</v>
      </c>
      <c r="G126" s="1">
        <v>10</v>
      </c>
      <c r="H126" s="1">
        <f>F126-G126</f>
        <v>0</v>
      </c>
      <c r="I126" s="3">
        <v>10</v>
      </c>
      <c r="J126" s="4">
        <f>-F126+H126+I126</f>
        <v>0</v>
      </c>
      <c r="K126" s="1">
        <v>5268.29</v>
      </c>
      <c r="L126" s="1"/>
      <c r="M126" s="5"/>
      <c r="N126" s="6">
        <f>K126/F126*J126</f>
        <v>0</v>
      </c>
      <c r="O126" s="7"/>
      <c r="P126" s="5"/>
    </row>
    <row r="127" spans="1:16" ht="23.45" customHeight="1" x14ac:dyDescent="0.25">
      <c r="A127" s="1" t="s">
        <v>88</v>
      </c>
      <c r="B127" s="1" t="s">
        <v>89</v>
      </c>
      <c r="C127" s="1" t="s">
        <v>90</v>
      </c>
      <c r="D127" s="1" t="s">
        <v>5</v>
      </c>
      <c r="E127" s="1" t="s">
        <v>91</v>
      </c>
      <c r="F127" s="1">
        <v>13</v>
      </c>
      <c r="G127" s="1">
        <v>13</v>
      </c>
      <c r="H127" s="1">
        <f>F127-G127</f>
        <v>0</v>
      </c>
      <c r="I127" s="3">
        <v>13</v>
      </c>
      <c r="J127" s="4">
        <f>-F127+H127+I127</f>
        <v>0</v>
      </c>
      <c r="K127" s="1">
        <v>5198.7</v>
      </c>
      <c r="L127" s="1">
        <f>K127/F127</f>
        <v>399.9</v>
      </c>
      <c r="M127" s="5">
        <f>L127*H127</f>
        <v>0</v>
      </c>
      <c r="N127" s="6">
        <f>K127/F127*J127</f>
        <v>0</v>
      </c>
      <c r="O127" s="7">
        <f>K127+M127-N127</f>
        <v>5198.7</v>
      </c>
      <c r="P127" s="5"/>
    </row>
    <row r="128" spans="1:16" ht="23.45" customHeight="1" x14ac:dyDescent="0.25">
      <c r="A128" s="1" t="s">
        <v>772</v>
      </c>
      <c r="B128" s="1" t="s">
        <v>773</v>
      </c>
      <c r="C128" s="1" t="s">
        <v>773</v>
      </c>
      <c r="D128" s="1" t="s">
        <v>5</v>
      </c>
      <c r="E128" s="1"/>
      <c r="F128" s="1">
        <v>1</v>
      </c>
      <c r="G128" s="1">
        <v>0</v>
      </c>
      <c r="H128" s="1">
        <f>F128-G128</f>
        <v>1</v>
      </c>
      <c r="I128" s="3">
        <v>0</v>
      </c>
      <c r="J128" s="4">
        <f>-F128+H128+I128</f>
        <v>0</v>
      </c>
      <c r="K128" s="1">
        <v>5166.8900000000003</v>
      </c>
      <c r="L128" s="1"/>
      <c r="M128" s="5"/>
      <c r="N128" s="6">
        <f>K128/F128*J128</f>
        <v>0</v>
      </c>
      <c r="O128" s="7"/>
      <c r="P128" s="5"/>
    </row>
    <row r="129" spans="1:16" ht="23.45" customHeight="1" x14ac:dyDescent="0.25">
      <c r="A129" s="1" t="s">
        <v>412</v>
      </c>
      <c r="B129" s="1" t="s">
        <v>413</v>
      </c>
      <c r="C129" s="1" t="s">
        <v>414</v>
      </c>
      <c r="D129" s="1" t="s">
        <v>5</v>
      </c>
      <c r="E129" s="1" t="s">
        <v>34</v>
      </c>
      <c r="F129" s="1">
        <v>3</v>
      </c>
      <c r="G129" s="1">
        <v>3</v>
      </c>
      <c r="H129" s="1">
        <f>F129-G129</f>
        <v>0</v>
      </c>
      <c r="I129" s="3">
        <v>3</v>
      </c>
      <c r="J129" s="4">
        <f>-F129+H129+I129</f>
        <v>0</v>
      </c>
      <c r="K129" s="1">
        <v>5134.6900000000014</v>
      </c>
      <c r="L129" s="1">
        <f>K129/F129</f>
        <v>1711.5633333333337</v>
      </c>
      <c r="M129" s="5">
        <f>L129*H129</f>
        <v>0</v>
      </c>
      <c r="N129" s="6">
        <f>K129/F129*J129</f>
        <v>0</v>
      </c>
      <c r="O129" s="7">
        <f>K129+M129-N129</f>
        <v>5134.6900000000014</v>
      </c>
      <c r="P129" s="5"/>
    </row>
    <row r="130" spans="1:16" ht="23.45" customHeight="1" x14ac:dyDescent="0.25">
      <c r="A130" s="1" t="s">
        <v>63</v>
      </c>
      <c r="B130" s="1" t="s">
        <v>64</v>
      </c>
      <c r="C130" s="1" t="s">
        <v>65</v>
      </c>
      <c r="D130" s="1" t="s">
        <v>5</v>
      </c>
      <c r="E130" s="1" t="s">
        <v>34</v>
      </c>
      <c r="F130" s="1">
        <v>9</v>
      </c>
      <c r="G130" s="1">
        <v>8</v>
      </c>
      <c r="H130" s="1">
        <f>F130-G130</f>
        <v>1</v>
      </c>
      <c r="I130" s="3">
        <v>8</v>
      </c>
      <c r="J130" s="4">
        <f>-F130+H130+I130</f>
        <v>0</v>
      </c>
      <c r="K130" s="1">
        <v>4987.67</v>
      </c>
      <c r="L130" s="1">
        <f>K130/F130</f>
        <v>554.18555555555554</v>
      </c>
      <c r="M130" s="5">
        <f>L130*H130</f>
        <v>554.18555555555554</v>
      </c>
      <c r="N130" s="6">
        <f>K130/F130*J130</f>
        <v>0</v>
      </c>
      <c r="O130" s="7">
        <f>K130+M130-N130</f>
        <v>5541.8555555555558</v>
      </c>
      <c r="P130" s="5"/>
    </row>
    <row r="131" spans="1:16" ht="23.45" customHeight="1" x14ac:dyDescent="0.25">
      <c r="A131" s="1" t="s">
        <v>393</v>
      </c>
      <c r="B131" s="1" t="s">
        <v>394</v>
      </c>
      <c r="C131" s="1" t="s">
        <v>395</v>
      </c>
      <c r="D131" s="1" t="s">
        <v>5</v>
      </c>
      <c r="E131" s="1" t="s">
        <v>145</v>
      </c>
      <c r="F131" s="1">
        <v>10</v>
      </c>
      <c r="G131" s="1">
        <v>10</v>
      </c>
      <c r="H131" s="1">
        <f>F131-G131</f>
        <v>0</v>
      </c>
      <c r="I131" s="3">
        <v>10</v>
      </c>
      <c r="J131" s="4">
        <f>-F131+H131+I131</f>
        <v>0</v>
      </c>
      <c r="K131" s="1">
        <v>4888.4000000000005</v>
      </c>
      <c r="L131" s="1">
        <f>K131/F131</f>
        <v>488.84000000000003</v>
      </c>
      <c r="M131" s="5">
        <f>L131*H131</f>
        <v>0</v>
      </c>
      <c r="N131" s="6">
        <f>K131/F131*J131</f>
        <v>0</v>
      </c>
      <c r="O131" s="7">
        <f>K131+M131-N131</f>
        <v>4888.4000000000005</v>
      </c>
      <c r="P131" s="5"/>
    </row>
    <row r="132" spans="1:16" ht="23.45" customHeight="1" x14ac:dyDescent="0.25">
      <c r="A132" s="1" t="s">
        <v>312</v>
      </c>
      <c r="B132" s="1" t="s">
        <v>313</v>
      </c>
      <c r="C132" s="1" t="s">
        <v>314</v>
      </c>
      <c r="D132" s="1" t="s">
        <v>5</v>
      </c>
      <c r="E132" s="1" t="s">
        <v>315</v>
      </c>
      <c r="F132" s="1">
        <v>3</v>
      </c>
      <c r="G132" s="1">
        <v>3</v>
      </c>
      <c r="H132" s="1">
        <f>F132-G132</f>
        <v>0</v>
      </c>
      <c r="I132" s="3">
        <v>3</v>
      </c>
      <c r="J132" s="4">
        <f>-F132+H132+I132</f>
        <v>0</v>
      </c>
      <c r="K132" s="1">
        <v>4833.57</v>
      </c>
      <c r="L132" s="1">
        <f>K132/F132</f>
        <v>1611.1899999999998</v>
      </c>
      <c r="M132" s="5">
        <f>L132*H132</f>
        <v>0</v>
      </c>
      <c r="N132" s="6">
        <f>K132/F132*J132</f>
        <v>0</v>
      </c>
      <c r="O132" s="7">
        <f>K132+M132-N132</f>
        <v>4833.57</v>
      </c>
      <c r="P132" s="5"/>
    </row>
    <row r="133" spans="1:16" ht="23.45" customHeight="1" x14ac:dyDescent="0.25">
      <c r="A133" s="1" t="s">
        <v>699</v>
      </c>
      <c r="B133" s="1" t="s">
        <v>700</v>
      </c>
      <c r="C133" s="1" t="s">
        <v>700</v>
      </c>
      <c r="D133" s="1" t="s">
        <v>5</v>
      </c>
      <c r="E133" s="1"/>
      <c r="F133" s="1">
        <v>2</v>
      </c>
      <c r="G133" s="1">
        <v>2</v>
      </c>
      <c r="H133" s="1">
        <f>F133-G133</f>
        <v>0</v>
      </c>
      <c r="I133" s="3">
        <v>2</v>
      </c>
      <c r="J133" s="4">
        <f>-F133+H133+I133</f>
        <v>0</v>
      </c>
      <c r="K133" s="1">
        <v>4524.34</v>
      </c>
      <c r="L133" s="1"/>
      <c r="M133" s="5"/>
      <c r="N133" s="6">
        <f>K133/F133*J133</f>
        <v>0</v>
      </c>
      <c r="O133" s="7"/>
      <c r="P133" s="5"/>
    </row>
    <row r="134" spans="1:16" ht="23.45" customHeight="1" x14ac:dyDescent="0.25">
      <c r="A134" s="1" t="s">
        <v>809</v>
      </c>
      <c r="B134" s="1" t="s">
        <v>810</v>
      </c>
      <c r="C134" s="1" t="s">
        <v>810</v>
      </c>
      <c r="D134" s="1" t="s">
        <v>5</v>
      </c>
      <c r="E134" s="1"/>
      <c r="F134" s="1">
        <v>2</v>
      </c>
      <c r="G134" s="1">
        <v>2</v>
      </c>
      <c r="H134" s="1">
        <f>F134-G134</f>
        <v>0</v>
      </c>
      <c r="I134" s="3">
        <v>2</v>
      </c>
      <c r="J134" s="4">
        <f>-F134+H134+I134</f>
        <v>0</v>
      </c>
      <c r="K134" s="1">
        <v>4267.1000000000004</v>
      </c>
      <c r="L134" s="1"/>
      <c r="M134" s="5"/>
      <c r="N134" s="6">
        <f>K134/F134*J134</f>
        <v>0</v>
      </c>
      <c r="O134" s="7"/>
      <c r="P134" s="5"/>
    </row>
    <row r="135" spans="1:16" ht="23.45" customHeight="1" x14ac:dyDescent="0.25">
      <c r="A135" s="1" t="s">
        <v>253</v>
      </c>
      <c r="B135" s="1" t="s">
        <v>254</v>
      </c>
      <c r="C135" s="1" t="s">
        <v>255</v>
      </c>
      <c r="D135" s="1" t="s">
        <v>5</v>
      </c>
      <c r="E135" s="1" t="s">
        <v>252</v>
      </c>
      <c r="F135" s="1">
        <v>1</v>
      </c>
      <c r="G135" s="1">
        <v>1</v>
      </c>
      <c r="H135" s="1">
        <f>F135-G135</f>
        <v>0</v>
      </c>
      <c r="I135" s="3">
        <v>1</v>
      </c>
      <c r="J135" s="4">
        <f>-F135+H135+I135</f>
        <v>0</v>
      </c>
      <c r="K135" s="1">
        <v>4245.79</v>
      </c>
      <c r="L135" s="1">
        <f>K135/F135</f>
        <v>4245.79</v>
      </c>
      <c r="M135" s="5">
        <f>L135*H135</f>
        <v>0</v>
      </c>
      <c r="N135" s="6">
        <f>K135/F135*J135</f>
        <v>0</v>
      </c>
      <c r="O135" s="7">
        <f>K135+M135-N135</f>
        <v>4245.79</v>
      </c>
      <c r="P135" s="5"/>
    </row>
    <row r="136" spans="1:16" ht="23.45" customHeight="1" x14ac:dyDescent="0.25">
      <c r="A136" s="1" t="s">
        <v>710</v>
      </c>
      <c r="B136" s="1" t="s">
        <v>711</v>
      </c>
      <c r="C136" s="1" t="s">
        <v>712</v>
      </c>
      <c r="D136" s="1" t="s">
        <v>5</v>
      </c>
      <c r="E136" s="1"/>
      <c r="F136" s="1">
        <v>6</v>
      </c>
      <c r="G136" s="1">
        <v>6</v>
      </c>
      <c r="H136" s="1">
        <f>F136-G136</f>
        <v>0</v>
      </c>
      <c r="I136" s="3">
        <v>6</v>
      </c>
      <c r="J136" s="4">
        <f>-F136+H136+I136</f>
        <v>0</v>
      </c>
      <c r="K136" s="1">
        <v>4200.0200000000004</v>
      </c>
      <c r="L136" s="1"/>
      <c r="M136" s="5"/>
      <c r="N136" s="6">
        <f>K136/F136*J136</f>
        <v>0</v>
      </c>
      <c r="O136" s="7"/>
      <c r="P136" s="5"/>
    </row>
    <row r="137" spans="1:16" ht="23.45" customHeight="1" x14ac:dyDescent="0.25">
      <c r="A137" s="1" t="s">
        <v>488</v>
      </c>
      <c r="B137" s="1" t="s">
        <v>489</v>
      </c>
      <c r="C137" s="1" t="s">
        <v>490</v>
      </c>
      <c r="D137" s="1" t="s">
        <v>5</v>
      </c>
      <c r="E137" s="1" t="s">
        <v>258</v>
      </c>
      <c r="F137" s="1">
        <v>1</v>
      </c>
      <c r="G137" s="1">
        <v>1</v>
      </c>
      <c r="H137" s="1">
        <f>F137-G137</f>
        <v>0</v>
      </c>
      <c r="I137" s="3">
        <v>1</v>
      </c>
      <c r="J137" s="4">
        <f>-F137+H137+I137</f>
        <v>0</v>
      </c>
      <c r="K137" s="1">
        <v>4153.5600000000004</v>
      </c>
      <c r="L137" s="1">
        <f>K137/F137</f>
        <v>4153.5600000000004</v>
      </c>
      <c r="M137" s="5">
        <f>L137*H137</f>
        <v>0</v>
      </c>
      <c r="N137" s="6">
        <f>K137/F137*J137</f>
        <v>0</v>
      </c>
      <c r="O137" s="7">
        <f>K137+M137-N137</f>
        <v>4153.5600000000004</v>
      </c>
      <c r="P137" s="5"/>
    </row>
    <row r="138" spans="1:16" ht="23.45" customHeight="1" x14ac:dyDescent="0.25">
      <c r="A138" s="1" t="s">
        <v>545</v>
      </c>
      <c r="B138" s="1" t="s">
        <v>546</v>
      </c>
      <c r="C138" s="1" t="s">
        <v>547</v>
      </c>
      <c r="D138" s="1" t="s">
        <v>5</v>
      </c>
      <c r="E138" s="1" t="s">
        <v>544</v>
      </c>
      <c r="F138" s="1">
        <v>1</v>
      </c>
      <c r="G138" s="1">
        <v>1</v>
      </c>
      <c r="H138" s="1">
        <f>F138-G138</f>
        <v>0</v>
      </c>
      <c r="I138" s="3">
        <v>1</v>
      </c>
      <c r="J138" s="4">
        <f>-F138+H138+I138</f>
        <v>0</v>
      </c>
      <c r="K138" s="1">
        <v>4076.78</v>
      </c>
      <c r="L138" s="1">
        <f>K138/F138</f>
        <v>4076.78</v>
      </c>
      <c r="M138" s="5">
        <f>L138*H138</f>
        <v>0</v>
      </c>
      <c r="N138" s="6">
        <f>K138/F138*J138</f>
        <v>0</v>
      </c>
      <c r="O138" s="7">
        <f>K138+M138-N138</f>
        <v>4076.78</v>
      </c>
      <c r="P138" s="5"/>
    </row>
    <row r="139" spans="1:16" ht="23.45" customHeight="1" x14ac:dyDescent="0.25">
      <c r="A139" s="1" t="s">
        <v>512</v>
      </c>
      <c r="B139" s="1" t="s">
        <v>513</v>
      </c>
      <c r="C139" s="1" t="s">
        <v>513</v>
      </c>
      <c r="D139" s="1" t="s">
        <v>5</v>
      </c>
      <c r="E139" s="1" t="s">
        <v>509</v>
      </c>
      <c r="F139" s="1">
        <v>1</v>
      </c>
      <c r="G139" s="1">
        <v>1</v>
      </c>
      <c r="H139" s="1">
        <f>F139-G139</f>
        <v>0</v>
      </c>
      <c r="I139" s="3">
        <v>1</v>
      </c>
      <c r="J139" s="4">
        <f>-F139+H139+I139</f>
        <v>0</v>
      </c>
      <c r="K139" s="1">
        <v>3836.22</v>
      </c>
      <c r="L139" s="1">
        <f>K139/F139</f>
        <v>3836.22</v>
      </c>
      <c r="M139" s="5">
        <f>L139*H139</f>
        <v>0</v>
      </c>
      <c r="N139" s="6">
        <f>K139/F139*J139</f>
        <v>0</v>
      </c>
      <c r="O139" s="7">
        <f>K139+M139-N139</f>
        <v>3836.22</v>
      </c>
      <c r="P139" s="5"/>
    </row>
    <row r="140" spans="1:16" ht="23.45" customHeight="1" x14ac:dyDescent="0.25">
      <c r="A140" s="1" t="s">
        <v>776</v>
      </c>
      <c r="B140" s="1" t="s">
        <v>777</v>
      </c>
      <c r="C140" s="1" t="s">
        <v>777</v>
      </c>
      <c r="D140" s="1" t="s">
        <v>5</v>
      </c>
      <c r="E140" s="1"/>
      <c r="F140" s="1">
        <v>1</v>
      </c>
      <c r="G140" s="1">
        <v>0</v>
      </c>
      <c r="H140" s="1">
        <f>F140-G140</f>
        <v>1</v>
      </c>
      <c r="I140" s="3">
        <v>0</v>
      </c>
      <c r="J140" s="4">
        <f>-F140+H140+I140</f>
        <v>0</v>
      </c>
      <c r="K140" s="1">
        <v>3689.04</v>
      </c>
      <c r="L140" s="1"/>
      <c r="M140" s="5"/>
      <c r="N140" s="6">
        <f>K140/F140*J140</f>
        <v>0</v>
      </c>
      <c r="O140" s="7"/>
      <c r="P140" s="5"/>
    </row>
    <row r="141" spans="1:16" ht="23.45" customHeight="1" x14ac:dyDescent="0.25">
      <c r="A141" s="1" t="s">
        <v>819</v>
      </c>
      <c r="B141" s="1" t="s">
        <v>820</v>
      </c>
      <c r="C141" s="1" t="s">
        <v>820</v>
      </c>
      <c r="D141" s="1" t="s">
        <v>5</v>
      </c>
      <c r="E141" s="1" t="s">
        <v>134</v>
      </c>
      <c r="F141" s="1">
        <v>5</v>
      </c>
      <c r="G141" s="1">
        <v>5</v>
      </c>
      <c r="H141" s="1">
        <f>F141-G141</f>
        <v>0</v>
      </c>
      <c r="I141" s="3">
        <v>5</v>
      </c>
      <c r="J141" s="4">
        <f>-F141+H141+I141</f>
        <v>0</v>
      </c>
      <c r="K141" s="1">
        <v>3673.03</v>
      </c>
      <c r="L141" s="1">
        <f>K141/F141</f>
        <v>734.60599999999999</v>
      </c>
      <c r="M141" s="5">
        <f>L141*H141</f>
        <v>0</v>
      </c>
      <c r="N141" s="6">
        <f>K141/F141*J141</f>
        <v>0</v>
      </c>
      <c r="O141" s="7">
        <f>K141+M141-N141</f>
        <v>3673.03</v>
      </c>
      <c r="P141" s="5"/>
    </row>
    <row r="142" spans="1:16" ht="23.45" customHeight="1" x14ac:dyDescent="0.25">
      <c r="A142" s="1" t="s">
        <v>751</v>
      </c>
      <c r="B142" s="1" t="s">
        <v>752</v>
      </c>
      <c r="C142" s="1" t="s">
        <v>752</v>
      </c>
      <c r="D142" s="1" t="s">
        <v>5</v>
      </c>
      <c r="E142" s="1"/>
      <c r="F142" s="1">
        <v>2</v>
      </c>
      <c r="G142" s="1">
        <v>2</v>
      </c>
      <c r="H142" s="1">
        <f>F142-G142</f>
        <v>0</v>
      </c>
      <c r="I142" s="3">
        <v>2</v>
      </c>
      <c r="J142" s="4">
        <f>-F142+H142+I142</f>
        <v>0</v>
      </c>
      <c r="K142" s="1">
        <v>3603.28</v>
      </c>
      <c r="L142" s="1"/>
      <c r="M142" s="5"/>
      <c r="N142" s="6">
        <f>K142/F142*J142</f>
        <v>0</v>
      </c>
      <c r="O142" s="7"/>
      <c r="P142" s="5"/>
    </row>
    <row r="143" spans="1:16" ht="23.45" customHeight="1" x14ac:dyDescent="0.25">
      <c r="A143" s="1" t="s">
        <v>753</v>
      </c>
      <c r="B143" s="1" t="s">
        <v>754</v>
      </c>
      <c r="C143" s="1" t="s">
        <v>754</v>
      </c>
      <c r="D143" s="1" t="s">
        <v>5</v>
      </c>
      <c r="E143" s="1"/>
      <c r="F143" s="1">
        <v>2</v>
      </c>
      <c r="G143" s="1">
        <v>2</v>
      </c>
      <c r="H143" s="1">
        <f>F143-G143</f>
        <v>0</v>
      </c>
      <c r="I143" s="3">
        <v>2</v>
      </c>
      <c r="J143" s="4">
        <f>-F143+H143+I143</f>
        <v>0</v>
      </c>
      <c r="K143" s="1">
        <v>3603.28</v>
      </c>
      <c r="L143" s="1"/>
      <c r="M143" s="5"/>
      <c r="N143" s="6">
        <f>K143/F143*J143</f>
        <v>0</v>
      </c>
      <c r="O143" s="7"/>
      <c r="P143" s="5"/>
    </row>
    <row r="144" spans="1:16" ht="23.45" customHeight="1" x14ac:dyDescent="0.25">
      <c r="A144" s="1" t="s">
        <v>851</v>
      </c>
      <c r="B144" s="1" t="s">
        <v>852</v>
      </c>
      <c r="C144" s="1" t="s">
        <v>852</v>
      </c>
      <c r="D144" s="1" t="s">
        <v>5</v>
      </c>
      <c r="E144" s="1"/>
      <c r="F144" s="1">
        <v>1</v>
      </c>
      <c r="G144" s="1">
        <v>0</v>
      </c>
      <c r="H144" s="1">
        <f>F144-G144</f>
        <v>1</v>
      </c>
      <c r="I144" s="3">
        <v>0</v>
      </c>
      <c r="J144" s="4">
        <f>-F144+H144+I144</f>
        <v>0</v>
      </c>
      <c r="K144" s="1">
        <v>3546.04</v>
      </c>
      <c r="L144" s="1">
        <f>K144/F144</f>
        <v>3546.04</v>
      </c>
      <c r="M144" s="5">
        <f>L144*H144</f>
        <v>3546.04</v>
      </c>
      <c r="N144" s="6">
        <f>K144/F144*J144</f>
        <v>0</v>
      </c>
      <c r="O144" s="7">
        <f>K144+M144-N144</f>
        <v>7092.08</v>
      </c>
      <c r="P144" s="5"/>
    </row>
    <row r="145" spans="1:16" ht="23.45" customHeight="1" x14ac:dyDescent="0.25">
      <c r="A145" s="1" t="s">
        <v>615</v>
      </c>
      <c r="B145" s="1" t="s">
        <v>616</v>
      </c>
      <c r="C145" s="1" t="s">
        <v>617</v>
      </c>
      <c r="D145" s="1" t="s">
        <v>5</v>
      </c>
      <c r="E145" s="1" t="s">
        <v>58</v>
      </c>
      <c r="F145" s="1">
        <v>1</v>
      </c>
      <c r="G145" s="1">
        <v>1</v>
      </c>
      <c r="H145" s="1">
        <f>F145-G145</f>
        <v>0</v>
      </c>
      <c r="I145" s="3">
        <v>1</v>
      </c>
      <c r="J145" s="4">
        <f>-F145+H145+I145</f>
        <v>0</v>
      </c>
      <c r="K145" s="1">
        <v>3442.11</v>
      </c>
      <c r="L145" s="1">
        <f>K145/F145</f>
        <v>3442.11</v>
      </c>
      <c r="M145" s="5">
        <f>L145*H145</f>
        <v>0</v>
      </c>
      <c r="N145" s="6">
        <f>K145/F145*J145</f>
        <v>0</v>
      </c>
      <c r="O145" s="7">
        <f>K145+M145-N145</f>
        <v>3442.11</v>
      </c>
      <c r="P145" s="5"/>
    </row>
    <row r="146" spans="1:16" ht="23.45" customHeight="1" x14ac:dyDescent="0.25">
      <c r="A146" s="1" t="s">
        <v>358</v>
      </c>
      <c r="B146" s="1" t="s">
        <v>359</v>
      </c>
      <c r="C146" s="1" t="s">
        <v>359</v>
      </c>
      <c r="D146" s="1" t="s">
        <v>5</v>
      </c>
      <c r="E146" s="1"/>
      <c r="F146" s="1">
        <v>1</v>
      </c>
      <c r="G146" s="1">
        <v>1</v>
      </c>
      <c r="H146" s="1">
        <f>F146-G146</f>
        <v>0</v>
      </c>
      <c r="I146" s="3">
        <v>1</v>
      </c>
      <c r="J146" s="4">
        <f>-F146+H146+I146</f>
        <v>0</v>
      </c>
      <c r="K146" s="1">
        <v>3426.89</v>
      </c>
      <c r="L146" s="1">
        <f>K146/F146</f>
        <v>3426.89</v>
      </c>
      <c r="M146" s="5">
        <f>L146*H146</f>
        <v>0</v>
      </c>
      <c r="N146" s="6">
        <f>K146/F146*J146</f>
        <v>0</v>
      </c>
      <c r="O146" s="7">
        <f>K146+M146-N146</f>
        <v>3426.89</v>
      </c>
      <c r="P146" s="5"/>
    </row>
    <row r="147" spans="1:16" ht="23.45" customHeight="1" x14ac:dyDescent="0.25">
      <c r="A147" s="1" t="s">
        <v>727</v>
      </c>
      <c r="B147" s="1" t="s">
        <v>728</v>
      </c>
      <c r="C147" s="1" t="s">
        <v>728</v>
      </c>
      <c r="D147" s="1" t="s">
        <v>5</v>
      </c>
      <c r="E147" s="1"/>
      <c r="F147" s="1">
        <v>1</v>
      </c>
      <c r="G147" s="1">
        <v>1</v>
      </c>
      <c r="H147" s="1">
        <f>F147-G147</f>
        <v>0</v>
      </c>
      <c r="I147" s="3">
        <v>1</v>
      </c>
      <c r="J147" s="4">
        <f>-F147+H147+I147</f>
        <v>0</v>
      </c>
      <c r="K147" s="1">
        <v>3404.4</v>
      </c>
      <c r="L147" s="1"/>
      <c r="M147" s="5"/>
      <c r="N147" s="6">
        <f>K147/F147*J147</f>
        <v>0</v>
      </c>
      <c r="O147" s="7"/>
      <c r="P147" s="5"/>
    </row>
    <row r="148" spans="1:16" ht="23.45" customHeight="1" x14ac:dyDescent="0.25">
      <c r="A148" s="1" t="s">
        <v>768</v>
      </c>
      <c r="B148" s="1" t="s">
        <v>769</v>
      </c>
      <c r="C148" s="1" t="s">
        <v>769</v>
      </c>
      <c r="D148" s="1" t="s">
        <v>765</v>
      </c>
      <c r="E148" s="1"/>
      <c r="F148" s="1">
        <v>15</v>
      </c>
      <c r="G148" s="1">
        <v>15</v>
      </c>
      <c r="H148" s="1">
        <f>F148-G148</f>
        <v>0</v>
      </c>
      <c r="I148" s="3">
        <v>15</v>
      </c>
      <c r="J148" s="4">
        <f>-F148+H148+I148</f>
        <v>0</v>
      </c>
      <c r="K148" s="1">
        <v>3398.54</v>
      </c>
      <c r="L148" s="1"/>
      <c r="M148" s="5"/>
      <c r="N148" s="6">
        <f>K148/F148*J148</f>
        <v>0</v>
      </c>
      <c r="O148" s="7"/>
      <c r="P148" s="5"/>
    </row>
    <row r="149" spans="1:16" ht="23.45" customHeight="1" x14ac:dyDescent="0.25">
      <c r="A149" s="1" t="s">
        <v>631</v>
      </c>
      <c r="B149" s="1" t="s">
        <v>632</v>
      </c>
      <c r="C149" s="1" t="s">
        <v>632</v>
      </c>
      <c r="D149" s="1" t="s">
        <v>5</v>
      </c>
      <c r="E149" s="1" t="s">
        <v>630</v>
      </c>
      <c r="F149" s="1">
        <v>1</v>
      </c>
      <c r="G149" s="1">
        <v>1</v>
      </c>
      <c r="H149" s="1">
        <f>F149-G149</f>
        <v>0</v>
      </c>
      <c r="I149" s="3">
        <v>1</v>
      </c>
      <c r="J149" s="4">
        <f>-F149+H149+I149</f>
        <v>0</v>
      </c>
      <c r="K149" s="1">
        <v>3371.1</v>
      </c>
      <c r="L149" s="1">
        <f>K149/F149</f>
        <v>3371.1</v>
      </c>
      <c r="M149" s="5">
        <f>L149*H149</f>
        <v>0</v>
      </c>
      <c r="N149" s="6">
        <f>K149/F149*J149</f>
        <v>0</v>
      </c>
      <c r="O149" s="7">
        <f>K149+M149-N149</f>
        <v>3371.1</v>
      </c>
      <c r="P149" s="5"/>
    </row>
    <row r="150" spans="1:16" ht="23.45" customHeight="1" x14ac:dyDescent="0.25">
      <c r="A150" s="1" t="s">
        <v>612</v>
      </c>
      <c r="B150" s="1" t="s">
        <v>613</v>
      </c>
      <c r="C150" s="1" t="s">
        <v>614</v>
      </c>
      <c r="D150" s="1" t="s">
        <v>5</v>
      </c>
      <c r="E150" s="1"/>
      <c r="F150" s="1">
        <v>3</v>
      </c>
      <c r="G150" s="1">
        <v>3</v>
      </c>
      <c r="H150" s="1">
        <f>F150-G150</f>
        <v>0</v>
      </c>
      <c r="I150" s="3">
        <v>3</v>
      </c>
      <c r="J150" s="4">
        <f>-F150+H150+I150</f>
        <v>0</v>
      </c>
      <c r="K150" s="1">
        <v>3358.93</v>
      </c>
      <c r="L150" s="1"/>
      <c r="M150" s="5"/>
      <c r="N150" s="6">
        <f>K150/F150*J150</f>
        <v>0</v>
      </c>
      <c r="O150" s="7"/>
      <c r="P150" s="5"/>
    </row>
    <row r="151" spans="1:16" ht="23.45" customHeight="1" x14ac:dyDescent="0.25">
      <c r="A151" s="1" t="s">
        <v>431</v>
      </c>
      <c r="B151" s="1" t="s">
        <v>432</v>
      </c>
      <c r="C151" s="1" t="s">
        <v>433</v>
      </c>
      <c r="D151" s="1" t="s">
        <v>5</v>
      </c>
      <c r="E151" s="1" t="s">
        <v>434</v>
      </c>
      <c r="F151" s="1">
        <v>2</v>
      </c>
      <c r="G151" s="1">
        <v>2</v>
      </c>
      <c r="H151" s="1">
        <f>F151-G151</f>
        <v>0</v>
      </c>
      <c r="I151" s="3">
        <v>2</v>
      </c>
      <c r="J151" s="4">
        <f>-F151+H151+I151</f>
        <v>0</v>
      </c>
      <c r="K151" s="1">
        <v>3261.02</v>
      </c>
      <c r="L151" s="1">
        <f>K151/F151</f>
        <v>1630.51</v>
      </c>
      <c r="M151" s="5">
        <f>L151*H151</f>
        <v>0</v>
      </c>
      <c r="N151" s="6">
        <f>K151/F151*J151</f>
        <v>0</v>
      </c>
      <c r="O151" s="7">
        <f>K151+M151-N151</f>
        <v>3261.02</v>
      </c>
      <c r="P151" s="5"/>
    </row>
    <row r="152" spans="1:16" ht="23.45" customHeight="1" x14ac:dyDescent="0.25">
      <c r="A152" s="1" t="s">
        <v>248</v>
      </c>
      <c r="B152" s="1" t="s">
        <v>249</v>
      </c>
      <c r="C152" s="1" t="s">
        <v>250</v>
      </c>
      <c r="D152" s="1" t="s">
        <v>5</v>
      </c>
      <c r="E152" s="1" t="s">
        <v>251</v>
      </c>
      <c r="F152" s="1">
        <v>2</v>
      </c>
      <c r="G152" s="1">
        <v>2</v>
      </c>
      <c r="H152" s="1">
        <f>F152-G152</f>
        <v>0</v>
      </c>
      <c r="I152" s="3">
        <v>2</v>
      </c>
      <c r="J152" s="4">
        <f>-F152+H152+I152</f>
        <v>0</v>
      </c>
      <c r="K152" s="1">
        <v>3183.64</v>
      </c>
      <c r="L152" s="1">
        <f>K152/F152</f>
        <v>1591.82</v>
      </c>
      <c r="M152" s="5">
        <f>L152*H152</f>
        <v>0</v>
      </c>
      <c r="N152" s="6">
        <f>K152/F152*J152</f>
        <v>0</v>
      </c>
      <c r="O152" s="7">
        <f>K152+M152-N152</f>
        <v>3183.64</v>
      </c>
      <c r="P152" s="5"/>
    </row>
    <row r="153" spans="1:16" ht="23.45" customHeight="1" x14ac:dyDescent="0.25">
      <c r="A153" s="1" t="s">
        <v>186</v>
      </c>
      <c r="B153" s="1" t="s">
        <v>187</v>
      </c>
      <c r="C153" s="1" t="s">
        <v>188</v>
      </c>
      <c r="D153" s="1" t="s">
        <v>5</v>
      </c>
      <c r="E153" s="1" t="s">
        <v>189</v>
      </c>
      <c r="F153" s="1">
        <v>30</v>
      </c>
      <c r="G153" s="1">
        <v>30</v>
      </c>
      <c r="H153" s="1">
        <f>F153-G153</f>
        <v>0</v>
      </c>
      <c r="I153" s="3">
        <v>30</v>
      </c>
      <c r="J153" s="4">
        <f>-F153+H153+I153</f>
        <v>0</v>
      </c>
      <c r="K153" s="1">
        <v>3169.16</v>
      </c>
      <c r="L153" s="1">
        <f>K153/F153</f>
        <v>105.63866666666667</v>
      </c>
      <c r="M153" s="5">
        <f>L153*H153</f>
        <v>0</v>
      </c>
      <c r="N153" s="6">
        <f>K153/F153*J153</f>
        <v>0</v>
      </c>
      <c r="O153" s="7">
        <f>K153+M153-N153</f>
        <v>3169.16</v>
      </c>
      <c r="P153" s="5"/>
    </row>
    <row r="154" spans="1:16" ht="23.45" customHeight="1" x14ac:dyDescent="0.25">
      <c r="A154" s="1" t="s">
        <v>362</v>
      </c>
      <c r="B154" s="1" t="s">
        <v>363</v>
      </c>
      <c r="C154" s="1" t="s">
        <v>364</v>
      </c>
      <c r="D154" s="1" t="s">
        <v>5</v>
      </c>
      <c r="E154" s="1" t="s">
        <v>251</v>
      </c>
      <c r="F154" s="1">
        <v>1</v>
      </c>
      <c r="G154" s="1">
        <v>1</v>
      </c>
      <c r="H154" s="1">
        <f>F154-G154</f>
        <v>0</v>
      </c>
      <c r="I154" s="3">
        <v>2</v>
      </c>
      <c r="J154" s="4">
        <f>-F154+H154+I154</f>
        <v>1</v>
      </c>
      <c r="K154" s="1">
        <v>3025.46</v>
      </c>
      <c r="L154" s="1">
        <f>K154/F154</f>
        <v>3025.46</v>
      </c>
      <c r="M154" s="5">
        <f>L154*H154</f>
        <v>0</v>
      </c>
      <c r="N154" s="6">
        <f>K154/F154*J154</f>
        <v>3025.46</v>
      </c>
      <c r="O154" s="7">
        <f>K154+M154-N154</f>
        <v>0</v>
      </c>
      <c r="P154" s="5"/>
    </row>
    <row r="155" spans="1:16" ht="23.45" customHeight="1" x14ac:dyDescent="0.25">
      <c r="A155" s="1" t="s">
        <v>681</v>
      </c>
      <c r="B155" s="1" t="s">
        <v>682</v>
      </c>
      <c r="C155" s="1" t="s">
        <v>683</v>
      </c>
      <c r="D155" s="1" t="s">
        <v>5</v>
      </c>
      <c r="E155" s="1" t="s">
        <v>174</v>
      </c>
      <c r="F155" s="1">
        <v>1</v>
      </c>
      <c r="G155" s="1">
        <v>1</v>
      </c>
      <c r="H155" s="1">
        <f>F155-G155</f>
        <v>0</v>
      </c>
      <c r="I155" s="3">
        <v>1</v>
      </c>
      <c r="J155" s="4">
        <f>-F155+H155+I155</f>
        <v>0</v>
      </c>
      <c r="K155" s="1">
        <v>2995.21</v>
      </c>
      <c r="L155" s="1">
        <f>K155/F155</f>
        <v>2995.21</v>
      </c>
      <c r="M155" s="5">
        <f>L155*H155</f>
        <v>0</v>
      </c>
      <c r="N155" s="6">
        <f>K155/F155*J155</f>
        <v>0</v>
      </c>
      <c r="O155" s="7">
        <f>K155+M155-N155</f>
        <v>2995.21</v>
      </c>
      <c r="P155" s="5"/>
    </row>
    <row r="156" spans="1:16" ht="23.45" customHeight="1" x14ac:dyDescent="0.25">
      <c r="A156" s="1" t="s">
        <v>555</v>
      </c>
      <c r="B156" s="1" t="s">
        <v>556</v>
      </c>
      <c r="C156" s="1" t="s">
        <v>557</v>
      </c>
      <c r="D156" s="1" t="s">
        <v>5</v>
      </c>
      <c r="E156" s="1" t="s">
        <v>558</v>
      </c>
      <c r="F156" s="1">
        <v>2</v>
      </c>
      <c r="G156" s="1">
        <v>2</v>
      </c>
      <c r="H156" s="1">
        <f>F156-G156</f>
        <v>0</v>
      </c>
      <c r="I156" s="3">
        <v>2</v>
      </c>
      <c r="J156" s="4">
        <f>-F156+H156+I156</f>
        <v>0</v>
      </c>
      <c r="K156" s="1">
        <v>2973.96</v>
      </c>
      <c r="L156" s="1">
        <f>K156/F156</f>
        <v>1486.98</v>
      </c>
      <c r="M156" s="5">
        <f>L156*H156</f>
        <v>0</v>
      </c>
      <c r="N156" s="6">
        <f>K156/F156*J156</f>
        <v>0</v>
      </c>
      <c r="O156" s="7">
        <f>K156+M156-N156</f>
        <v>2973.96</v>
      </c>
      <c r="P156" s="5"/>
    </row>
    <row r="157" spans="1:16" ht="23.45" customHeight="1" x14ac:dyDescent="0.25">
      <c r="A157" s="1" t="s">
        <v>637</v>
      </c>
      <c r="B157" s="1" t="s">
        <v>638</v>
      </c>
      <c r="C157" s="1" t="s">
        <v>638</v>
      </c>
      <c r="D157" s="1" t="s">
        <v>5</v>
      </c>
      <c r="E157" s="1"/>
      <c r="F157" s="1">
        <v>1</v>
      </c>
      <c r="G157" s="1">
        <v>1</v>
      </c>
      <c r="H157" s="1">
        <f>F157-G157</f>
        <v>0</v>
      </c>
      <c r="I157" s="3">
        <v>1</v>
      </c>
      <c r="J157" s="4">
        <f>-F157+H157+I157</f>
        <v>0</v>
      </c>
      <c r="K157" s="1">
        <v>2912.84</v>
      </c>
      <c r="L157" s="1"/>
      <c r="M157" s="5"/>
      <c r="N157" s="6">
        <f>K157/F157*J157</f>
        <v>0</v>
      </c>
      <c r="O157" s="7"/>
      <c r="P157" s="5"/>
    </row>
    <row r="158" spans="1:16" ht="23.45" customHeight="1" x14ac:dyDescent="0.25">
      <c r="A158" s="1" t="s">
        <v>459</v>
      </c>
      <c r="B158" s="1" t="s">
        <v>460</v>
      </c>
      <c r="C158" s="1" t="s">
        <v>460</v>
      </c>
      <c r="D158" s="1" t="s">
        <v>5</v>
      </c>
      <c r="E158" s="1" t="s">
        <v>441</v>
      </c>
      <c r="F158" s="1">
        <v>3</v>
      </c>
      <c r="G158" s="1">
        <v>3</v>
      </c>
      <c r="H158" s="1">
        <f>F158-G158</f>
        <v>0</v>
      </c>
      <c r="I158" s="3">
        <v>3</v>
      </c>
      <c r="J158" s="4">
        <f>-F158+H158+I158</f>
        <v>0</v>
      </c>
      <c r="K158" s="1">
        <v>2763.59</v>
      </c>
      <c r="L158" s="1">
        <f>K158/F158</f>
        <v>921.19666666666672</v>
      </c>
      <c r="M158" s="5">
        <f>L158*H158</f>
        <v>0</v>
      </c>
      <c r="N158" s="6">
        <f>K158/F158*J158</f>
        <v>0</v>
      </c>
      <c r="O158" s="7">
        <f>K158+M158-N158</f>
        <v>2763.59</v>
      </c>
      <c r="P158" s="5"/>
    </row>
    <row r="159" spans="1:16" ht="23.45" customHeight="1" x14ac:dyDescent="0.25">
      <c r="A159" s="1" t="s">
        <v>739</v>
      </c>
      <c r="B159" s="1" t="s">
        <v>740</v>
      </c>
      <c r="C159" s="1" t="s">
        <v>740</v>
      </c>
      <c r="D159" s="1" t="s">
        <v>5</v>
      </c>
      <c r="E159" s="1"/>
      <c r="F159" s="1">
        <v>3</v>
      </c>
      <c r="G159" s="1">
        <v>3</v>
      </c>
      <c r="H159" s="1">
        <f>F159-G159</f>
        <v>0</v>
      </c>
      <c r="I159" s="3">
        <v>3</v>
      </c>
      <c r="J159" s="4">
        <f>-F159+H159+I159</f>
        <v>0</v>
      </c>
      <c r="K159" s="1">
        <v>2698.56</v>
      </c>
      <c r="L159" s="1"/>
      <c r="M159" s="5"/>
      <c r="N159" s="6">
        <f>K159/F159*J159</f>
        <v>0</v>
      </c>
      <c r="O159" s="7"/>
      <c r="P159" s="5"/>
    </row>
    <row r="160" spans="1:16" ht="23.45" customHeight="1" x14ac:dyDescent="0.25">
      <c r="A160" s="1" t="s">
        <v>355</v>
      </c>
      <c r="B160" s="1" t="s">
        <v>356</v>
      </c>
      <c r="C160" s="1" t="s">
        <v>357</v>
      </c>
      <c r="D160" s="1" t="s">
        <v>5</v>
      </c>
      <c r="E160" s="1" t="s">
        <v>247</v>
      </c>
      <c r="F160" s="1">
        <v>2</v>
      </c>
      <c r="G160" s="1">
        <v>2</v>
      </c>
      <c r="H160" s="1">
        <f>F160-G160</f>
        <v>0</v>
      </c>
      <c r="I160" s="3">
        <v>2</v>
      </c>
      <c r="J160" s="4">
        <f>-F160+H160+I160</f>
        <v>0</v>
      </c>
      <c r="K160" s="1">
        <v>2690.43</v>
      </c>
      <c r="L160" s="1">
        <f>K160/F160</f>
        <v>1345.2149999999999</v>
      </c>
      <c r="M160" s="5">
        <f>L160*H160</f>
        <v>0</v>
      </c>
      <c r="N160" s="6">
        <f>K160/F160*J160</f>
        <v>0</v>
      </c>
      <c r="O160" s="7">
        <f>K160+M160-N160</f>
        <v>2690.43</v>
      </c>
      <c r="P160" s="5"/>
    </row>
    <row r="161" spans="1:16" ht="23.45" customHeight="1" x14ac:dyDescent="0.25">
      <c r="A161" s="1" t="s">
        <v>572</v>
      </c>
      <c r="B161" s="1" t="s">
        <v>573</v>
      </c>
      <c r="C161" s="1" t="s">
        <v>574</v>
      </c>
      <c r="D161" s="1" t="s">
        <v>5</v>
      </c>
      <c r="E161" s="1" t="s">
        <v>575</v>
      </c>
      <c r="F161" s="1">
        <v>2</v>
      </c>
      <c r="G161" s="1">
        <v>2</v>
      </c>
      <c r="H161" s="1">
        <f>F161-G161</f>
        <v>0</v>
      </c>
      <c r="I161" s="3">
        <v>2</v>
      </c>
      <c r="J161" s="4">
        <f>-F161+H161+I161</f>
        <v>0</v>
      </c>
      <c r="K161" s="1">
        <v>2634.99</v>
      </c>
      <c r="L161" s="1">
        <f>K161/F161</f>
        <v>1317.4949999999999</v>
      </c>
      <c r="M161" s="5">
        <f>L161*H161</f>
        <v>0</v>
      </c>
      <c r="N161" s="6">
        <f>K161/F161*J161</f>
        <v>0</v>
      </c>
      <c r="O161" s="7">
        <f>K161+M161-N161</f>
        <v>2634.99</v>
      </c>
      <c r="P161" s="5"/>
    </row>
    <row r="162" spans="1:16" ht="23.45" customHeight="1" x14ac:dyDescent="0.25">
      <c r="A162" s="1" t="s">
        <v>175</v>
      </c>
      <c r="B162" s="1" t="s">
        <v>176</v>
      </c>
      <c r="C162" s="1" t="s">
        <v>177</v>
      </c>
      <c r="D162" s="1" t="s">
        <v>5</v>
      </c>
      <c r="E162" s="1" t="s">
        <v>34</v>
      </c>
      <c r="F162" s="1">
        <v>3</v>
      </c>
      <c r="G162" s="1">
        <v>3</v>
      </c>
      <c r="H162" s="1">
        <f>F162-G162</f>
        <v>0</v>
      </c>
      <c r="I162" s="3">
        <v>3</v>
      </c>
      <c r="J162" s="4">
        <f>-F162+H162+I162</f>
        <v>0</v>
      </c>
      <c r="K162" s="1">
        <v>2622.06</v>
      </c>
      <c r="L162" s="1">
        <f>K162/F162</f>
        <v>874.02</v>
      </c>
      <c r="M162" s="5">
        <f>L162*H162</f>
        <v>0</v>
      </c>
      <c r="N162" s="6">
        <f>K162/F162*J162</f>
        <v>0</v>
      </c>
      <c r="O162" s="7">
        <f>K162+M162-N162</f>
        <v>2622.06</v>
      </c>
      <c r="P162" s="5"/>
    </row>
    <row r="163" spans="1:16" ht="23.45" customHeight="1" x14ac:dyDescent="0.25">
      <c r="A163" s="1" t="s">
        <v>442</v>
      </c>
      <c r="B163" s="1" t="s">
        <v>443</v>
      </c>
      <c r="C163" s="1" t="s">
        <v>444</v>
      </c>
      <c r="D163" s="1" t="s">
        <v>5</v>
      </c>
      <c r="E163" s="1" t="s">
        <v>145</v>
      </c>
      <c r="F163" s="1">
        <v>2</v>
      </c>
      <c r="G163" s="1">
        <v>2</v>
      </c>
      <c r="H163" s="1">
        <f>F163-G163</f>
        <v>0</v>
      </c>
      <c r="I163" s="3">
        <v>2</v>
      </c>
      <c r="J163" s="4">
        <f>-F163+H163+I163</f>
        <v>0</v>
      </c>
      <c r="K163" s="1">
        <v>2598.75</v>
      </c>
      <c r="L163" s="1">
        <f>K163/F163</f>
        <v>1299.375</v>
      </c>
      <c r="M163" s="5">
        <f>L163*H163</f>
        <v>0</v>
      </c>
      <c r="N163" s="6">
        <f>K163/F163*J163</f>
        <v>0</v>
      </c>
      <c r="O163" s="7">
        <f>K163+M163-N163</f>
        <v>2598.75</v>
      </c>
      <c r="P163" s="5"/>
    </row>
    <row r="164" spans="1:16" ht="23.45" customHeight="1" x14ac:dyDescent="0.25">
      <c r="A164" s="1" t="s">
        <v>190</v>
      </c>
      <c r="B164" s="1" t="s">
        <v>191</v>
      </c>
      <c r="C164" s="1" t="s">
        <v>192</v>
      </c>
      <c r="D164" s="1" t="s">
        <v>5</v>
      </c>
      <c r="E164" s="1" t="s">
        <v>193</v>
      </c>
      <c r="F164" s="1">
        <v>2</v>
      </c>
      <c r="G164" s="1">
        <v>2</v>
      </c>
      <c r="H164" s="1">
        <f>F164-G164</f>
        <v>0</v>
      </c>
      <c r="I164" s="3">
        <v>2</v>
      </c>
      <c r="J164" s="4">
        <f>-F164+H164+I164</f>
        <v>0</v>
      </c>
      <c r="K164" s="1">
        <v>2579.66</v>
      </c>
      <c r="L164" s="1">
        <f>K164/F164</f>
        <v>1289.83</v>
      </c>
      <c r="M164" s="5">
        <f>L164*H164</f>
        <v>0</v>
      </c>
      <c r="N164" s="6">
        <f>K164/F164*J164</f>
        <v>0</v>
      </c>
      <c r="O164" s="7">
        <f>K164+M164-N164</f>
        <v>2579.66</v>
      </c>
      <c r="P164" s="5"/>
    </row>
    <row r="165" spans="1:16" ht="23.45" customHeight="1" x14ac:dyDescent="0.25">
      <c r="A165" s="1" t="s">
        <v>198</v>
      </c>
      <c r="B165" s="1" t="s">
        <v>199</v>
      </c>
      <c r="C165" s="1" t="s">
        <v>200</v>
      </c>
      <c r="D165" s="1" t="s">
        <v>5</v>
      </c>
      <c r="E165" s="1" t="s">
        <v>201</v>
      </c>
      <c r="F165" s="1">
        <v>2</v>
      </c>
      <c r="G165" s="1">
        <v>2</v>
      </c>
      <c r="H165" s="1">
        <f>F165-G165</f>
        <v>0</v>
      </c>
      <c r="I165" s="3">
        <v>2</v>
      </c>
      <c r="J165" s="4">
        <f>-F165+H165+I165</f>
        <v>0</v>
      </c>
      <c r="K165" s="1">
        <v>2454.4299999999998</v>
      </c>
      <c r="L165" s="1">
        <f>K165/F165</f>
        <v>1227.2149999999999</v>
      </c>
      <c r="M165" s="5">
        <f>L165*H165</f>
        <v>0</v>
      </c>
      <c r="N165" s="6">
        <f>K165/F165*J165</f>
        <v>0</v>
      </c>
      <c r="O165" s="7">
        <f>K165+M165-N165</f>
        <v>2454.4299999999998</v>
      </c>
      <c r="P165" s="5"/>
    </row>
    <row r="166" spans="1:16" ht="23.45" customHeight="1" x14ac:dyDescent="0.25">
      <c r="A166" s="1" t="s">
        <v>551</v>
      </c>
      <c r="B166" s="1" t="s">
        <v>552</v>
      </c>
      <c r="C166" s="1" t="s">
        <v>553</v>
      </c>
      <c r="D166" s="1" t="s">
        <v>5</v>
      </c>
      <c r="E166" s="1" t="s">
        <v>554</v>
      </c>
      <c r="F166" s="1">
        <v>5</v>
      </c>
      <c r="G166" s="1">
        <v>5</v>
      </c>
      <c r="H166" s="1">
        <f>F166-G166</f>
        <v>0</v>
      </c>
      <c r="I166" s="3">
        <v>5</v>
      </c>
      <c r="J166" s="4">
        <f>-F166+H166+I166</f>
        <v>0</v>
      </c>
      <c r="K166" s="1">
        <v>2325.31</v>
      </c>
      <c r="L166" s="1">
        <f>K166/F166</f>
        <v>465.06200000000001</v>
      </c>
      <c r="M166" s="5">
        <f>L166*H166</f>
        <v>0</v>
      </c>
      <c r="N166" s="6">
        <f>K166/F166*J166</f>
        <v>0</v>
      </c>
      <c r="O166" s="7">
        <f>K166+M166-N166</f>
        <v>2325.31</v>
      </c>
      <c r="P166" s="5"/>
    </row>
    <row r="167" spans="1:16" ht="23.45" customHeight="1" x14ac:dyDescent="0.25">
      <c r="A167" s="1" t="s">
        <v>807</v>
      </c>
      <c r="B167" s="1" t="s">
        <v>808</v>
      </c>
      <c r="C167" s="1" t="s">
        <v>808</v>
      </c>
      <c r="D167" s="1" t="s">
        <v>5</v>
      </c>
      <c r="E167" s="1"/>
      <c r="F167" s="1">
        <v>1</v>
      </c>
      <c r="G167" s="1">
        <v>1</v>
      </c>
      <c r="H167" s="1">
        <f>F167-G167</f>
        <v>0</v>
      </c>
      <c r="I167" s="3">
        <v>1</v>
      </c>
      <c r="J167" s="4">
        <f>-F167+H167+I167</f>
        <v>0</v>
      </c>
      <c r="K167" s="1">
        <v>2273.4899999999998</v>
      </c>
      <c r="L167" s="1"/>
      <c r="M167" s="5"/>
      <c r="N167" s="6">
        <f>K167/F167*J167</f>
        <v>0</v>
      </c>
      <c r="O167" s="7"/>
      <c r="P167" s="5"/>
    </row>
    <row r="168" spans="1:16" ht="23.45" customHeight="1" x14ac:dyDescent="0.25">
      <c r="A168" s="1" t="s">
        <v>697</v>
      </c>
      <c r="B168" s="1"/>
      <c r="C168" s="1" t="s">
        <v>698</v>
      </c>
      <c r="D168" s="1" t="s">
        <v>5</v>
      </c>
      <c r="E168" s="1"/>
      <c r="F168" s="1">
        <v>46</v>
      </c>
      <c r="G168" s="1">
        <v>0</v>
      </c>
      <c r="H168" s="1">
        <f>F168-G168</f>
        <v>46</v>
      </c>
      <c r="I168" s="3">
        <v>0</v>
      </c>
      <c r="J168" s="4">
        <f>-F168+H168+I168</f>
        <v>0</v>
      </c>
      <c r="K168" s="1">
        <v>2226.75</v>
      </c>
      <c r="L168" s="1"/>
      <c r="M168" s="5"/>
      <c r="N168" s="6">
        <f>K168/F168*J168</f>
        <v>0</v>
      </c>
      <c r="O168" s="7"/>
      <c r="P168" s="5"/>
    </row>
    <row r="169" spans="1:16" ht="23.45" customHeight="1" x14ac:dyDescent="0.25">
      <c r="A169" s="1" t="s">
        <v>435</v>
      </c>
      <c r="B169" s="1" t="s">
        <v>436</v>
      </c>
      <c r="C169" s="1" t="s">
        <v>437</v>
      </c>
      <c r="D169" s="1" t="s">
        <v>5</v>
      </c>
      <c r="E169" s="1" t="s">
        <v>145</v>
      </c>
      <c r="F169" s="1">
        <v>7</v>
      </c>
      <c r="G169" s="1">
        <v>7</v>
      </c>
      <c r="H169" s="1">
        <f>F169-G169</f>
        <v>0</v>
      </c>
      <c r="I169" s="3">
        <v>7</v>
      </c>
      <c r="J169" s="4">
        <f>-F169+H169+I169</f>
        <v>0</v>
      </c>
      <c r="K169" s="1">
        <v>2154.2399999999998</v>
      </c>
      <c r="L169" s="1">
        <f>K169/F169</f>
        <v>307.74857142857138</v>
      </c>
      <c r="M169" s="5">
        <f>L169*H169</f>
        <v>0</v>
      </c>
      <c r="N169" s="6">
        <f>K169/F169*J169</f>
        <v>0</v>
      </c>
      <c r="O169" s="7">
        <f>K169+M169-N169</f>
        <v>2154.2399999999998</v>
      </c>
      <c r="P169" s="5"/>
    </row>
    <row r="170" spans="1:16" ht="23.45" customHeight="1" x14ac:dyDescent="0.25">
      <c r="A170" s="1" t="s">
        <v>55</v>
      </c>
      <c r="B170" s="1" t="s">
        <v>56</v>
      </c>
      <c r="C170" s="1" t="s">
        <v>57</v>
      </c>
      <c r="D170" s="1" t="s">
        <v>5</v>
      </c>
      <c r="E170" s="1" t="s">
        <v>58</v>
      </c>
      <c r="F170" s="1">
        <v>1</v>
      </c>
      <c r="G170" s="1">
        <v>1</v>
      </c>
      <c r="H170" s="1">
        <f>F170-G170</f>
        <v>0</v>
      </c>
      <c r="I170" s="3">
        <v>1</v>
      </c>
      <c r="J170" s="4">
        <f>-F170+H170+I170</f>
        <v>0</v>
      </c>
      <c r="K170" s="1">
        <v>2151.96</v>
      </c>
      <c r="L170" s="1">
        <f>K170/F170</f>
        <v>2151.96</v>
      </c>
      <c r="M170" s="5">
        <f>L170*H170</f>
        <v>0</v>
      </c>
      <c r="N170" s="6">
        <f>K170/F170*J170</f>
        <v>0</v>
      </c>
      <c r="O170" s="7">
        <f>K170+M170-N170</f>
        <v>2151.96</v>
      </c>
      <c r="P170" s="5"/>
    </row>
    <row r="171" spans="1:16" ht="23.45" customHeight="1" x14ac:dyDescent="0.25">
      <c r="A171" s="1" t="s">
        <v>784</v>
      </c>
      <c r="B171" s="1" t="s">
        <v>785</v>
      </c>
      <c r="C171" s="1" t="s">
        <v>785</v>
      </c>
      <c r="D171" s="1" t="s">
        <v>5</v>
      </c>
      <c r="E171" s="1"/>
      <c r="F171" s="1">
        <v>1</v>
      </c>
      <c r="G171" s="1">
        <v>1</v>
      </c>
      <c r="H171" s="1">
        <f>F171-G171</f>
        <v>0</v>
      </c>
      <c r="I171" s="3">
        <v>1</v>
      </c>
      <c r="J171" s="4">
        <f>-F171+H171+I171</f>
        <v>0</v>
      </c>
      <c r="K171" s="1">
        <v>2071.9899999999998</v>
      </c>
      <c r="L171" s="1"/>
      <c r="M171" s="5"/>
      <c r="N171" s="6">
        <f>K171/F171*J171</f>
        <v>0</v>
      </c>
      <c r="O171" s="7"/>
      <c r="P171" s="5"/>
    </row>
    <row r="172" spans="1:16" ht="23.45" customHeight="1" x14ac:dyDescent="0.25">
      <c r="A172" s="1" t="s">
        <v>755</v>
      </c>
      <c r="B172" s="1" t="s">
        <v>756</v>
      </c>
      <c r="C172" s="1" t="s">
        <v>756</v>
      </c>
      <c r="D172" s="1" t="s">
        <v>5</v>
      </c>
      <c r="E172" s="1"/>
      <c r="F172" s="1">
        <v>2</v>
      </c>
      <c r="G172" s="1">
        <v>2</v>
      </c>
      <c r="H172" s="1">
        <f>F172-G172</f>
        <v>0</v>
      </c>
      <c r="I172" s="3">
        <v>2</v>
      </c>
      <c r="J172" s="4">
        <f>-F172+H172+I172</f>
        <v>0</v>
      </c>
      <c r="K172" s="1">
        <v>2060.83</v>
      </c>
      <c r="L172" s="1"/>
      <c r="M172" s="5"/>
      <c r="N172" s="6">
        <f>K172/F172*J172</f>
        <v>0</v>
      </c>
      <c r="O172" s="7"/>
      <c r="P172" s="5"/>
    </row>
    <row r="173" spans="1:16" ht="23.45" customHeight="1" x14ac:dyDescent="0.25">
      <c r="A173" s="1" t="s">
        <v>426</v>
      </c>
      <c r="B173" s="1" t="s">
        <v>427</v>
      </c>
      <c r="C173" s="1" t="s">
        <v>428</v>
      </c>
      <c r="D173" s="1" t="s">
        <v>5</v>
      </c>
      <c r="E173" s="1" t="s">
        <v>145</v>
      </c>
      <c r="F173" s="1">
        <v>2</v>
      </c>
      <c r="G173" s="1">
        <v>2</v>
      </c>
      <c r="H173" s="1">
        <f>F173-G173</f>
        <v>0</v>
      </c>
      <c r="I173" s="3">
        <v>2</v>
      </c>
      <c r="J173" s="4">
        <f>-F173+H173+I173</f>
        <v>0</v>
      </c>
      <c r="K173" s="1">
        <v>2044.81</v>
      </c>
      <c r="L173" s="1">
        <f>K173/F173</f>
        <v>1022.405</v>
      </c>
      <c r="M173" s="5">
        <f>L173*H173</f>
        <v>0</v>
      </c>
      <c r="N173" s="6">
        <f>K173/F173*J173</f>
        <v>0</v>
      </c>
      <c r="O173" s="7">
        <f>K173+M173-N173</f>
        <v>2044.81</v>
      </c>
      <c r="P173" s="5"/>
    </row>
    <row r="174" spans="1:16" ht="23.45" customHeight="1" x14ac:dyDescent="0.25">
      <c r="A174" s="1" t="s">
        <v>292</v>
      </c>
      <c r="B174" s="1" t="s">
        <v>293</v>
      </c>
      <c r="C174" s="1" t="s">
        <v>294</v>
      </c>
      <c r="D174" s="1" t="s">
        <v>5</v>
      </c>
      <c r="E174" s="1" t="s">
        <v>58</v>
      </c>
      <c r="F174" s="1">
        <v>1</v>
      </c>
      <c r="G174" s="1">
        <v>1</v>
      </c>
      <c r="H174" s="1">
        <f>F174-G174</f>
        <v>0</v>
      </c>
      <c r="I174" s="3">
        <v>1</v>
      </c>
      <c r="J174" s="4">
        <f>-F174+H174+I174</f>
        <v>0</v>
      </c>
      <c r="K174" s="1">
        <v>1998.84</v>
      </c>
      <c r="L174" s="1">
        <f>K174/F174</f>
        <v>1998.84</v>
      </c>
      <c r="M174" s="5">
        <f>L174*H174</f>
        <v>0</v>
      </c>
      <c r="N174" s="6">
        <f>K174/F174*J174</f>
        <v>0</v>
      </c>
      <c r="O174" s="7">
        <f>K174+M174-N174</f>
        <v>1998.84</v>
      </c>
      <c r="P174" s="5"/>
    </row>
    <row r="175" spans="1:16" ht="23.45" customHeight="1" x14ac:dyDescent="0.25">
      <c r="A175" s="1" t="s">
        <v>23</v>
      </c>
      <c r="B175" s="1" t="s">
        <v>24</v>
      </c>
      <c r="C175" s="1" t="s">
        <v>24</v>
      </c>
      <c r="D175" s="1" t="s">
        <v>5</v>
      </c>
      <c r="E175" s="1" t="s">
        <v>25</v>
      </c>
      <c r="F175" s="1">
        <v>57</v>
      </c>
      <c r="G175" s="1">
        <v>53</v>
      </c>
      <c r="H175" s="1">
        <f>F175-G175</f>
        <v>4</v>
      </c>
      <c r="I175" s="3">
        <v>53</v>
      </c>
      <c r="J175" s="4">
        <f>-F175+H175+I175</f>
        <v>0</v>
      </c>
      <c r="K175" s="1">
        <v>1964.22</v>
      </c>
      <c r="L175" s="1">
        <f>K175/F175</f>
        <v>34.46</v>
      </c>
      <c r="M175" s="5">
        <f>L175*H175</f>
        <v>137.84</v>
      </c>
      <c r="N175" s="6">
        <f>K175/F175*J175</f>
        <v>0</v>
      </c>
      <c r="O175" s="7">
        <f>K175+M175-N175</f>
        <v>2102.06</v>
      </c>
      <c r="P175" s="5"/>
    </row>
    <row r="176" spans="1:16" ht="23.45" customHeight="1" x14ac:dyDescent="0.25">
      <c r="A176" s="1" t="s">
        <v>606</v>
      </c>
      <c r="B176" s="1" t="s">
        <v>607</v>
      </c>
      <c r="C176" s="1" t="s">
        <v>607</v>
      </c>
      <c r="D176" s="1" t="s">
        <v>5</v>
      </c>
      <c r="E176" s="1" t="s">
        <v>608</v>
      </c>
      <c r="F176" s="1">
        <v>2</v>
      </c>
      <c r="G176" s="1">
        <v>2</v>
      </c>
      <c r="H176" s="1">
        <f>F176-G176</f>
        <v>0</v>
      </c>
      <c r="I176" s="3">
        <v>2</v>
      </c>
      <c r="J176" s="4">
        <f>-F176+H176+I176</f>
        <v>0</v>
      </c>
      <c r="K176" s="1">
        <v>1960.77</v>
      </c>
      <c r="L176" s="1">
        <f>K176/F176</f>
        <v>980.38499999999999</v>
      </c>
      <c r="M176" s="5">
        <f>L176*H176</f>
        <v>0</v>
      </c>
      <c r="N176" s="6">
        <f>K176/F176*J176</f>
        <v>0</v>
      </c>
      <c r="O176" s="7">
        <f>K176+M176-N176</f>
        <v>1960.77</v>
      </c>
      <c r="P176" s="5"/>
    </row>
    <row r="177" spans="1:16" ht="23.45" customHeight="1" x14ac:dyDescent="0.25">
      <c r="A177" s="1" t="s">
        <v>202</v>
      </c>
      <c r="B177" s="1" t="s">
        <v>203</v>
      </c>
      <c r="C177" s="1" t="s">
        <v>204</v>
      </c>
      <c r="D177" s="1" t="s">
        <v>5</v>
      </c>
      <c r="E177" s="1" t="s">
        <v>205</v>
      </c>
      <c r="F177" s="1">
        <v>2</v>
      </c>
      <c r="G177" s="1">
        <v>2</v>
      </c>
      <c r="H177" s="1">
        <f>F177-G177</f>
        <v>0</v>
      </c>
      <c r="I177" s="3">
        <v>2</v>
      </c>
      <c r="J177" s="4">
        <f>-F177+H177+I177</f>
        <v>0</v>
      </c>
      <c r="K177" s="1">
        <v>1940.58</v>
      </c>
      <c r="L177" s="1">
        <f>K177/F177</f>
        <v>970.29</v>
      </c>
      <c r="M177" s="5">
        <f>L177*H177</f>
        <v>0</v>
      </c>
      <c r="N177" s="6">
        <f>K177/F177*J177</f>
        <v>0</v>
      </c>
      <c r="O177" s="7">
        <f>K177+M177-N177</f>
        <v>1940.58</v>
      </c>
      <c r="P177" s="5"/>
    </row>
    <row r="178" spans="1:16" ht="23.45" customHeight="1" x14ac:dyDescent="0.25">
      <c r="A178" s="1" t="s">
        <v>811</v>
      </c>
      <c r="B178" s="1" t="s">
        <v>812</v>
      </c>
      <c r="C178" s="1" t="s">
        <v>812</v>
      </c>
      <c r="D178" s="1" t="s">
        <v>5</v>
      </c>
      <c r="E178" s="1" t="s">
        <v>50</v>
      </c>
      <c r="F178" s="1">
        <v>2</v>
      </c>
      <c r="G178" s="1">
        <v>2</v>
      </c>
      <c r="H178" s="1">
        <f>F178-G178</f>
        <v>0</v>
      </c>
      <c r="I178" s="3">
        <v>2</v>
      </c>
      <c r="J178" s="4">
        <f>-F178+H178+I178</f>
        <v>0</v>
      </c>
      <c r="K178" s="1">
        <v>1940.5</v>
      </c>
      <c r="L178" s="1">
        <f>K178/F178</f>
        <v>970.25</v>
      </c>
      <c r="M178" s="5">
        <f>L178*H178</f>
        <v>0</v>
      </c>
      <c r="N178" s="6">
        <f>K178/F178*J178</f>
        <v>0</v>
      </c>
      <c r="O178" s="7">
        <f>K178+M178-N178</f>
        <v>1940.5</v>
      </c>
      <c r="P178" s="5"/>
    </row>
    <row r="179" spans="1:16" ht="23.45" customHeight="1" x14ac:dyDescent="0.25">
      <c r="A179" s="1" t="s">
        <v>707</v>
      </c>
      <c r="B179" s="1" t="s">
        <v>708</v>
      </c>
      <c r="C179" s="1" t="s">
        <v>709</v>
      </c>
      <c r="D179" s="1" t="s">
        <v>5</v>
      </c>
      <c r="E179" s="1"/>
      <c r="F179" s="1">
        <v>2</v>
      </c>
      <c r="G179" s="1">
        <v>2</v>
      </c>
      <c r="H179" s="1">
        <f>F179-G179</f>
        <v>0</v>
      </c>
      <c r="I179" s="3">
        <v>2</v>
      </c>
      <c r="J179" s="4">
        <f>-F179+H179+I179</f>
        <v>0</v>
      </c>
      <c r="K179" s="1">
        <v>1923.46</v>
      </c>
      <c r="L179" s="1"/>
      <c r="M179" s="5"/>
      <c r="N179" s="6">
        <f>K179/F179*J179</f>
        <v>0</v>
      </c>
      <c r="O179" s="7"/>
      <c r="P179" s="5"/>
    </row>
    <row r="180" spans="1:16" ht="23.45" customHeight="1" x14ac:dyDescent="0.25">
      <c r="A180" s="1" t="s">
        <v>763</v>
      </c>
      <c r="B180" s="1" t="s">
        <v>764</v>
      </c>
      <c r="C180" s="1" t="s">
        <v>764</v>
      </c>
      <c r="D180" s="1" t="s">
        <v>765</v>
      </c>
      <c r="E180" s="1"/>
      <c r="F180" s="1">
        <v>15</v>
      </c>
      <c r="G180" s="1">
        <v>15</v>
      </c>
      <c r="H180" s="1">
        <f>F180-G180</f>
        <v>0</v>
      </c>
      <c r="I180" s="3">
        <v>15</v>
      </c>
      <c r="J180" s="4">
        <f>-F180+H180+I180</f>
        <v>0</v>
      </c>
      <c r="K180" s="1">
        <v>1875.52</v>
      </c>
      <c r="L180" s="1"/>
      <c r="M180" s="5"/>
      <c r="N180" s="6">
        <f>K180/F180*J180</f>
        <v>0</v>
      </c>
      <c r="O180" s="7"/>
      <c r="P180" s="5"/>
    </row>
    <row r="181" spans="1:16" ht="23.45" customHeight="1" x14ac:dyDescent="0.25">
      <c r="A181" s="1" t="s">
        <v>259</v>
      </c>
      <c r="B181" s="1" t="s">
        <v>260</v>
      </c>
      <c r="C181" s="1" t="s">
        <v>261</v>
      </c>
      <c r="D181" s="1" t="s">
        <v>5</v>
      </c>
      <c r="E181" s="1" t="s">
        <v>262</v>
      </c>
      <c r="F181" s="1">
        <v>3</v>
      </c>
      <c r="G181" s="1">
        <v>3</v>
      </c>
      <c r="H181" s="1">
        <f>F181-G181</f>
        <v>0</v>
      </c>
      <c r="I181" s="3">
        <v>3</v>
      </c>
      <c r="J181" s="4">
        <f>-F181+H181+I181</f>
        <v>0</v>
      </c>
      <c r="K181" s="1">
        <v>1836.13</v>
      </c>
      <c r="L181" s="1">
        <f>K181/F181</f>
        <v>612.04333333333341</v>
      </c>
      <c r="M181" s="5">
        <f>L181*H181</f>
        <v>0</v>
      </c>
      <c r="N181" s="6">
        <f>K181/F181*J181</f>
        <v>0</v>
      </c>
      <c r="O181" s="7">
        <f>K181+M181-N181</f>
        <v>1836.13</v>
      </c>
      <c r="P181" s="5"/>
    </row>
    <row r="182" spans="1:16" ht="23.45" customHeight="1" x14ac:dyDescent="0.25">
      <c r="A182" s="1" t="s">
        <v>375</v>
      </c>
      <c r="B182" s="1" t="s">
        <v>376</v>
      </c>
      <c r="C182" s="1" t="s">
        <v>377</v>
      </c>
      <c r="D182" s="1" t="s">
        <v>5</v>
      </c>
      <c r="E182" s="1" t="s">
        <v>145</v>
      </c>
      <c r="F182" s="1">
        <v>3</v>
      </c>
      <c r="G182" s="1">
        <v>3</v>
      </c>
      <c r="H182" s="1">
        <f>F182-G182</f>
        <v>0</v>
      </c>
      <c r="I182" s="3">
        <v>3</v>
      </c>
      <c r="J182" s="4">
        <f>-F182+H182+I182</f>
        <v>0</v>
      </c>
      <c r="K182" s="1">
        <v>1828.15</v>
      </c>
      <c r="L182" s="1">
        <f>K182/F182</f>
        <v>609.38333333333333</v>
      </c>
      <c r="M182" s="5">
        <f>L182*H182</f>
        <v>0</v>
      </c>
      <c r="N182" s="6">
        <f>K182/F182*J182</f>
        <v>0</v>
      </c>
      <c r="O182" s="7">
        <f>K182+M182-N182</f>
        <v>1828.15</v>
      </c>
      <c r="P182" s="5"/>
    </row>
    <row r="183" spans="1:16" ht="23.45" customHeight="1" x14ac:dyDescent="0.25">
      <c r="A183" s="1" t="s">
        <v>390</v>
      </c>
      <c r="B183" s="1" t="s">
        <v>391</v>
      </c>
      <c r="C183" s="1" t="s">
        <v>392</v>
      </c>
      <c r="D183" s="1" t="s">
        <v>5</v>
      </c>
      <c r="E183" s="1" t="s">
        <v>145</v>
      </c>
      <c r="F183" s="1">
        <v>3</v>
      </c>
      <c r="G183" s="1">
        <v>3</v>
      </c>
      <c r="H183" s="1">
        <f>F183-G183</f>
        <v>0</v>
      </c>
      <c r="I183" s="3">
        <v>3</v>
      </c>
      <c r="J183" s="4">
        <f>-F183+H183+I183</f>
        <v>0</v>
      </c>
      <c r="K183" s="1">
        <v>1824.69</v>
      </c>
      <c r="L183" s="1">
        <f>K183/F183</f>
        <v>608.23</v>
      </c>
      <c r="M183" s="5">
        <f>L183*H183</f>
        <v>0</v>
      </c>
      <c r="N183" s="6">
        <f>K183/F183*J183</f>
        <v>0</v>
      </c>
      <c r="O183" s="7">
        <f>K183+M183-N183</f>
        <v>1824.69</v>
      </c>
      <c r="P183" s="5"/>
    </row>
    <row r="184" spans="1:16" ht="23.45" customHeight="1" x14ac:dyDescent="0.25">
      <c r="A184" s="1" t="s">
        <v>580</v>
      </c>
      <c r="B184" s="1" t="s">
        <v>581</v>
      </c>
      <c r="C184" s="1" t="s">
        <v>582</v>
      </c>
      <c r="D184" s="1" t="s">
        <v>5</v>
      </c>
      <c r="E184" s="1" t="s">
        <v>579</v>
      </c>
      <c r="F184" s="1">
        <v>1</v>
      </c>
      <c r="G184" s="1">
        <v>1</v>
      </c>
      <c r="H184" s="1">
        <f>F184-G184</f>
        <v>0</v>
      </c>
      <c r="I184" s="3">
        <v>1</v>
      </c>
      <c r="J184" s="4">
        <f>-F184+H184+I184</f>
        <v>0</v>
      </c>
      <c r="K184" s="1">
        <v>1781.1</v>
      </c>
      <c r="L184" s="1">
        <f>K184/F184</f>
        <v>1781.1</v>
      </c>
      <c r="M184" s="5">
        <f>L184*H184</f>
        <v>0</v>
      </c>
      <c r="N184" s="6">
        <f>K184/F184*J184</f>
        <v>0</v>
      </c>
      <c r="O184" s="7">
        <f>K184+M184-N184</f>
        <v>1781.1</v>
      </c>
      <c r="P184" s="5"/>
    </row>
    <row r="185" spans="1:16" ht="23.45" customHeight="1" x14ac:dyDescent="0.25">
      <c r="A185" s="1" t="s">
        <v>576</v>
      </c>
      <c r="B185" s="1" t="s">
        <v>577</v>
      </c>
      <c r="C185" s="1" t="s">
        <v>578</v>
      </c>
      <c r="D185" s="1" t="s">
        <v>5</v>
      </c>
      <c r="E185" s="1" t="s">
        <v>579</v>
      </c>
      <c r="F185" s="1">
        <v>2</v>
      </c>
      <c r="G185" s="1">
        <v>2</v>
      </c>
      <c r="H185" s="1">
        <f>F185-G185</f>
        <v>0</v>
      </c>
      <c r="I185" s="3">
        <v>2</v>
      </c>
      <c r="J185" s="4">
        <f>-F185+H185+I185</f>
        <v>0</v>
      </c>
      <c r="K185" s="1">
        <v>1781.1</v>
      </c>
      <c r="L185" s="1">
        <f>K185/F185</f>
        <v>890.55</v>
      </c>
      <c r="M185" s="5">
        <f>L185*H185</f>
        <v>0</v>
      </c>
      <c r="N185" s="6">
        <f>K185/F185*J185</f>
        <v>0</v>
      </c>
      <c r="O185" s="7">
        <f>K185+M185-N185</f>
        <v>1781.1</v>
      </c>
      <c r="P185" s="5"/>
    </row>
    <row r="186" spans="1:16" ht="23.45" customHeight="1" x14ac:dyDescent="0.25">
      <c r="A186" s="1" t="s">
        <v>774</v>
      </c>
      <c r="B186" s="1" t="s">
        <v>775</v>
      </c>
      <c r="C186" s="1" t="s">
        <v>775</v>
      </c>
      <c r="D186" s="1" t="s">
        <v>5</v>
      </c>
      <c r="E186" s="1"/>
      <c r="F186" s="1">
        <v>1</v>
      </c>
      <c r="G186" s="1">
        <v>0</v>
      </c>
      <c r="H186" s="1">
        <f>F186-G186</f>
        <v>1</v>
      </c>
      <c r="I186" s="3">
        <v>0</v>
      </c>
      <c r="J186" s="4">
        <f>-F186+H186+I186</f>
        <v>0</v>
      </c>
      <c r="K186" s="1">
        <v>1760.67</v>
      </c>
      <c r="L186" s="1"/>
      <c r="M186" s="5"/>
      <c r="N186" s="6">
        <f>K186/F186*J186</f>
        <v>0</v>
      </c>
      <c r="O186" s="7"/>
      <c r="P186" s="5"/>
    </row>
    <row r="187" spans="1:16" ht="23.45" customHeight="1" x14ac:dyDescent="0.25">
      <c r="A187" s="1" t="s">
        <v>396</v>
      </c>
      <c r="B187" s="1" t="s">
        <v>397</v>
      </c>
      <c r="C187" s="1" t="s">
        <v>398</v>
      </c>
      <c r="D187" s="1" t="s">
        <v>5</v>
      </c>
      <c r="E187" s="1" t="s">
        <v>145</v>
      </c>
      <c r="F187" s="1">
        <v>3</v>
      </c>
      <c r="G187" s="1">
        <v>3</v>
      </c>
      <c r="H187" s="1">
        <f>F187-G187</f>
        <v>0</v>
      </c>
      <c r="I187" s="3">
        <v>3</v>
      </c>
      <c r="J187" s="4">
        <f>-F187+H187+I187</f>
        <v>0</v>
      </c>
      <c r="K187" s="1">
        <v>1709.13</v>
      </c>
      <c r="L187" s="1">
        <f>K187/F187</f>
        <v>569.71</v>
      </c>
      <c r="M187" s="5">
        <f>L187*H187</f>
        <v>0</v>
      </c>
      <c r="N187" s="6">
        <f>K187/F187*J187</f>
        <v>0</v>
      </c>
      <c r="O187" s="7">
        <f>K187+M187-N187</f>
        <v>1709.13</v>
      </c>
      <c r="P187" s="5"/>
    </row>
    <row r="188" spans="1:16" ht="23.45" customHeight="1" x14ac:dyDescent="0.25">
      <c r="A188" s="1" t="s">
        <v>782</v>
      </c>
      <c r="B188" s="1" t="s">
        <v>783</v>
      </c>
      <c r="C188" s="1" t="s">
        <v>783</v>
      </c>
      <c r="D188" s="1" t="s">
        <v>5</v>
      </c>
      <c r="E188" s="1"/>
      <c r="F188" s="1">
        <v>4</v>
      </c>
      <c r="G188" s="1">
        <v>4</v>
      </c>
      <c r="H188" s="1">
        <f>F188-G188</f>
        <v>0</v>
      </c>
      <c r="I188" s="3">
        <v>4</v>
      </c>
      <c r="J188" s="4">
        <f>-F188+H188+I188</f>
        <v>0</v>
      </c>
      <c r="K188" s="1">
        <v>1660.05</v>
      </c>
      <c r="L188" s="1"/>
      <c r="M188" s="5"/>
      <c r="N188" s="6">
        <f>K188/F188*J188</f>
        <v>0</v>
      </c>
      <c r="O188" s="7"/>
      <c r="P188" s="5"/>
    </row>
    <row r="189" spans="1:16" ht="23.45" customHeight="1" x14ac:dyDescent="0.25">
      <c r="A189" s="1" t="s">
        <v>713</v>
      </c>
      <c r="B189" s="1" t="s">
        <v>714</v>
      </c>
      <c r="C189" s="1" t="s">
        <v>715</v>
      </c>
      <c r="D189" s="1" t="s">
        <v>5</v>
      </c>
      <c r="E189" s="1"/>
      <c r="F189" s="1">
        <v>1</v>
      </c>
      <c r="G189" s="1">
        <v>1</v>
      </c>
      <c r="H189" s="1">
        <f>F189-G189</f>
        <v>0</v>
      </c>
      <c r="I189" s="3">
        <v>1</v>
      </c>
      <c r="J189" s="4">
        <f>-F189+H189+I189</f>
        <v>0</v>
      </c>
      <c r="K189" s="1">
        <v>1626.12</v>
      </c>
      <c r="L189" s="1"/>
      <c r="M189" s="5"/>
      <c r="N189" s="6">
        <f>K189/F189*J189</f>
        <v>0</v>
      </c>
      <c r="O189" s="7"/>
      <c r="P189" s="5"/>
    </row>
    <row r="190" spans="1:16" ht="23.45" customHeight="1" x14ac:dyDescent="0.25">
      <c r="A190" s="1" t="s">
        <v>266</v>
      </c>
      <c r="B190" s="1" t="s">
        <v>267</v>
      </c>
      <c r="C190" s="1" t="s">
        <v>268</v>
      </c>
      <c r="D190" s="1" t="s">
        <v>5</v>
      </c>
      <c r="E190" s="1" t="s">
        <v>252</v>
      </c>
      <c r="F190" s="1">
        <v>3</v>
      </c>
      <c r="G190" s="1">
        <v>3</v>
      </c>
      <c r="H190" s="1">
        <f>F190-G190</f>
        <v>0</v>
      </c>
      <c r="I190" s="3">
        <v>3</v>
      </c>
      <c r="J190" s="4">
        <f>-F190+H190+I190</f>
        <v>0</v>
      </c>
      <c r="K190" s="1">
        <v>1618.97</v>
      </c>
      <c r="L190" s="1">
        <f>K190/F190</f>
        <v>539.65666666666664</v>
      </c>
      <c r="M190" s="5">
        <f>L190*H190</f>
        <v>0</v>
      </c>
      <c r="N190" s="6">
        <f>K190/F190*J190</f>
        <v>0</v>
      </c>
      <c r="O190" s="7">
        <f>K190+M190-N190</f>
        <v>1618.97</v>
      </c>
      <c r="P190" s="5"/>
    </row>
    <row r="191" spans="1:16" ht="23.45" customHeight="1" x14ac:dyDescent="0.25">
      <c r="A191" s="1" t="s">
        <v>618</v>
      </c>
      <c r="B191" s="1" t="s">
        <v>619</v>
      </c>
      <c r="C191" s="1" t="s">
        <v>619</v>
      </c>
      <c r="D191" s="1" t="s">
        <v>5</v>
      </c>
      <c r="E191" s="1" t="s">
        <v>620</v>
      </c>
      <c r="F191" s="1">
        <v>7</v>
      </c>
      <c r="G191" s="1">
        <v>7</v>
      </c>
      <c r="H191" s="1">
        <f>F191-G191</f>
        <v>0</v>
      </c>
      <c r="I191" s="3">
        <v>7</v>
      </c>
      <c r="J191" s="4">
        <f>-F191+H191+I191</f>
        <v>0</v>
      </c>
      <c r="K191" s="1">
        <v>1618.68</v>
      </c>
      <c r="L191" s="1">
        <f>K191/F191</f>
        <v>231.24</v>
      </c>
      <c r="M191" s="5">
        <f>L191*H191</f>
        <v>0</v>
      </c>
      <c r="N191" s="6">
        <f>K191/F191*J191</f>
        <v>0</v>
      </c>
      <c r="O191" s="7">
        <f>K191+M191-N191</f>
        <v>1618.68</v>
      </c>
      <c r="P191" s="5"/>
    </row>
    <row r="192" spans="1:16" ht="23.45" customHeight="1" x14ac:dyDescent="0.25">
      <c r="A192" s="1" t="s">
        <v>504</v>
      </c>
      <c r="B192" s="1" t="s">
        <v>505</v>
      </c>
      <c r="C192" s="1" t="s">
        <v>506</v>
      </c>
      <c r="D192" s="1" t="s">
        <v>5</v>
      </c>
      <c r="E192" s="1" t="s">
        <v>193</v>
      </c>
      <c r="F192" s="1">
        <v>2</v>
      </c>
      <c r="G192" s="1">
        <v>2</v>
      </c>
      <c r="H192" s="1">
        <f>F192-G192</f>
        <v>0</v>
      </c>
      <c r="I192" s="3">
        <v>2</v>
      </c>
      <c r="J192" s="4">
        <f>-F192+H192+I192</f>
        <v>0</v>
      </c>
      <c r="K192" s="1">
        <v>1613.58</v>
      </c>
      <c r="L192" s="1">
        <f>K192/F192</f>
        <v>806.79</v>
      </c>
      <c r="M192" s="5">
        <f>L192*H192</f>
        <v>0</v>
      </c>
      <c r="N192" s="6">
        <f>K192/F192*J192</f>
        <v>0</v>
      </c>
      <c r="O192" s="7">
        <f>K192+M192-N192</f>
        <v>1613.58</v>
      </c>
      <c r="P192" s="5"/>
    </row>
    <row r="193" spans="1:16" ht="23.45" customHeight="1" x14ac:dyDescent="0.25">
      <c r="A193" s="1" t="s">
        <v>410</v>
      </c>
      <c r="B193" s="1" t="s">
        <v>411</v>
      </c>
      <c r="C193" s="1" t="s">
        <v>411</v>
      </c>
      <c r="D193" s="1" t="s">
        <v>5</v>
      </c>
      <c r="E193" s="1" t="s">
        <v>336</v>
      </c>
      <c r="F193" s="1">
        <v>1</v>
      </c>
      <c r="G193" s="1">
        <v>1</v>
      </c>
      <c r="H193" s="1">
        <f>F193-G193</f>
        <v>0</v>
      </c>
      <c r="I193" s="3">
        <v>1</v>
      </c>
      <c r="J193" s="4">
        <f>-F193+H193+I193</f>
        <v>0</v>
      </c>
      <c r="K193" s="1">
        <v>1608.35</v>
      </c>
      <c r="L193" s="1">
        <f>K193/F193</f>
        <v>1608.35</v>
      </c>
      <c r="M193" s="5">
        <f>L193*H193</f>
        <v>0</v>
      </c>
      <c r="N193" s="6">
        <f>K193/F193*J193</f>
        <v>0</v>
      </c>
      <c r="O193" s="7">
        <f>K193+M193-N193</f>
        <v>1608.35</v>
      </c>
      <c r="P193" s="5"/>
    </row>
    <row r="194" spans="1:16" ht="23.45" customHeight="1" x14ac:dyDescent="0.25">
      <c r="A194" s="1" t="s">
        <v>695</v>
      </c>
      <c r="B194" s="1"/>
      <c r="C194" s="1" t="s">
        <v>696</v>
      </c>
      <c r="D194" s="1" t="s">
        <v>5</v>
      </c>
      <c r="E194" s="1"/>
      <c r="F194" s="1">
        <v>30</v>
      </c>
      <c r="G194" s="1">
        <v>0</v>
      </c>
      <c r="H194" s="1">
        <f>F194-G194</f>
        <v>30</v>
      </c>
      <c r="I194" s="3">
        <v>0</v>
      </c>
      <c r="J194" s="4">
        <f>-F194+H194+I194</f>
        <v>0</v>
      </c>
      <c r="K194" s="1">
        <v>1598.01</v>
      </c>
      <c r="L194" s="1"/>
      <c r="M194" s="5"/>
      <c r="N194" s="6">
        <f>K194/F194*J194</f>
        <v>0</v>
      </c>
      <c r="O194" s="7"/>
      <c r="P194" s="5"/>
    </row>
    <row r="195" spans="1:16" ht="23.45" customHeight="1" x14ac:dyDescent="0.25">
      <c r="A195" s="1" t="s">
        <v>627</v>
      </c>
      <c r="B195" s="1" t="s">
        <v>628</v>
      </c>
      <c r="C195" s="1" t="s">
        <v>629</v>
      </c>
      <c r="D195" s="1" t="s">
        <v>5</v>
      </c>
      <c r="E195" s="1" t="s">
        <v>630</v>
      </c>
      <c r="F195" s="1">
        <v>2</v>
      </c>
      <c r="G195" s="1">
        <v>2</v>
      </c>
      <c r="H195" s="1">
        <f>F195-G195</f>
        <v>0</v>
      </c>
      <c r="I195" s="3">
        <v>2</v>
      </c>
      <c r="J195" s="4">
        <f>-F195+H195+I195</f>
        <v>0</v>
      </c>
      <c r="K195" s="1">
        <v>1549.82</v>
      </c>
      <c r="L195" s="1">
        <f>K195/F195</f>
        <v>774.91</v>
      </c>
      <c r="M195" s="5">
        <f>L195*H195</f>
        <v>0</v>
      </c>
      <c r="N195" s="6">
        <f>K195/F195*J195</f>
        <v>0</v>
      </c>
      <c r="O195" s="7">
        <f>K195+M195-N195</f>
        <v>1549.82</v>
      </c>
      <c r="P195" s="5"/>
    </row>
    <row r="196" spans="1:16" ht="23.45" customHeight="1" x14ac:dyDescent="0.25">
      <c r="A196" s="1" t="s">
        <v>275</v>
      </c>
      <c r="B196" s="1" t="s">
        <v>276</v>
      </c>
      <c r="C196" s="1" t="s">
        <v>277</v>
      </c>
      <c r="D196" s="1" t="s">
        <v>5</v>
      </c>
      <c r="E196" s="1" t="s">
        <v>50</v>
      </c>
      <c r="F196" s="1">
        <v>1</v>
      </c>
      <c r="G196" s="1">
        <v>1</v>
      </c>
      <c r="H196" s="1">
        <f>F196-G196</f>
        <v>0</v>
      </c>
      <c r="I196" s="3">
        <v>1</v>
      </c>
      <c r="J196" s="4">
        <f>-F196+H196+I196</f>
        <v>0</v>
      </c>
      <c r="K196" s="1">
        <v>1538.17</v>
      </c>
      <c r="L196" s="1">
        <f>K196/F196</f>
        <v>1538.17</v>
      </c>
      <c r="M196" s="5">
        <f>L196*H196</f>
        <v>0</v>
      </c>
      <c r="N196" s="6">
        <f>K196/F196*J196</f>
        <v>0</v>
      </c>
      <c r="O196" s="7">
        <f>K196+M196-N196</f>
        <v>1538.17</v>
      </c>
      <c r="P196" s="5"/>
    </row>
    <row r="197" spans="1:16" ht="23.45" customHeight="1" x14ac:dyDescent="0.25">
      <c r="A197" s="1" t="s">
        <v>737</v>
      </c>
      <c r="B197" s="1" t="s">
        <v>738</v>
      </c>
      <c r="C197" s="1" t="s">
        <v>738</v>
      </c>
      <c r="D197" s="1" t="s">
        <v>5</v>
      </c>
      <c r="E197" s="1"/>
      <c r="F197" s="1">
        <v>3</v>
      </c>
      <c r="G197" s="1">
        <v>3</v>
      </c>
      <c r="H197" s="1">
        <f>F197-G197</f>
        <v>0</v>
      </c>
      <c r="I197" s="3">
        <v>3</v>
      </c>
      <c r="J197" s="4">
        <f>-F197+H197+I197</f>
        <v>0</v>
      </c>
      <c r="K197" s="1">
        <v>1484.21</v>
      </c>
      <c r="L197" s="1"/>
      <c r="M197" s="5"/>
      <c r="N197" s="6">
        <f>K197/F197*J197</f>
        <v>0</v>
      </c>
      <c r="O197" s="7"/>
      <c r="P197" s="5"/>
    </row>
    <row r="198" spans="1:16" ht="23.45" customHeight="1" x14ac:dyDescent="0.25">
      <c r="A198" s="1" t="s">
        <v>333</v>
      </c>
      <c r="B198" s="1" t="s">
        <v>334</v>
      </c>
      <c r="C198" s="1" t="s">
        <v>335</v>
      </c>
      <c r="D198" s="1" t="s">
        <v>5</v>
      </c>
      <c r="E198" s="1" t="s">
        <v>87</v>
      </c>
      <c r="F198" s="1">
        <v>2</v>
      </c>
      <c r="G198" s="1">
        <v>2</v>
      </c>
      <c r="H198" s="1">
        <f>F198-G198</f>
        <v>0</v>
      </c>
      <c r="I198" s="3">
        <v>2</v>
      </c>
      <c r="J198" s="4">
        <f>-F198+H198+I198</f>
        <v>0</v>
      </c>
      <c r="K198" s="1">
        <v>1477.03</v>
      </c>
      <c r="L198" s="1">
        <f>K198/F198</f>
        <v>738.51499999999999</v>
      </c>
      <c r="M198" s="5">
        <f>L198*H198</f>
        <v>0</v>
      </c>
      <c r="N198" s="6">
        <f>K198/F198*J198</f>
        <v>0</v>
      </c>
      <c r="O198" s="7">
        <f>K198+M198-N198</f>
        <v>1477.03</v>
      </c>
      <c r="P198" s="5"/>
    </row>
    <row r="199" spans="1:16" ht="23.45" customHeight="1" x14ac:dyDescent="0.25">
      <c r="A199" s="1" t="s">
        <v>532</v>
      </c>
      <c r="B199" s="1" t="s">
        <v>533</v>
      </c>
      <c r="C199" s="1" t="s">
        <v>533</v>
      </c>
      <c r="D199" s="1" t="s">
        <v>5</v>
      </c>
      <c r="E199" s="1" t="s">
        <v>528</v>
      </c>
      <c r="F199" s="1">
        <v>1</v>
      </c>
      <c r="G199" s="1">
        <v>1</v>
      </c>
      <c r="H199" s="1">
        <f>F199-G199</f>
        <v>0</v>
      </c>
      <c r="I199" s="3">
        <v>1</v>
      </c>
      <c r="J199" s="4">
        <f>-F199+H199+I199</f>
        <v>0</v>
      </c>
      <c r="K199" s="1">
        <v>1395.41</v>
      </c>
      <c r="L199" s="1">
        <f>K199/F199</f>
        <v>1395.41</v>
      </c>
      <c r="M199" s="5">
        <f>L199*H199</f>
        <v>0</v>
      </c>
      <c r="N199" s="6">
        <f>K199/F199*J199</f>
        <v>0</v>
      </c>
      <c r="O199" s="7">
        <f>K199+M199-N199</f>
        <v>1395.41</v>
      </c>
      <c r="P199" s="5"/>
    </row>
    <row r="200" spans="1:16" ht="23.45" customHeight="1" x14ac:dyDescent="0.25">
      <c r="A200" s="1" t="s">
        <v>661</v>
      </c>
      <c r="B200" s="1" t="s">
        <v>662</v>
      </c>
      <c r="C200" s="1" t="s">
        <v>663</v>
      </c>
      <c r="D200" s="1" t="s">
        <v>5</v>
      </c>
      <c r="E200" s="1" t="s">
        <v>650</v>
      </c>
      <c r="F200" s="1">
        <v>2</v>
      </c>
      <c r="G200" s="1">
        <v>1</v>
      </c>
      <c r="H200" s="1">
        <f>F200-G200</f>
        <v>1</v>
      </c>
      <c r="I200" s="3">
        <v>1</v>
      </c>
      <c r="J200" s="4">
        <f>-F200+H200+I200</f>
        <v>0</v>
      </c>
      <c r="K200" s="1">
        <v>1382.15</v>
      </c>
      <c r="L200" s="1">
        <f>K200/F200</f>
        <v>691.07500000000005</v>
      </c>
      <c r="M200" s="5">
        <f>L200*H200</f>
        <v>691.07500000000005</v>
      </c>
      <c r="N200" s="6">
        <f>K200/F200*J200</f>
        <v>0</v>
      </c>
      <c r="O200" s="7">
        <f>K200+M200-N200</f>
        <v>2073.2250000000004</v>
      </c>
      <c r="P200" s="5"/>
    </row>
    <row r="201" spans="1:16" ht="23.45" customHeight="1" x14ac:dyDescent="0.25">
      <c r="A201" s="1" t="s">
        <v>233</v>
      </c>
      <c r="B201" s="1" t="s">
        <v>234</v>
      </c>
      <c r="C201" s="1" t="s">
        <v>235</v>
      </c>
      <c r="D201" s="1" t="s">
        <v>5</v>
      </c>
      <c r="E201" s="1" t="s">
        <v>236</v>
      </c>
      <c r="F201" s="1">
        <v>3</v>
      </c>
      <c r="G201" s="1">
        <v>3</v>
      </c>
      <c r="H201" s="1">
        <f>F201-G201</f>
        <v>0</v>
      </c>
      <c r="I201" s="3">
        <v>3</v>
      </c>
      <c r="J201" s="4">
        <f>-F201+H201+I201</f>
        <v>0</v>
      </c>
      <c r="K201" s="1">
        <v>1342.56</v>
      </c>
      <c r="L201" s="1">
        <f>K201/F201</f>
        <v>447.52</v>
      </c>
      <c r="M201" s="5">
        <f>L201*H201</f>
        <v>0</v>
      </c>
      <c r="N201" s="6">
        <f>K201/F201*J201</f>
        <v>0</v>
      </c>
      <c r="O201" s="7">
        <f>K201+M201-N201</f>
        <v>1342.56</v>
      </c>
      <c r="P201" s="5"/>
    </row>
    <row r="202" spans="1:16" ht="23.45" customHeight="1" x14ac:dyDescent="0.25">
      <c r="A202" s="1" t="s">
        <v>729</v>
      </c>
      <c r="B202" s="1"/>
      <c r="C202" s="1" t="s">
        <v>730</v>
      </c>
      <c r="D202" s="1" t="s">
        <v>5</v>
      </c>
      <c r="E202" s="1"/>
      <c r="F202" s="1">
        <v>3</v>
      </c>
      <c r="G202" s="1">
        <v>3</v>
      </c>
      <c r="H202" s="1">
        <f>F202-G202</f>
        <v>0</v>
      </c>
      <c r="I202" s="3">
        <v>3</v>
      </c>
      <c r="J202" s="4">
        <f>-F202+H202+I202</f>
        <v>0</v>
      </c>
      <c r="K202" s="1">
        <v>1330.41</v>
      </c>
      <c r="L202" s="1"/>
      <c r="M202" s="5"/>
      <c r="N202" s="6">
        <f>K202/F202*J202</f>
        <v>0</v>
      </c>
      <c r="O202" s="7"/>
      <c r="P202" s="5"/>
    </row>
    <row r="203" spans="1:16" ht="23.45" customHeight="1" x14ac:dyDescent="0.25">
      <c r="A203" s="1" t="s">
        <v>152</v>
      </c>
      <c r="B203" s="1" t="s">
        <v>153</v>
      </c>
      <c r="C203" s="1" t="s">
        <v>154</v>
      </c>
      <c r="D203" s="1" t="s">
        <v>5</v>
      </c>
      <c r="E203" s="1" t="s">
        <v>155</v>
      </c>
      <c r="F203" s="1">
        <v>1</v>
      </c>
      <c r="G203" s="1">
        <v>1</v>
      </c>
      <c r="H203" s="1">
        <f>F203-G203</f>
        <v>0</v>
      </c>
      <c r="I203" s="3">
        <v>1</v>
      </c>
      <c r="J203" s="4">
        <f>-F203+H203+I203</f>
        <v>0</v>
      </c>
      <c r="K203" s="1">
        <v>1268.83</v>
      </c>
      <c r="L203" s="1">
        <f>K203/F203</f>
        <v>1268.83</v>
      </c>
      <c r="M203" s="5">
        <f>L203*H203</f>
        <v>0</v>
      </c>
      <c r="N203" s="6">
        <f>K203/F203*J203</f>
        <v>0</v>
      </c>
      <c r="O203" s="7">
        <f>K203+M203-N203</f>
        <v>1268.83</v>
      </c>
      <c r="P203" s="5"/>
    </row>
    <row r="204" spans="1:16" ht="23.45" customHeight="1" x14ac:dyDescent="0.25">
      <c r="A204" s="1" t="s">
        <v>815</v>
      </c>
      <c r="B204" s="1" t="s">
        <v>816</v>
      </c>
      <c r="C204" s="1" t="s">
        <v>816</v>
      </c>
      <c r="D204" s="1" t="s">
        <v>5</v>
      </c>
      <c r="E204" s="1"/>
      <c r="F204" s="1">
        <v>3</v>
      </c>
      <c r="G204" s="1">
        <v>3</v>
      </c>
      <c r="H204" s="1">
        <f>F204-G204</f>
        <v>0</v>
      </c>
      <c r="I204" s="3">
        <v>3</v>
      </c>
      <c r="J204" s="4">
        <f>-F204+H204+I204</f>
        <v>0</v>
      </c>
      <c r="K204" s="1">
        <v>1264.33</v>
      </c>
      <c r="L204" s="1">
        <f>K204/F204</f>
        <v>421.44333333333333</v>
      </c>
      <c r="M204" s="5">
        <f>L204*H204</f>
        <v>0</v>
      </c>
      <c r="N204" s="6">
        <f>K204/F204*J204</f>
        <v>0</v>
      </c>
      <c r="O204" s="7">
        <f>K204+M204-N204</f>
        <v>1264.33</v>
      </c>
      <c r="P204" s="5"/>
    </row>
    <row r="205" spans="1:16" ht="23.45" customHeight="1" x14ac:dyDescent="0.25">
      <c r="A205" s="1" t="s">
        <v>647</v>
      </c>
      <c r="B205" s="1" t="s">
        <v>648</v>
      </c>
      <c r="C205" s="1" t="s">
        <v>649</v>
      </c>
      <c r="D205" s="1" t="s">
        <v>5</v>
      </c>
      <c r="E205" s="1" t="s">
        <v>650</v>
      </c>
      <c r="F205" s="1">
        <v>1</v>
      </c>
      <c r="G205" s="1">
        <v>1</v>
      </c>
      <c r="H205" s="1">
        <f>F205-G205</f>
        <v>0</v>
      </c>
      <c r="I205" s="3">
        <v>1</v>
      </c>
      <c r="J205" s="4">
        <f>-F205+H205+I205</f>
        <v>0</v>
      </c>
      <c r="K205" s="1">
        <v>1260.6199999999999</v>
      </c>
      <c r="L205" s="1">
        <f>K205/F205</f>
        <v>1260.6199999999999</v>
      </c>
      <c r="M205" s="5">
        <f>L205*H205</f>
        <v>0</v>
      </c>
      <c r="N205" s="6">
        <f>K205/F205*J205</f>
        <v>0</v>
      </c>
      <c r="O205" s="7">
        <f>K205+M205-N205</f>
        <v>1260.6199999999999</v>
      </c>
      <c r="P205" s="5"/>
    </row>
    <row r="206" spans="1:16" ht="23.45" customHeight="1" x14ac:dyDescent="0.25">
      <c r="A206" s="1" t="s">
        <v>213</v>
      </c>
      <c r="B206" s="1" t="s">
        <v>214</v>
      </c>
      <c r="C206" s="1" t="s">
        <v>215</v>
      </c>
      <c r="D206" s="1" t="s">
        <v>5</v>
      </c>
      <c r="E206" s="1" t="s">
        <v>216</v>
      </c>
      <c r="F206" s="1">
        <v>2</v>
      </c>
      <c r="G206" s="1">
        <v>2</v>
      </c>
      <c r="H206" s="1">
        <f>F206-G206</f>
        <v>0</v>
      </c>
      <c r="I206" s="3">
        <v>2</v>
      </c>
      <c r="J206" s="4">
        <f>-F206+H206+I206</f>
        <v>0</v>
      </c>
      <c r="K206" s="1">
        <v>1235.8499999999999</v>
      </c>
      <c r="L206" s="1">
        <f>K206/F206</f>
        <v>617.92499999999995</v>
      </c>
      <c r="M206" s="5">
        <f>L206*H206</f>
        <v>0</v>
      </c>
      <c r="N206" s="6">
        <f>K206/F206*J206</f>
        <v>0</v>
      </c>
      <c r="O206" s="7">
        <f>K206+M206-N206</f>
        <v>1235.8499999999999</v>
      </c>
      <c r="P206" s="5"/>
    </row>
    <row r="207" spans="1:16" ht="23.45" customHeight="1" x14ac:dyDescent="0.25">
      <c r="A207" s="1" t="s">
        <v>704</v>
      </c>
      <c r="B207" s="1" t="s">
        <v>705</v>
      </c>
      <c r="C207" s="1" t="s">
        <v>706</v>
      </c>
      <c r="D207" s="1" t="s">
        <v>5</v>
      </c>
      <c r="E207" s="1"/>
      <c r="F207" s="1">
        <v>2</v>
      </c>
      <c r="G207" s="1">
        <v>2</v>
      </c>
      <c r="H207" s="1">
        <f>F207-G207</f>
        <v>0</v>
      </c>
      <c r="I207" s="3">
        <v>2</v>
      </c>
      <c r="J207" s="4">
        <f>-F207+H207+I207</f>
        <v>0</v>
      </c>
      <c r="K207" s="1">
        <v>1198.68</v>
      </c>
      <c r="L207" s="1"/>
      <c r="M207" s="5"/>
      <c r="N207" s="6">
        <f>K207/F207*J207</f>
        <v>0</v>
      </c>
      <c r="O207" s="7"/>
      <c r="P207" s="5"/>
    </row>
    <row r="208" spans="1:16" ht="23.45" customHeight="1" x14ac:dyDescent="0.25">
      <c r="A208" s="1" t="s">
        <v>747</v>
      </c>
      <c r="B208" s="1"/>
      <c r="C208" s="1" t="s">
        <v>748</v>
      </c>
      <c r="D208" s="1" t="s">
        <v>5</v>
      </c>
      <c r="E208" s="1"/>
      <c r="F208" s="1">
        <v>3</v>
      </c>
      <c r="G208" s="1">
        <v>3</v>
      </c>
      <c r="H208" s="1">
        <f>F208-G208</f>
        <v>0</v>
      </c>
      <c r="I208" s="3">
        <v>3</v>
      </c>
      <c r="J208" s="4">
        <f>-F208+H208+I208</f>
        <v>0</v>
      </c>
      <c r="K208" s="1">
        <v>1174.93</v>
      </c>
      <c r="L208" s="1">
        <f>K208/F208</f>
        <v>391.64333333333337</v>
      </c>
      <c r="M208" s="5">
        <f>L208*H208</f>
        <v>0</v>
      </c>
      <c r="N208" s="6">
        <f>K208/F208*J208</f>
        <v>0</v>
      </c>
      <c r="O208" s="7">
        <f>K208+M208-N208</f>
        <v>1174.93</v>
      </c>
      <c r="P208" s="5"/>
    </row>
    <row r="209" spans="1:16" ht="23.45" customHeight="1" x14ac:dyDescent="0.25">
      <c r="A209" s="1" t="s">
        <v>30</v>
      </c>
      <c r="B209" s="1" t="s">
        <v>31</v>
      </c>
      <c r="C209" s="1" t="s">
        <v>32</v>
      </c>
      <c r="D209" s="1" t="s">
        <v>5</v>
      </c>
      <c r="E209" s="1" t="s">
        <v>33</v>
      </c>
      <c r="F209" s="1">
        <v>5</v>
      </c>
      <c r="G209" s="1">
        <v>5</v>
      </c>
      <c r="H209" s="1">
        <f>F209-G209</f>
        <v>0</v>
      </c>
      <c r="I209" s="3">
        <v>5</v>
      </c>
      <c r="J209" s="4">
        <f>-F209+H209+I209</f>
        <v>0</v>
      </c>
      <c r="K209" s="1">
        <v>1173.48</v>
      </c>
      <c r="L209" s="1">
        <f>K209/F209</f>
        <v>234.696</v>
      </c>
      <c r="M209" s="5">
        <f>L209*H209</f>
        <v>0</v>
      </c>
      <c r="N209" s="6">
        <f>K209/F209*J209</f>
        <v>0</v>
      </c>
      <c r="O209" s="7">
        <f>K209+M209-N209</f>
        <v>1173.48</v>
      </c>
      <c r="P209" s="5"/>
    </row>
    <row r="210" spans="1:16" ht="23.45" customHeight="1" x14ac:dyDescent="0.25">
      <c r="A210" s="1" t="s">
        <v>770</v>
      </c>
      <c r="B210" s="1" t="s">
        <v>771</v>
      </c>
      <c r="C210" s="1" t="s">
        <v>771</v>
      </c>
      <c r="D210" s="1" t="s">
        <v>5</v>
      </c>
      <c r="E210" s="1"/>
      <c r="F210" s="1">
        <v>1</v>
      </c>
      <c r="G210" s="1">
        <v>0</v>
      </c>
      <c r="H210" s="1">
        <f>F210-G210</f>
        <v>1</v>
      </c>
      <c r="I210" s="3">
        <v>0</v>
      </c>
      <c r="J210" s="4">
        <f>-F210+H210+I210</f>
        <v>0</v>
      </c>
      <c r="K210" s="1">
        <v>1138.7</v>
      </c>
      <c r="L210" s="1"/>
      <c r="M210" s="5"/>
      <c r="N210" s="6">
        <f>K210/F210*J210</f>
        <v>0</v>
      </c>
      <c r="O210" s="7"/>
      <c r="P210" s="5"/>
    </row>
    <row r="211" spans="1:16" ht="23.45" customHeight="1" x14ac:dyDescent="0.25">
      <c r="A211" s="1" t="s">
        <v>664</v>
      </c>
      <c r="B211" s="1" t="s">
        <v>665</v>
      </c>
      <c r="C211" s="1" t="s">
        <v>666</v>
      </c>
      <c r="D211" s="1" t="s">
        <v>5</v>
      </c>
      <c r="E211" s="1" t="s">
        <v>654</v>
      </c>
      <c r="F211" s="1">
        <v>1</v>
      </c>
      <c r="G211" s="1">
        <v>1</v>
      </c>
      <c r="H211" s="1">
        <f>F211-G211</f>
        <v>0</v>
      </c>
      <c r="I211" s="3">
        <v>1</v>
      </c>
      <c r="J211" s="4">
        <f>-F211+H211+I211</f>
        <v>0</v>
      </c>
      <c r="K211" s="1">
        <v>1121.1400000000001</v>
      </c>
      <c r="L211" s="1">
        <f>K211/F211</f>
        <v>1121.1400000000001</v>
      </c>
      <c r="M211" s="5">
        <f>L211*H211</f>
        <v>0</v>
      </c>
      <c r="N211" s="6">
        <f>K211/F211*J211</f>
        <v>0</v>
      </c>
      <c r="O211" s="7">
        <f>K211+M211-N211</f>
        <v>1121.1400000000001</v>
      </c>
      <c r="P211" s="5"/>
    </row>
    <row r="212" spans="1:16" ht="23.45" customHeight="1" x14ac:dyDescent="0.25">
      <c r="A212" s="1" t="s">
        <v>47</v>
      </c>
      <c r="B212" s="1" t="s">
        <v>48</v>
      </c>
      <c r="C212" s="1" t="s">
        <v>49</v>
      </c>
      <c r="D212" s="1" t="s">
        <v>5</v>
      </c>
      <c r="E212" s="1" t="s">
        <v>50</v>
      </c>
      <c r="F212" s="1">
        <v>1</v>
      </c>
      <c r="G212" s="1">
        <v>1</v>
      </c>
      <c r="H212" s="1">
        <f>F212-G212</f>
        <v>0</v>
      </c>
      <c r="I212" s="3">
        <v>1</v>
      </c>
      <c r="J212" s="4">
        <f>-F212+H212+I212</f>
        <v>0</v>
      </c>
      <c r="K212" s="1">
        <v>1076.46</v>
      </c>
      <c r="L212" s="1">
        <f>K212/F212</f>
        <v>1076.46</v>
      </c>
      <c r="M212" s="5">
        <f>L212*H212</f>
        <v>0</v>
      </c>
      <c r="N212" s="6">
        <f>K212/F212*J212</f>
        <v>0</v>
      </c>
      <c r="O212" s="7">
        <f>K212+M212-N212</f>
        <v>1076.46</v>
      </c>
      <c r="P212" s="5"/>
    </row>
    <row r="213" spans="1:16" ht="23.45" customHeight="1" x14ac:dyDescent="0.25">
      <c r="A213" s="1" t="s">
        <v>598</v>
      </c>
      <c r="B213" s="1" t="s">
        <v>599</v>
      </c>
      <c r="C213" s="1" t="s">
        <v>599</v>
      </c>
      <c r="D213" s="1" t="s">
        <v>5</v>
      </c>
      <c r="E213" s="1" t="s">
        <v>324</v>
      </c>
      <c r="F213" s="1">
        <v>2</v>
      </c>
      <c r="G213" s="1">
        <v>2</v>
      </c>
      <c r="H213" s="1">
        <f>F213-G213</f>
        <v>0</v>
      </c>
      <c r="I213" s="3">
        <v>2</v>
      </c>
      <c r="J213" s="4">
        <f>-F213+H213+I213</f>
        <v>0</v>
      </c>
      <c r="K213" s="1">
        <v>1054</v>
      </c>
      <c r="L213" s="1">
        <f>K213/F213</f>
        <v>527</v>
      </c>
      <c r="M213" s="5">
        <f>L213*H213</f>
        <v>0</v>
      </c>
      <c r="N213" s="6">
        <f>K213/F213*J213</f>
        <v>0</v>
      </c>
      <c r="O213" s="7">
        <f>K213+M213-N213</f>
        <v>1054</v>
      </c>
      <c r="P213" s="5"/>
    </row>
    <row r="214" spans="1:16" ht="23.45" customHeight="1" x14ac:dyDescent="0.25">
      <c r="A214" s="1" t="s">
        <v>381</v>
      </c>
      <c r="B214" s="1" t="s">
        <v>382</v>
      </c>
      <c r="C214" s="1" t="s">
        <v>383</v>
      </c>
      <c r="D214" s="1" t="s">
        <v>5</v>
      </c>
      <c r="E214" s="1" t="s">
        <v>145</v>
      </c>
      <c r="F214" s="1">
        <v>3</v>
      </c>
      <c r="G214" s="1">
        <v>3</v>
      </c>
      <c r="H214" s="1">
        <f>F214-G214</f>
        <v>0</v>
      </c>
      <c r="I214" s="3">
        <v>3</v>
      </c>
      <c r="J214" s="4">
        <f>-F214+H214+I214</f>
        <v>0</v>
      </c>
      <c r="K214" s="1">
        <v>1044.6600000000001</v>
      </c>
      <c r="L214" s="1">
        <f>K214/F214</f>
        <v>348.22</v>
      </c>
      <c r="M214" s="5">
        <f>L214*H214</f>
        <v>0</v>
      </c>
      <c r="N214" s="6">
        <f>K214/F214*J214</f>
        <v>0</v>
      </c>
      <c r="O214" s="7">
        <f>K214+M214-N214</f>
        <v>1044.6600000000001</v>
      </c>
      <c r="P214" s="5"/>
    </row>
    <row r="215" spans="1:16" ht="23.45" customHeight="1" x14ac:dyDescent="0.25">
      <c r="A215" s="1" t="s">
        <v>401</v>
      </c>
      <c r="B215" s="1" t="s">
        <v>402</v>
      </c>
      <c r="C215" s="1" t="s">
        <v>403</v>
      </c>
      <c r="D215" s="1" t="s">
        <v>5</v>
      </c>
      <c r="E215" s="1" t="s">
        <v>145</v>
      </c>
      <c r="F215" s="1">
        <v>1</v>
      </c>
      <c r="G215" s="1">
        <v>1</v>
      </c>
      <c r="H215" s="1">
        <f>F215-G215</f>
        <v>0</v>
      </c>
      <c r="I215" s="3">
        <v>1</v>
      </c>
      <c r="J215" s="4">
        <f>-F215+H215+I215</f>
        <v>0</v>
      </c>
      <c r="K215" s="1">
        <v>1026.94</v>
      </c>
      <c r="L215" s="1">
        <f>K215/F215</f>
        <v>1026.94</v>
      </c>
      <c r="M215" s="5">
        <f>L215*H215</f>
        <v>0</v>
      </c>
      <c r="N215" s="6">
        <f>K215/F215*J215</f>
        <v>0</v>
      </c>
      <c r="O215" s="7">
        <f>K215+M215-N215</f>
        <v>1026.94</v>
      </c>
      <c r="P215" s="5"/>
    </row>
    <row r="216" spans="1:16" ht="23.45" customHeight="1" x14ac:dyDescent="0.25">
      <c r="A216" s="1" t="s">
        <v>298</v>
      </c>
      <c r="B216" s="1" t="s">
        <v>299</v>
      </c>
      <c r="C216" s="1" t="s">
        <v>300</v>
      </c>
      <c r="D216" s="1" t="s">
        <v>5</v>
      </c>
      <c r="E216" s="1" t="s">
        <v>6</v>
      </c>
      <c r="F216" s="1">
        <v>3</v>
      </c>
      <c r="G216" s="1">
        <v>3</v>
      </c>
      <c r="H216" s="1">
        <f>F216-G216</f>
        <v>0</v>
      </c>
      <c r="I216" s="3">
        <v>3</v>
      </c>
      <c r="J216" s="4">
        <f>-F216+H216+I216</f>
        <v>0</v>
      </c>
      <c r="K216" s="1">
        <v>1021.63</v>
      </c>
      <c r="L216" s="1">
        <f>K216/F216</f>
        <v>340.54333333333335</v>
      </c>
      <c r="M216" s="5">
        <f>L216*H216</f>
        <v>0</v>
      </c>
      <c r="N216" s="6">
        <f>K216/F216*J216</f>
        <v>0</v>
      </c>
      <c r="O216" s="7">
        <f>K216+M216-N216</f>
        <v>1021.63</v>
      </c>
      <c r="P216" s="5"/>
    </row>
    <row r="217" spans="1:16" ht="23.45" customHeight="1" x14ac:dyDescent="0.25">
      <c r="A217" s="1" t="s">
        <v>780</v>
      </c>
      <c r="B217" s="1" t="s">
        <v>781</v>
      </c>
      <c r="C217" s="1" t="s">
        <v>781</v>
      </c>
      <c r="D217" s="1" t="s">
        <v>5</v>
      </c>
      <c r="E217" s="1"/>
      <c r="F217" s="1">
        <v>1</v>
      </c>
      <c r="G217" s="1">
        <v>1</v>
      </c>
      <c r="H217" s="1">
        <f>F217-G217</f>
        <v>0</v>
      </c>
      <c r="I217" s="3">
        <v>1</v>
      </c>
      <c r="J217" s="4">
        <f>-F217+H217+I217</f>
        <v>0</v>
      </c>
      <c r="K217" s="1">
        <v>1006.09</v>
      </c>
      <c r="L217" s="1"/>
      <c r="M217" s="5"/>
      <c r="N217" s="6">
        <f>K217/F217*J217</f>
        <v>0</v>
      </c>
      <c r="O217" s="7"/>
      <c r="P217" s="5"/>
    </row>
    <row r="218" spans="1:16" ht="23.45" customHeight="1" x14ac:dyDescent="0.25">
      <c r="A218" s="1" t="s">
        <v>609</v>
      </c>
      <c r="B218" s="1" t="s">
        <v>610</v>
      </c>
      <c r="C218" s="1" t="s">
        <v>611</v>
      </c>
      <c r="D218" s="1" t="s">
        <v>5</v>
      </c>
      <c r="E218" s="1" t="s">
        <v>324</v>
      </c>
      <c r="F218" s="1">
        <v>2</v>
      </c>
      <c r="G218" s="1">
        <v>2</v>
      </c>
      <c r="H218" s="1">
        <f>F218-G218</f>
        <v>0</v>
      </c>
      <c r="I218" s="3">
        <v>2</v>
      </c>
      <c r="J218" s="4">
        <f>-F218+H218+I218</f>
        <v>0</v>
      </c>
      <c r="K218" s="1">
        <v>996.71</v>
      </c>
      <c r="L218" s="1">
        <f>K218/F218</f>
        <v>498.35500000000002</v>
      </c>
      <c r="M218" s="5">
        <f>L218*H218</f>
        <v>0</v>
      </c>
      <c r="N218" s="6">
        <f>K218/F218*J218</f>
        <v>0</v>
      </c>
      <c r="O218" s="7">
        <f>K218+M218-N218</f>
        <v>996.71</v>
      </c>
      <c r="P218" s="5"/>
    </row>
    <row r="219" spans="1:16" ht="23.45" customHeight="1" x14ac:dyDescent="0.25">
      <c r="A219" s="1" t="s">
        <v>724</v>
      </c>
      <c r="B219" s="1" t="s">
        <v>725</v>
      </c>
      <c r="C219" s="1" t="s">
        <v>726</v>
      </c>
      <c r="D219" s="1" t="s">
        <v>5</v>
      </c>
      <c r="E219" s="1" t="s">
        <v>380</v>
      </c>
      <c r="F219" s="1">
        <v>2</v>
      </c>
      <c r="G219" s="1">
        <v>0</v>
      </c>
      <c r="H219" s="1">
        <f>F219-G219</f>
        <v>2</v>
      </c>
      <c r="I219" s="3">
        <v>0</v>
      </c>
      <c r="J219" s="4">
        <f>-F219+H219+I219</f>
        <v>0</v>
      </c>
      <c r="K219" s="1">
        <v>977.52</v>
      </c>
      <c r="L219" s="1">
        <f>K219/F219</f>
        <v>488.76</v>
      </c>
      <c r="M219" s="5">
        <f>L219*H219</f>
        <v>977.52</v>
      </c>
      <c r="N219" s="6">
        <f>K219/F219*J219</f>
        <v>0</v>
      </c>
      <c r="O219" s="7">
        <f>K219+M219-N219</f>
        <v>1955.04</v>
      </c>
      <c r="P219" s="5"/>
    </row>
    <row r="220" spans="1:16" ht="23.45" customHeight="1" x14ac:dyDescent="0.25">
      <c r="A220" s="1" t="s">
        <v>548</v>
      </c>
      <c r="B220" s="1" t="s">
        <v>549</v>
      </c>
      <c r="C220" s="1" t="s">
        <v>550</v>
      </c>
      <c r="D220" s="1" t="s">
        <v>5</v>
      </c>
      <c r="E220" s="1" t="s">
        <v>544</v>
      </c>
      <c r="F220" s="1">
        <v>1</v>
      </c>
      <c r="G220" s="1">
        <v>1</v>
      </c>
      <c r="H220" s="1">
        <f>F220-G220</f>
        <v>0</v>
      </c>
      <c r="I220" s="3">
        <v>1</v>
      </c>
      <c r="J220" s="4">
        <f>-F220+H220+I220</f>
        <v>0</v>
      </c>
      <c r="K220" s="1">
        <v>953.49</v>
      </c>
      <c r="L220" s="1">
        <f>K220/F220</f>
        <v>953.49</v>
      </c>
      <c r="M220" s="5">
        <f>L220*H220</f>
        <v>0</v>
      </c>
      <c r="N220" s="6">
        <f>K220/F220*J220</f>
        <v>0</v>
      </c>
      <c r="O220" s="7">
        <f>K220+M220-N220</f>
        <v>953.49</v>
      </c>
      <c r="P220" s="5"/>
    </row>
    <row r="221" spans="1:16" ht="23.45" customHeight="1" x14ac:dyDescent="0.25">
      <c r="A221" s="1" t="s">
        <v>521</v>
      </c>
      <c r="B221" s="1" t="s">
        <v>522</v>
      </c>
      <c r="C221" s="1" t="s">
        <v>523</v>
      </c>
      <c r="D221" s="1" t="s">
        <v>5</v>
      </c>
      <c r="E221" s="1" t="s">
        <v>517</v>
      </c>
      <c r="F221" s="1">
        <v>1</v>
      </c>
      <c r="G221" s="1">
        <v>1</v>
      </c>
      <c r="H221" s="1">
        <f>F221-G221</f>
        <v>0</v>
      </c>
      <c r="I221" s="3">
        <v>1</v>
      </c>
      <c r="J221" s="4">
        <f>-F221+H221+I221</f>
        <v>0</v>
      </c>
      <c r="K221" s="1">
        <v>876</v>
      </c>
      <c r="L221" s="1">
        <f>K221/F221</f>
        <v>876</v>
      </c>
      <c r="M221" s="5">
        <f>L221*H221</f>
        <v>0</v>
      </c>
      <c r="N221" s="6">
        <f>K221/F221*J221</f>
        <v>0</v>
      </c>
      <c r="O221" s="7">
        <f>K221+M221-N221</f>
        <v>876</v>
      </c>
      <c r="P221" s="5"/>
    </row>
    <row r="222" spans="1:16" ht="23.45" customHeight="1" x14ac:dyDescent="0.25">
      <c r="A222" s="1" t="s">
        <v>98</v>
      </c>
      <c r="B222" s="1" t="s">
        <v>99</v>
      </c>
      <c r="C222" s="1" t="s">
        <v>100</v>
      </c>
      <c r="D222" s="1" t="s">
        <v>5</v>
      </c>
      <c r="E222" s="1" t="s">
        <v>34</v>
      </c>
      <c r="F222" s="1">
        <v>1</v>
      </c>
      <c r="G222" s="1">
        <v>1</v>
      </c>
      <c r="H222" s="1">
        <f>F222-G222</f>
        <v>0</v>
      </c>
      <c r="I222" s="3">
        <v>1</v>
      </c>
      <c r="J222" s="4">
        <f>-F222+H222+I222</f>
        <v>0</v>
      </c>
      <c r="K222" s="1">
        <v>837.46</v>
      </c>
      <c r="L222" s="1">
        <f>K222/F222</f>
        <v>837.46</v>
      </c>
      <c r="M222" s="5">
        <f>L222*H222</f>
        <v>0</v>
      </c>
      <c r="N222" s="6">
        <f>K222/F222*J222</f>
        <v>0</v>
      </c>
      <c r="O222" s="7">
        <f>K222+M222-N222</f>
        <v>837.46</v>
      </c>
      <c r="P222" s="5"/>
    </row>
    <row r="223" spans="1:16" ht="23.45" customHeight="1" x14ac:dyDescent="0.25">
      <c r="A223" s="1" t="s">
        <v>70</v>
      </c>
      <c r="B223" s="1" t="s">
        <v>71</v>
      </c>
      <c r="C223" s="1" t="s">
        <v>72</v>
      </c>
      <c r="D223" s="1" t="s">
        <v>5</v>
      </c>
      <c r="E223" s="1" t="s">
        <v>73</v>
      </c>
      <c r="F223" s="1">
        <v>8</v>
      </c>
      <c r="G223" s="1">
        <v>3</v>
      </c>
      <c r="H223" s="1">
        <f>F223-G223</f>
        <v>5</v>
      </c>
      <c r="I223" s="3">
        <v>3</v>
      </c>
      <c r="J223" s="4">
        <f>-F223+H223+I223</f>
        <v>0</v>
      </c>
      <c r="K223" s="1">
        <v>807.47</v>
      </c>
      <c r="L223" s="1">
        <f>K223/F223</f>
        <v>100.93375</v>
      </c>
      <c r="M223" s="5">
        <f>L223*H223</f>
        <v>504.66875000000005</v>
      </c>
      <c r="N223" s="6">
        <f>K223/F223*J223</f>
        <v>0</v>
      </c>
      <c r="O223" s="7">
        <f>K223+M223-N223</f>
        <v>1312.1387500000001</v>
      </c>
      <c r="P223" s="5"/>
    </row>
    <row r="224" spans="1:16" ht="23.45" customHeight="1" x14ac:dyDescent="0.25">
      <c r="A224" s="1" t="s">
        <v>541</v>
      </c>
      <c r="B224" s="1" t="s">
        <v>542</v>
      </c>
      <c r="C224" s="1" t="s">
        <v>543</v>
      </c>
      <c r="D224" s="1" t="s">
        <v>5</v>
      </c>
      <c r="E224" s="1" t="s">
        <v>544</v>
      </c>
      <c r="F224" s="1">
        <v>1</v>
      </c>
      <c r="G224" s="1">
        <v>1</v>
      </c>
      <c r="H224" s="1">
        <f>F224-G224</f>
        <v>0</v>
      </c>
      <c r="I224" s="3">
        <v>1</v>
      </c>
      <c r="J224" s="4">
        <f>-F224+H224+I224</f>
        <v>0</v>
      </c>
      <c r="K224" s="1">
        <v>791.87</v>
      </c>
      <c r="L224" s="1">
        <f>K224/F224</f>
        <v>791.87</v>
      </c>
      <c r="M224" s="5">
        <f>L224*H224</f>
        <v>0</v>
      </c>
      <c r="N224" s="6">
        <f>K224/F224*J224</f>
        <v>0</v>
      </c>
      <c r="O224" s="7">
        <f>K224+M224-N224</f>
        <v>791.87</v>
      </c>
      <c r="P224" s="5"/>
    </row>
    <row r="225" spans="1:16" ht="23.45" customHeight="1" x14ac:dyDescent="0.25">
      <c r="A225" s="1" t="s">
        <v>74</v>
      </c>
      <c r="B225" s="1" t="s">
        <v>75</v>
      </c>
      <c r="C225" s="1" t="s">
        <v>76</v>
      </c>
      <c r="D225" s="1" t="s">
        <v>5</v>
      </c>
      <c r="E225" s="1" t="s">
        <v>77</v>
      </c>
      <c r="F225" s="1">
        <v>4</v>
      </c>
      <c r="G225" s="1">
        <v>4</v>
      </c>
      <c r="H225" s="1">
        <f>F225-G225</f>
        <v>0</v>
      </c>
      <c r="I225" s="3">
        <v>4</v>
      </c>
      <c r="J225" s="4">
        <f>-F225+H225+I225</f>
        <v>0</v>
      </c>
      <c r="K225" s="1">
        <v>749.23</v>
      </c>
      <c r="L225" s="1">
        <f>K225/F225</f>
        <v>187.3075</v>
      </c>
      <c r="M225" s="5">
        <f>L225*H225</f>
        <v>0</v>
      </c>
      <c r="N225" s="6">
        <f>K225/F225*J225</f>
        <v>0</v>
      </c>
      <c r="O225" s="7">
        <f>K225+M225-N225</f>
        <v>749.23</v>
      </c>
      <c r="P225" s="5"/>
    </row>
    <row r="226" spans="1:16" ht="23.45" customHeight="1" x14ac:dyDescent="0.25">
      <c r="A226" s="1" t="s">
        <v>101</v>
      </c>
      <c r="B226" s="1" t="s">
        <v>102</v>
      </c>
      <c r="C226" s="1" t="s">
        <v>103</v>
      </c>
      <c r="D226" s="1" t="s">
        <v>5</v>
      </c>
      <c r="E226" s="1" t="s">
        <v>50</v>
      </c>
      <c r="F226" s="1">
        <v>1</v>
      </c>
      <c r="G226" s="1">
        <v>1</v>
      </c>
      <c r="H226" s="1">
        <f>F226-G226</f>
        <v>0</v>
      </c>
      <c r="I226" s="3">
        <v>1</v>
      </c>
      <c r="J226" s="4">
        <f>-F226+H226+I226</f>
        <v>0</v>
      </c>
      <c r="K226" s="1">
        <v>735.33</v>
      </c>
      <c r="L226" s="1">
        <f>K226/F226</f>
        <v>735.33</v>
      </c>
      <c r="M226" s="5">
        <f>L226*H226</f>
        <v>0</v>
      </c>
      <c r="N226" s="6">
        <f>K226/F226*J226</f>
        <v>0</v>
      </c>
      <c r="O226" s="7">
        <f>K226+M226-N226</f>
        <v>735.33</v>
      </c>
      <c r="P226" s="5"/>
    </row>
    <row r="227" spans="1:16" ht="23.45" customHeight="1" x14ac:dyDescent="0.25">
      <c r="A227" s="1" t="s">
        <v>778</v>
      </c>
      <c r="B227" s="1" t="s">
        <v>779</v>
      </c>
      <c r="C227" s="1" t="s">
        <v>779</v>
      </c>
      <c r="D227" s="1" t="s">
        <v>5</v>
      </c>
      <c r="E227" s="1"/>
      <c r="F227" s="1">
        <v>5</v>
      </c>
      <c r="G227" s="1">
        <v>5</v>
      </c>
      <c r="H227" s="1">
        <f>F227-G227</f>
        <v>0</v>
      </c>
      <c r="I227" s="3">
        <v>5</v>
      </c>
      <c r="J227" s="4">
        <f>-F227+H227+I227</f>
        <v>0</v>
      </c>
      <c r="K227" s="1">
        <v>704.28</v>
      </c>
      <c r="L227" s="1"/>
      <c r="M227" s="5"/>
      <c r="N227" s="6">
        <f>K227/F227*J227</f>
        <v>0</v>
      </c>
      <c r="O227" s="7"/>
      <c r="P227" s="5"/>
    </row>
    <row r="228" spans="1:16" ht="23.45" customHeight="1" x14ac:dyDescent="0.25">
      <c r="A228" s="1" t="s">
        <v>165</v>
      </c>
      <c r="B228" s="1" t="s">
        <v>166</v>
      </c>
      <c r="C228" s="1" t="s">
        <v>167</v>
      </c>
      <c r="D228" s="1" t="s">
        <v>5</v>
      </c>
      <c r="E228" s="1" t="s">
        <v>62</v>
      </c>
      <c r="F228" s="1">
        <v>6</v>
      </c>
      <c r="G228" s="1">
        <v>6</v>
      </c>
      <c r="H228" s="1">
        <f>F228-G228</f>
        <v>0</v>
      </c>
      <c r="I228" s="3">
        <v>6</v>
      </c>
      <c r="J228" s="4">
        <f>-F228+H228+I228</f>
        <v>0</v>
      </c>
      <c r="K228" s="1">
        <v>700.83</v>
      </c>
      <c r="L228" s="1">
        <f>K228/F228</f>
        <v>116.80500000000001</v>
      </c>
      <c r="M228" s="5">
        <f>L228*H228</f>
        <v>0</v>
      </c>
      <c r="N228" s="6">
        <f>K228/F228*J228</f>
        <v>0</v>
      </c>
      <c r="O228" s="7">
        <f>K228+M228-N228</f>
        <v>700.83</v>
      </c>
      <c r="P228" s="5"/>
    </row>
    <row r="229" spans="1:16" ht="23.45" customHeight="1" x14ac:dyDescent="0.25">
      <c r="A229" s="1" t="s">
        <v>348</v>
      </c>
      <c r="B229" s="1" t="s">
        <v>349</v>
      </c>
      <c r="C229" s="1" t="s">
        <v>349</v>
      </c>
      <c r="D229" s="1" t="s">
        <v>5</v>
      </c>
      <c r="E229" s="1" t="s">
        <v>350</v>
      </c>
      <c r="F229" s="1">
        <v>1</v>
      </c>
      <c r="G229" s="1">
        <v>1</v>
      </c>
      <c r="H229" s="1">
        <f>F229-G229</f>
        <v>0</v>
      </c>
      <c r="I229" s="3">
        <v>1</v>
      </c>
      <c r="J229" s="4">
        <f>-F229+H229+I229</f>
        <v>0</v>
      </c>
      <c r="K229" s="1">
        <v>693.72</v>
      </c>
      <c r="L229" s="1">
        <f>K229/F229</f>
        <v>693.72</v>
      </c>
      <c r="M229" s="5">
        <f>L229*H229</f>
        <v>0</v>
      </c>
      <c r="N229" s="6">
        <f>K229/F229*J229</f>
        <v>0</v>
      </c>
      <c r="O229" s="7">
        <f>K229+M229-N229</f>
        <v>693.72</v>
      </c>
      <c r="P229" s="5"/>
    </row>
    <row r="230" spans="1:16" ht="23.45" customHeight="1" x14ac:dyDescent="0.25">
      <c r="A230" s="1" t="s">
        <v>716</v>
      </c>
      <c r="B230" s="1" t="s">
        <v>717</v>
      </c>
      <c r="C230" s="1" t="s">
        <v>717</v>
      </c>
      <c r="D230" s="1" t="s">
        <v>5</v>
      </c>
      <c r="E230" s="1" t="s">
        <v>718</v>
      </c>
      <c r="F230" s="1">
        <v>8</v>
      </c>
      <c r="G230" s="1">
        <v>8</v>
      </c>
      <c r="H230" s="1">
        <f>F230-G230</f>
        <v>0</v>
      </c>
      <c r="I230" s="3">
        <v>8</v>
      </c>
      <c r="J230" s="4">
        <f>-F230+H230+I230</f>
        <v>0</v>
      </c>
      <c r="K230" s="1">
        <v>693.72</v>
      </c>
      <c r="L230" s="1">
        <f>K230/F230</f>
        <v>86.715000000000003</v>
      </c>
      <c r="M230" s="5">
        <f>L230*H230</f>
        <v>0</v>
      </c>
      <c r="N230" s="6">
        <f>K230/F230*J230</f>
        <v>0</v>
      </c>
      <c r="O230" s="7">
        <f>K230+M230-N230</f>
        <v>693.72</v>
      </c>
      <c r="P230" s="5"/>
    </row>
    <row r="231" spans="1:16" ht="23.45" customHeight="1" x14ac:dyDescent="0.25">
      <c r="A231" s="1" t="s">
        <v>639</v>
      </c>
      <c r="B231" s="1" t="s">
        <v>640</v>
      </c>
      <c r="C231" s="1" t="s">
        <v>641</v>
      </c>
      <c r="D231" s="1" t="s">
        <v>5</v>
      </c>
      <c r="E231" s="1" t="s">
        <v>503</v>
      </c>
      <c r="F231" s="1">
        <v>2</v>
      </c>
      <c r="G231" s="1">
        <v>2</v>
      </c>
      <c r="H231" s="1">
        <f>F231-G231</f>
        <v>0</v>
      </c>
      <c r="I231" s="3">
        <v>2</v>
      </c>
      <c r="J231" s="4">
        <f>-F231+H231+I231</f>
        <v>0</v>
      </c>
      <c r="K231" s="1">
        <v>653.77</v>
      </c>
      <c r="L231" s="1">
        <f>K231/F231</f>
        <v>326.88499999999999</v>
      </c>
      <c r="M231" s="5">
        <f>L231*H231</f>
        <v>0</v>
      </c>
      <c r="N231" s="6">
        <f>K231/F231*J231</f>
        <v>0</v>
      </c>
      <c r="O231" s="7">
        <f>K231+M231-N231</f>
        <v>653.77</v>
      </c>
      <c r="P231" s="5"/>
    </row>
    <row r="232" spans="1:16" ht="23.45" customHeight="1" x14ac:dyDescent="0.25">
      <c r="A232" s="1" t="s">
        <v>131</v>
      </c>
      <c r="B232" s="1" t="s">
        <v>132</v>
      </c>
      <c r="C232" s="1" t="s">
        <v>133</v>
      </c>
      <c r="D232" s="1" t="s">
        <v>5</v>
      </c>
      <c r="E232" s="1" t="s">
        <v>134</v>
      </c>
      <c r="F232" s="1">
        <v>2</v>
      </c>
      <c r="G232" s="1">
        <v>2</v>
      </c>
      <c r="H232" s="1">
        <f>F232-G232</f>
        <v>0</v>
      </c>
      <c r="I232" s="3">
        <v>2</v>
      </c>
      <c r="J232" s="4">
        <f>-F232+H232+I232</f>
        <v>0</v>
      </c>
      <c r="K232" s="1">
        <v>647.73</v>
      </c>
      <c r="L232" s="1">
        <f>K232/F232</f>
        <v>323.86500000000001</v>
      </c>
      <c r="M232" s="5">
        <f>L232*H232</f>
        <v>0</v>
      </c>
      <c r="N232" s="6">
        <f>K232/F232*J232</f>
        <v>0</v>
      </c>
      <c r="O232" s="7">
        <f>K232+M232-N232</f>
        <v>647.73</v>
      </c>
      <c r="P232" s="5"/>
    </row>
    <row r="233" spans="1:16" ht="23.45" customHeight="1" x14ac:dyDescent="0.25">
      <c r="A233" s="1" t="s">
        <v>12</v>
      </c>
      <c r="B233" s="1" t="s">
        <v>13</v>
      </c>
      <c r="C233" s="1" t="s">
        <v>14</v>
      </c>
      <c r="D233" s="1" t="s">
        <v>5</v>
      </c>
      <c r="E233" s="1" t="s">
        <v>11</v>
      </c>
      <c r="F233" s="1">
        <v>5</v>
      </c>
      <c r="G233" s="1">
        <v>5</v>
      </c>
      <c r="H233" s="1">
        <f>F233-G233</f>
        <v>0</v>
      </c>
      <c r="I233" s="3">
        <v>4</v>
      </c>
      <c r="J233" s="4">
        <f>-F233+H233+I233</f>
        <v>-1</v>
      </c>
      <c r="K233" s="1">
        <v>635.84</v>
      </c>
      <c r="L233" s="1">
        <f>K233/F233</f>
        <v>127.16800000000001</v>
      </c>
      <c r="M233" s="5">
        <f>L233*H233</f>
        <v>0</v>
      </c>
      <c r="N233" s="6">
        <f>K233/F233*J233</f>
        <v>-127.16800000000001</v>
      </c>
      <c r="O233" s="7">
        <f>K233+M233-N233</f>
        <v>763.00800000000004</v>
      </c>
      <c r="P233" s="5" t="s">
        <v>871</v>
      </c>
    </row>
    <row r="234" spans="1:16" ht="23.45" customHeight="1" x14ac:dyDescent="0.25">
      <c r="A234" s="1" t="s">
        <v>741</v>
      </c>
      <c r="B234" s="1" t="s">
        <v>742</v>
      </c>
      <c r="C234" s="1" t="s">
        <v>742</v>
      </c>
      <c r="D234" s="1" t="s">
        <v>5</v>
      </c>
      <c r="E234" s="1"/>
      <c r="F234" s="1">
        <v>4</v>
      </c>
      <c r="G234" s="1">
        <v>4</v>
      </c>
      <c r="H234" s="1">
        <f>F234-G234</f>
        <v>0</v>
      </c>
      <c r="I234" s="3">
        <v>4</v>
      </c>
      <c r="J234" s="4">
        <f>-F234+H234+I234</f>
        <v>0</v>
      </c>
      <c r="K234" s="1">
        <v>608.53</v>
      </c>
      <c r="L234" s="1"/>
      <c r="M234" s="5"/>
      <c r="N234" s="6">
        <f>K234/F234*J234</f>
        <v>0</v>
      </c>
      <c r="O234" s="7"/>
      <c r="P234" s="5"/>
    </row>
    <row r="235" spans="1:16" ht="23.45" customHeight="1" x14ac:dyDescent="0.25">
      <c r="A235" s="1" t="s">
        <v>194</v>
      </c>
      <c r="B235" s="1" t="s">
        <v>195</v>
      </c>
      <c r="C235" s="1" t="s">
        <v>196</v>
      </c>
      <c r="D235" s="1" t="s">
        <v>5</v>
      </c>
      <c r="E235" s="1" t="s">
        <v>197</v>
      </c>
      <c r="F235" s="1">
        <v>1</v>
      </c>
      <c r="G235" s="1">
        <v>1</v>
      </c>
      <c r="H235" s="1">
        <f>F235-G235</f>
        <v>0</v>
      </c>
      <c r="I235" s="3">
        <v>1</v>
      </c>
      <c r="J235" s="4">
        <f>-F235+H235+I235</f>
        <v>0</v>
      </c>
      <c r="K235" s="1">
        <v>597.09</v>
      </c>
      <c r="L235" s="1">
        <f>K235/F235</f>
        <v>597.09</v>
      </c>
      <c r="M235" s="5">
        <f>L235*H235</f>
        <v>0</v>
      </c>
      <c r="N235" s="6">
        <f>K235/F235*J235</f>
        <v>0</v>
      </c>
      <c r="O235" s="7">
        <f>K235+M235-N235</f>
        <v>597.09</v>
      </c>
      <c r="P235" s="5"/>
    </row>
    <row r="236" spans="1:16" ht="23.45" customHeight="1" x14ac:dyDescent="0.25">
      <c r="A236" s="1" t="s">
        <v>604</v>
      </c>
      <c r="B236" s="1" t="s">
        <v>605</v>
      </c>
      <c r="C236" s="1" t="s">
        <v>605</v>
      </c>
      <c r="D236" s="1" t="s">
        <v>5</v>
      </c>
      <c r="E236" s="1" t="s">
        <v>311</v>
      </c>
      <c r="F236" s="1">
        <v>1</v>
      </c>
      <c r="G236" s="1">
        <v>1</v>
      </c>
      <c r="H236" s="1">
        <f>F236-G236</f>
        <v>0</v>
      </c>
      <c r="I236" s="3">
        <v>1</v>
      </c>
      <c r="J236" s="4">
        <f>-F236+H236+I236</f>
        <v>0</v>
      </c>
      <c r="K236" s="1">
        <v>589.49</v>
      </c>
      <c r="L236" s="1">
        <f>K236/F236</f>
        <v>589.49</v>
      </c>
      <c r="M236" s="5">
        <f>L236*H236</f>
        <v>0</v>
      </c>
      <c r="N236" s="6">
        <f>K236/F236*J236</f>
        <v>0</v>
      </c>
      <c r="O236" s="7">
        <f>K236+M236-N236</f>
        <v>589.49</v>
      </c>
      <c r="P236" s="5"/>
    </row>
    <row r="237" spans="1:16" ht="23.45" customHeight="1" x14ac:dyDescent="0.25">
      <c r="A237" s="1" t="s">
        <v>733</v>
      </c>
      <c r="B237" s="1" t="s">
        <v>734</v>
      </c>
      <c r="C237" s="1" t="s">
        <v>734</v>
      </c>
      <c r="D237" s="1" t="s">
        <v>5</v>
      </c>
      <c r="E237" s="1"/>
      <c r="F237" s="1">
        <v>2</v>
      </c>
      <c r="G237" s="1">
        <v>2</v>
      </c>
      <c r="H237" s="1">
        <f>F237-G237</f>
        <v>0</v>
      </c>
      <c r="I237" s="3">
        <v>2</v>
      </c>
      <c r="J237" s="4">
        <f>-F237+H237+I237</f>
        <v>0</v>
      </c>
      <c r="K237" s="1">
        <v>585.4</v>
      </c>
      <c r="L237" s="1"/>
      <c r="M237" s="5"/>
      <c r="N237" s="6">
        <f>K237/F237*J237</f>
        <v>0</v>
      </c>
      <c r="O237" s="7"/>
      <c r="P237" s="5"/>
    </row>
    <row r="238" spans="1:16" ht="23.45" customHeight="1" x14ac:dyDescent="0.25">
      <c r="A238" s="1" t="s">
        <v>633</v>
      </c>
      <c r="B238" s="1" t="s">
        <v>634</v>
      </c>
      <c r="C238" s="1" t="s">
        <v>635</v>
      </c>
      <c r="D238" s="1" t="s">
        <v>5</v>
      </c>
      <c r="E238" s="1" t="s">
        <v>636</v>
      </c>
      <c r="F238" s="1">
        <v>4</v>
      </c>
      <c r="G238" s="1">
        <v>4</v>
      </c>
      <c r="H238" s="1">
        <f>F238-G238</f>
        <v>0</v>
      </c>
      <c r="I238" s="3">
        <v>4</v>
      </c>
      <c r="J238" s="4">
        <f>-F238+H238+I238</f>
        <v>0</v>
      </c>
      <c r="K238" s="1">
        <v>578.74</v>
      </c>
      <c r="L238" s="1">
        <f>K238/F238</f>
        <v>144.685</v>
      </c>
      <c r="M238" s="5">
        <f>L238*H238</f>
        <v>0</v>
      </c>
      <c r="N238" s="6">
        <f>K238/F238*J238</f>
        <v>0</v>
      </c>
      <c r="O238" s="7">
        <f>K238+M238-N238</f>
        <v>578.74</v>
      </c>
      <c r="P238" s="5"/>
    </row>
    <row r="239" spans="1:16" ht="23.45" customHeight="1" x14ac:dyDescent="0.25">
      <c r="A239" s="1" t="s">
        <v>539</v>
      </c>
      <c r="B239" s="1" t="s">
        <v>540</v>
      </c>
      <c r="C239" s="1" t="s">
        <v>540</v>
      </c>
      <c r="D239" s="1" t="s">
        <v>5</v>
      </c>
      <c r="E239" s="1" t="s">
        <v>528</v>
      </c>
      <c r="F239" s="1">
        <v>1</v>
      </c>
      <c r="G239" s="1">
        <v>1</v>
      </c>
      <c r="H239" s="1">
        <f>F239-G239</f>
        <v>0</v>
      </c>
      <c r="I239" s="3">
        <v>1</v>
      </c>
      <c r="J239" s="4">
        <f>-F239+H239+I239</f>
        <v>0</v>
      </c>
      <c r="K239" s="1">
        <v>549.01</v>
      </c>
      <c r="L239" s="1">
        <f>K239/F239</f>
        <v>549.01</v>
      </c>
      <c r="M239" s="5">
        <f>L239*H239</f>
        <v>0</v>
      </c>
      <c r="N239" s="6">
        <f>K239/F239*J239</f>
        <v>0</v>
      </c>
      <c r="O239" s="7">
        <f>K239+M239-N239</f>
        <v>549.01</v>
      </c>
      <c r="P239" s="5"/>
    </row>
    <row r="240" spans="1:16" ht="23.45" customHeight="1" x14ac:dyDescent="0.25">
      <c r="A240" t="s">
        <v>675</v>
      </c>
      <c r="B240" t="s">
        <v>676</v>
      </c>
      <c r="C240" t="s">
        <v>677</v>
      </c>
      <c r="D240" t="s">
        <v>5</v>
      </c>
      <c r="E240" t="s">
        <v>130</v>
      </c>
      <c r="F240">
        <v>8</v>
      </c>
      <c r="G240">
        <v>8</v>
      </c>
      <c r="H240">
        <f>F240-G240</f>
        <v>0</v>
      </c>
      <c r="I240" s="8">
        <v>8</v>
      </c>
      <c r="J240" s="9">
        <f>-F240+H240+I240</f>
        <v>0</v>
      </c>
      <c r="K240">
        <v>538.23</v>
      </c>
      <c r="L240">
        <f>K240/F240</f>
        <v>67.278750000000002</v>
      </c>
      <c r="M240">
        <f>L240*H240</f>
        <v>0</v>
      </c>
      <c r="N240" s="10">
        <f>K240/F240*J240</f>
        <v>0</v>
      </c>
      <c r="O240">
        <f>K240+M240-N240</f>
        <v>538.23</v>
      </c>
    </row>
    <row r="241" spans="1:15" ht="23.45" customHeight="1" x14ac:dyDescent="0.25">
      <c r="A241" t="s">
        <v>115</v>
      </c>
      <c r="B241" t="s">
        <v>116</v>
      </c>
      <c r="C241" t="s">
        <v>117</v>
      </c>
      <c r="D241" t="s">
        <v>5</v>
      </c>
      <c r="E241" t="s">
        <v>18</v>
      </c>
      <c r="F241">
        <v>7</v>
      </c>
      <c r="G241">
        <v>7</v>
      </c>
      <c r="H241">
        <f>F241-G241</f>
        <v>0</v>
      </c>
      <c r="I241" s="8">
        <v>7</v>
      </c>
      <c r="J241" s="9">
        <f>-F241+H241+I241</f>
        <v>0</v>
      </c>
      <c r="K241">
        <v>523.82000000000005</v>
      </c>
      <c r="L241">
        <f>K241/F241</f>
        <v>74.831428571428575</v>
      </c>
      <c r="M241">
        <f>L241*H241</f>
        <v>0</v>
      </c>
      <c r="N241" s="10">
        <f>K241/F241*J241</f>
        <v>0</v>
      </c>
      <c r="O241">
        <f>K241+M241-N241</f>
        <v>523.82000000000005</v>
      </c>
    </row>
    <row r="242" spans="1:15" ht="23.45" customHeight="1" x14ac:dyDescent="0.25">
      <c r="A242" t="s">
        <v>241</v>
      </c>
      <c r="B242" t="s">
        <v>242</v>
      </c>
      <c r="C242" t="s">
        <v>243</v>
      </c>
      <c r="D242" t="s">
        <v>5</v>
      </c>
      <c r="E242" t="s">
        <v>18</v>
      </c>
      <c r="F242">
        <v>21</v>
      </c>
      <c r="G242">
        <v>15</v>
      </c>
      <c r="H242">
        <f>F242-G242</f>
        <v>6</v>
      </c>
      <c r="I242" s="8">
        <v>15</v>
      </c>
      <c r="J242" s="9">
        <f>-F242+H242+I242</f>
        <v>0</v>
      </c>
      <c r="K242">
        <v>510.13</v>
      </c>
      <c r="L242">
        <f>K242/F242</f>
        <v>24.29190476190476</v>
      </c>
      <c r="M242">
        <f>L242*H242</f>
        <v>145.75142857142856</v>
      </c>
      <c r="N242" s="10">
        <f>K242/F242*J242</f>
        <v>0</v>
      </c>
      <c r="O242">
        <f>K242+M242-N242</f>
        <v>655.88142857142861</v>
      </c>
    </row>
    <row r="243" spans="1:15" ht="23.45" customHeight="1" x14ac:dyDescent="0.25">
      <c r="A243" t="s">
        <v>146</v>
      </c>
      <c r="B243" t="s">
        <v>147</v>
      </c>
      <c r="C243" t="s">
        <v>148</v>
      </c>
      <c r="D243" t="s">
        <v>5</v>
      </c>
      <c r="E243" t="s">
        <v>145</v>
      </c>
      <c r="F243">
        <v>3</v>
      </c>
      <c r="G243">
        <v>3</v>
      </c>
      <c r="H243">
        <f>F243-G243</f>
        <v>0</v>
      </c>
      <c r="I243" s="8">
        <v>3</v>
      </c>
      <c r="J243" s="9">
        <f>-F243+H243+I243</f>
        <v>0</v>
      </c>
      <c r="K243">
        <v>479.28</v>
      </c>
      <c r="L243">
        <f>K243/F243</f>
        <v>159.76</v>
      </c>
      <c r="M243">
        <f>L243*H243</f>
        <v>0</v>
      </c>
      <c r="N243" s="10">
        <f>K243/F243*J243</f>
        <v>0</v>
      </c>
      <c r="O243">
        <f>K243+M243-N243</f>
        <v>479.28</v>
      </c>
    </row>
    <row r="244" spans="1:15" ht="23.45" customHeight="1" x14ac:dyDescent="0.25">
      <c r="A244" t="s">
        <v>722</v>
      </c>
      <c r="B244" t="s">
        <v>723</v>
      </c>
      <c r="C244">
        <v>3757762</v>
      </c>
      <c r="D244" t="s">
        <v>5</v>
      </c>
      <c r="F244">
        <v>10</v>
      </c>
      <c r="G244">
        <v>10</v>
      </c>
      <c r="H244">
        <f>F244-G244</f>
        <v>0</v>
      </c>
      <c r="I244" s="8">
        <v>10</v>
      </c>
      <c r="J244" s="9">
        <f>-F244+H244+I244</f>
        <v>0</v>
      </c>
      <c r="K244">
        <v>473.9</v>
      </c>
      <c r="L244">
        <f>K244/F244</f>
        <v>47.39</v>
      </c>
      <c r="M244">
        <f>L244*H244</f>
        <v>0</v>
      </c>
      <c r="N244" s="10">
        <f>K244/F244*J244</f>
        <v>0</v>
      </c>
      <c r="O244">
        <f>K244+M244-N244</f>
        <v>473.9</v>
      </c>
    </row>
    <row r="245" spans="1:15" ht="23.45" customHeight="1" x14ac:dyDescent="0.25">
      <c r="A245" t="s">
        <v>719</v>
      </c>
      <c r="B245" t="s">
        <v>720</v>
      </c>
      <c r="C245" t="s">
        <v>721</v>
      </c>
      <c r="D245" t="s">
        <v>5</v>
      </c>
      <c r="F245">
        <v>9</v>
      </c>
      <c r="G245">
        <v>9</v>
      </c>
      <c r="H245">
        <f>F245-G245</f>
        <v>0</v>
      </c>
      <c r="I245" s="8">
        <v>9</v>
      </c>
      <c r="J245" s="9">
        <f>-F245+H245+I245</f>
        <v>0</v>
      </c>
      <c r="K245">
        <v>473.9</v>
      </c>
      <c r="N245" s="10">
        <f>K245/F245*J245</f>
        <v>0</v>
      </c>
    </row>
    <row r="246" spans="1:15" ht="23.45" customHeight="1" x14ac:dyDescent="0.25">
      <c r="A246" t="s">
        <v>378</v>
      </c>
      <c r="B246" t="s">
        <v>379</v>
      </c>
      <c r="C246" t="s">
        <v>379</v>
      </c>
      <c r="D246" t="s">
        <v>5</v>
      </c>
      <c r="E246" t="s">
        <v>380</v>
      </c>
      <c r="F246">
        <v>20</v>
      </c>
      <c r="G246">
        <v>20</v>
      </c>
      <c r="H246">
        <f>F246-G246</f>
        <v>0</v>
      </c>
      <c r="I246" s="8">
        <v>20</v>
      </c>
      <c r="J246" s="9">
        <f>-F246+H246+I246</f>
        <v>0</v>
      </c>
      <c r="K246">
        <v>462.48</v>
      </c>
      <c r="L246">
        <f>K246/F246</f>
        <v>23.124000000000002</v>
      </c>
      <c r="M246">
        <f>L246*H246</f>
        <v>0</v>
      </c>
      <c r="N246" s="10">
        <f>K246/F246*J246</f>
        <v>0</v>
      </c>
      <c r="O246">
        <f>K246+M246-N246</f>
        <v>462.48</v>
      </c>
    </row>
    <row r="247" spans="1:15" ht="23.45" customHeight="1" x14ac:dyDescent="0.25">
      <c r="A247" t="s">
        <v>494</v>
      </c>
      <c r="B247" t="s">
        <v>495</v>
      </c>
      <c r="C247" t="s">
        <v>496</v>
      </c>
      <c r="D247" t="s">
        <v>5</v>
      </c>
      <c r="E247" t="s">
        <v>130</v>
      </c>
      <c r="F247">
        <v>2</v>
      </c>
      <c r="G247">
        <v>2</v>
      </c>
      <c r="H247">
        <f>F247-G247</f>
        <v>0</v>
      </c>
      <c r="I247" s="8">
        <v>2</v>
      </c>
      <c r="J247" s="9">
        <f>-F247+H247+I247</f>
        <v>0</v>
      </c>
      <c r="K247">
        <v>462.42</v>
      </c>
      <c r="L247">
        <f>K247/F247</f>
        <v>231.21</v>
      </c>
      <c r="M247">
        <f>L247*H247</f>
        <v>0</v>
      </c>
      <c r="N247" s="10">
        <f>K247/F247*J247</f>
        <v>0</v>
      </c>
      <c r="O247">
        <f>K247+M247-N247</f>
        <v>462.42</v>
      </c>
    </row>
    <row r="248" spans="1:15" ht="23.45" customHeight="1" x14ac:dyDescent="0.25">
      <c r="A248" t="s">
        <v>26</v>
      </c>
      <c r="B248" t="s">
        <v>27</v>
      </c>
      <c r="C248" t="s">
        <v>28</v>
      </c>
      <c r="D248" t="s">
        <v>5</v>
      </c>
      <c r="E248" t="s">
        <v>29</v>
      </c>
      <c r="F248">
        <v>30</v>
      </c>
      <c r="G248">
        <v>30</v>
      </c>
      <c r="H248">
        <f>F248-G248</f>
        <v>0</v>
      </c>
      <c r="I248" s="8">
        <v>30</v>
      </c>
      <c r="J248" s="9">
        <f>-F248+H248+I248</f>
        <v>0</v>
      </c>
      <c r="K248">
        <v>434.7</v>
      </c>
      <c r="L248">
        <f>K248/F248</f>
        <v>14.49</v>
      </c>
      <c r="M248">
        <f>L248*H248</f>
        <v>0</v>
      </c>
      <c r="N248" s="10">
        <f>K248/F248*J248</f>
        <v>0</v>
      </c>
      <c r="O248">
        <f>K248+M248-N248</f>
        <v>434.7</v>
      </c>
    </row>
    <row r="249" spans="1:15" ht="23.45" customHeight="1" x14ac:dyDescent="0.25">
      <c r="A249" t="s">
        <v>536</v>
      </c>
      <c r="B249" t="s">
        <v>537</v>
      </c>
      <c r="C249" t="s">
        <v>538</v>
      </c>
      <c r="D249" t="s">
        <v>5</v>
      </c>
      <c r="E249" t="s">
        <v>130</v>
      </c>
      <c r="F249">
        <v>4</v>
      </c>
      <c r="G249">
        <v>4</v>
      </c>
      <c r="H249">
        <f>F249-G249</f>
        <v>0</v>
      </c>
      <c r="I249" s="8">
        <v>4</v>
      </c>
      <c r="J249" s="9">
        <f>-F249+H249+I249</f>
        <v>0</v>
      </c>
      <c r="K249">
        <v>432.1</v>
      </c>
      <c r="L249">
        <f>K249/F249</f>
        <v>108.02500000000001</v>
      </c>
      <c r="M249">
        <f>L249*H249</f>
        <v>0</v>
      </c>
      <c r="N249" s="10">
        <f>K249/F249*J249</f>
        <v>0</v>
      </c>
      <c r="O249">
        <f>K249+M249-N249</f>
        <v>432.1</v>
      </c>
    </row>
    <row r="250" spans="1:15" ht="23.45" customHeight="1" x14ac:dyDescent="0.25">
      <c r="A250" t="s">
        <v>559</v>
      </c>
      <c r="B250" t="s">
        <v>560</v>
      </c>
      <c r="C250" t="s">
        <v>560</v>
      </c>
      <c r="D250" t="s">
        <v>5</v>
      </c>
      <c r="F250">
        <v>3</v>
      </c>
      <c r="G250">
        <v>3</v>
      </c>
      <c r="H250">
        <f>F250-G250</f>
        <v>0</v>
      </c>
      <c r="I250" s="8">
        <v>3</v>
      </c>
      <c r="J250" s="9">
        <f>-F250+H250+I250</f>
        <v>0</v>
      </c>
      <c r="K250">
        <v>430.07</v>
      </c>
      <c r="L250">
        <f>K250/F250</f>
        <v>143.35666666666665</v>
      </c>
      <c r="M250">
        <f>L250*H250</f>
        <v>0</v>
      </c>
      <c r="N250" s="10">
        <f>K250/F250*J250</f>
        <v>0</v>
      </c>
      <c r="O250">
        <f>K250+M250-N250</f>
        <v>430.07</v>
      </c>
    </row>
    <row r="251" spans="1:15" ht="23.45" customHeight="1" x14ac:dyDescent="0.25">
      <c r="A251" t="s">
        <v>743</v>
      </c>
      <c r="B251" t="s">
        <v>744</v>
      </c>
      <c r="C251" t="s">
        <v>744</v>
      </c>
      <c r="D251" t="s">
        <v>5</v>
      </c>
      <c r="F251">
        <v>5</v>
      </c>
      <c r="G251">
        <v>5</v>
      </c>
      <c r="H251">
        <f>F251-G251</f>
        <v>0</v>
      </c>
      <c r="I251" s="8">
        <v>5</v>
      </c>
      <c r="J251" s="9">
        <f>-F251+H251+I251</f>
        <v>0</v>
      </c>
      <c r="K251">
        <v>426.71</v>
      </c>
      <c r="N251" s="10">
        <f>K251/F251*J251</f>
        <v>0</v>
      </c>
    </row>
    <row r="252" spans="1:15" ht="23.45" customHeight="1" x14ac:dyDescent="0.25">
      <c r="A252" t="s">
        <v>111</v>
      </c>
      <c r="B252" t="s">
        <v>112</v>
      </c>
      <c r="C252" t="s">
        <v>113</v>
      </c>
      <c r="D252" t="s">
        <v>5</v>
      </c>
      <c r="E252" t="s">
        <v>114</v>
      </c>
      <c r="F252">
        <v>15</v>
      </c>
      <c r="G252">
        <v>15</v>
      </c>
      <c r="H252">
        <f>F252-G252</f>
        <v>0</v>
      </c>
      <c r="I252" s="8">
        <v>15</v>
      </c>
      <c r="J252" s="9">
        <f>-F252+H252+I252</f>
        <v>0</v>
      </c>
      <c r="K252">
        <v>399.7</v>
      </c>
      <c r="L252">
        <f>K252/F252</f>
        <v>26.646666666666665</v>
      </c>
      <c r="M252">
        <f>L252*H252</f>
        <v>0</v>
      </c>
      <c r="N252" s="10">
        <f>K252/F252*J252</f>
        <v>0</v>
      </c>
      <c r="O252">
        <f>K252+M252-N252</f>
        <v>399.7</v>
      </c>
    </row>
    <row r="253" spans="1:15" ht="23.45" customHeight="1" x14ac:dyDescent="0.25">
      <c r="A253" t="s">
        <v>8</v>
      </c>
      <c r="B253" t="s">
        <v>9</v>
      </c>
      <c r="C253" t="s">
        <v>10</v>
      </c>
      <c r="D253" t="s">
        <v>5</v>
      </c>
      <c r="E253" t="s">
        <v>11</v>
      </c>
      <c r="F253">
        <v>8</v>
      </c>
      <c r="G253">
        <v>8</v>
      </c>
      <c r="H253">
        <f>F253-G253</f>
        <v>0</v>
      </c>
      <c r="I253" s="8">
        <v>8</v>
      </c>
      <c r="J253" s="9">
        <f>-F253+H253+I253</f>
        <v>0</v>
      </c>
      <c r="K253">
        <v>373.95</v>
      </c>
      <c r="L253">
        <f>K253/F253</f>
        <v>46.743749999999999</v>
      </c>
      <c r="M253">
        <f>L253*H253</f>
        <v>0</v>
      </c>
      <c r="N253" s="10">
        <f>K253/F253*J253</f>
        <v>0</v>
      </c>
      <c r="O253">
        <f>K253+M253-N253</f>
        <v>373.95</v>
      </c>
    </row>
    <row r="254" spans="1:15" ht="23.45" customHeight="1" x14ac:dyDescent="0.25">
      <c r="A254" t="s">
        <v>92</v>
      </c>
      <c r="B254" t="s">
        <v>93</v>
      </c>
      <c r="C254" t="s">
        <v>94</v>
      </c>
      <c r="D254" t="s">
        <v>5</v>
      </c>
      <c r="E254" t="s">
        <v>91</v>
      </c>
      <c r="F254">
        <v>10</v>
      </c>
      <c r="G254">
        <v>10</v>
      </c>
      <c r="H254">
        <f>F254-G254</f>
        <v>0</v>
      </c>
      <c r="I254" s="8">
        <v>10</v>
      </c>
      <c r="J254" s="9">
        <f>-F254+H254+I254</f>
        <v>0</v>
      </c>
      <c r="K254">
        <v>362.16</v>
      </c>
      <c r="L254">
        <f>K254/F254</f>
        <v>36.216000000000001</v>
      </c>
      <c r="M254">
        <f>L254*H254</f>
        <v>0</v>
      </c>
      <c r="N254" s="10">
        <f>K254/F254*J254</f>
        <v>0</v>
      </c>
      <c r="O254">
        <f>K254+M254-N254</f>
        <v>362.16</v>
      </c>
    </row>
    <row r="255" spans="1:15" ht="23.45" customHeight="1" x14ac:dyDescent="0.25">
      <c r="A255" t="s">
        <v>19</v>
      </c>
      <c r="B255" t="s">
        <v>20</v>
      </c>
      <c r="C255" t="s">
        <v>21</v>
      </c>
      <c r="D255" t="s">
        <v>5</v>
      </c>
      <c r="E255" t="s">
        <v>22</v>
      </c>
      <c r="F255">
        <v>44</v>
      </c>
      <c r="G255">
        <v>40</v>
      </c>
      <c r="H255">
        <f>F255-G255</f>
        <v>4</v>
      </c>
      <c r="I255" s="8">
        <v>40</v>
      </c>
      <c r="J255" s="9">
        <f>-F255+H255+I255</f>
        <v>0</v>
      </c>
      <c r="K255">
        <v>312.01</v>
      </c>
      <c r="L255">
        <f>K255/F255</f>
        <v>7.0911363636363633</v>
      </c>
      <c r="M255">
        <f>L255*H255</f>
        <v>28.364545454545453</v>
      </c>
      <c r="N255" s="10">
        <f>K255/F255*J255</f>
        <v>0</v>
      </c>
      <c r="O255">
        <f>K255+M255-N255</f>
        <v>340.37454545454545</v>
      </c>
    </row>
    <row r="256" spans="1:15" ht="23.45" customHeight="1" x14ac:dyDescent="0.25">
      <c r="A256" t="s">
        <v>803</v>
      </c>
      <c r="B256" t="s">
        <v>804</v>
      </c>
      <c r="C256" t="s">
        <v>804</v>
      </c>
      <c r="D256" t="s">
        <v>5</v>
      </c>
      <c r="F256">
        <v>3</v>
      </c>
      <c r="G256">
        <v>3</v>
      </c>
      <c r="H256">
        <f>F256-G256</f>
        <v>0</v>
      </c>
      <c r="I256" s="8">
        <v>3</v>
      </c>
      <c r="J256" s="9">
        <f>-F256+H256+I256</f>
        <v>0</v>
      </c>
      <c r="K256">
        <v>305.89</v>
      </c>
      <c r="N256" s="10">
        <f>K256/F256*J256</f>
        <v>0</v>
      </c>
    </row>
    <row r="257" spans="1:15" ht="23.45" customHeight="1" x14ac:dyDescent="0.25">
      <c r="A257" t="s">
        <v>162</v>
      </c>
      <c r="B257" t="s">
        <v>163</v>
      </c>
      <c r="C257" t="s">
        <v>164</v>
      </c>
      <c r="D257" t="s">
        <v>5</v>
      </c>
      <c r="E257" t="s">
        <v>87</v>
      </c>
      <c r="F257">
        <v>2</v>
      </c>
      <c r="G257">
        <v>2</v>
      </c>
      <c r="H257">
        <f>F257-G257</f>
        <v>0</v>
      </c>
      <c r="I257" s="8">
        <v>2</v>
      </c>
      <c r="J257" s="9">
        <f>-F257+H257+I257</f>
        <v>0</v>
      </c>
      <c r="K257">
        <v>302.79000000000002</v>
      </c>
      <c r="L257">
        <f>K257/F257</f>
        <v>151.39500000000001</v>
      </c>
      <c r="M257">
        <f>L257*H257</f>
        <v>0</v>
      </c>
      <c r="N257" s="10">
        <f>K257/F257*J257</f>
        <v>0</v>
      </c>
      <c r="O257">
        <f>K257+M257-N257</f>
        <v>302.79000000000002</v>
      </c>
    </row>
    <row r="258" spans="1:15" ht="23.45" customHeight="1" x14ac:dyDescent="0.25">
      <c r="A258" t="s">
        <v>67</v>
      </c>
      <c r="B258" t="s">
        <v>68</v>
      </c>
      <c r="C258" t="s">
        <v>69</v>
      </c>
      <c r="D258" t="s">
        <v>5</v>
      </c>
      <c r="E258" t="s">
        <v>6</v>
      </c>
      <c r="F258">
        <v>1</v>
      </c>
      <c r="G258">
        <v>1</v>
      </c>
      <c r="H258">
        <f>F258-G258</f>
        <v>0</v>
      </c>
      <c r="I258" s="8">
        <v>1</v>
      </c>
      <c r="J258" s="9">
        <f>-F258+H258+I258</f>
        <v>0</v>
      </c>
      <c r="K258">
        <v>293.38</v>
      </c>
      <c r="L258">
        <f>K258/F258</f>
        <v>293.38</v>
      </c>
      <c r="M258">
        <f>L258*H258</f>
        <v>0</v>
      </c>
      <c r="N258" s="10">
        <f>K258/F258*J258</f>
        <v>0</v>
      </c>
      <c r="O258">
        <f>K258+M258-N258</f>
        <v>293.38</v>
      </c>
    </row>
    <row r="259" spans="1:15" ht="23.45" customHeight="1" x14ac:dyDescent="0.25">
      <c r="A259" t="s">
        <v>351</v>
      </c>
      <c r="B259" t="s">
        <v>352</v>
      </c>
      <c r="C259" t="s">
        <v>353</v>
      </c>
      <c r="D259" t="s">
        <v>5</v>
      </c>
      <c r="E259" t="s">
        <v>354</v>
      </c>
      <c r="F259">
        <v>49</v>
      </c>
      <c r="G259">
        <v>49</v>
      </c>
      <c r="H259">
        <f>F259-G259</f>
        <v>0</v>
      </c>
      <c r="I259" s="8">
        <v>49</v>
      </c>
      <c r="J259" s="9">
        <f>-F259+H259+I259</f>
        <v>0</v>
      </c>
      <c r="K259">
        <v>286.97000000000003</v>
      </c>
      <c r="L259">
        <f>K259/F259</f>
        <v>5.8565306122448986</v>
      </c>
      <c r="M259">
        <f>L259*H259</f>
        <v>0</v>
      </c>
      <c r="N259" s="10">
        <f>K259/F259*J259</f>
        <v>0</v>
      </c>
      <c r="O259">
        <f>K259+M259-N259</f>
        <v>286.97000000000003</v>
      </c>
    </row>
    <row r="260" spans="1:15" ht="23.45" customHeight="1" x14ac:dyDescent="0.25">
      <c r="A260" t="s">
        <v>39</v>
      </c>
      <c r="B260" t="s">
        <v>40</v>
      </c>
      <c r="C260" t="s">
        <v>41</v>
      </c>
      <c r="D260" t="s">
        <v>5</v>
      </c>
      <c r="E260" t="s">
        <v>42</v>
      </c>
      <c r="F260">
        <v>30</v>
      </c>
      <c r="G260">
        <v>30</v>
      </c>
      <c r="H260">
        <f>F260-G260</f>
        <v>0</v>
      </c>
      <c r="I260" s="8">
        <v>30</v>
      </c>
      <c r="J260" s="9">
        <f>-F260+H260+I260</f>
        <v>0</v>
      </c>
      <c r="K260">
        <v>283.5</v>
      </c>
      <c r="L260">
        <f>K260/F260</f>
        <v>9.4499999999999993</v>
      </c>
      <c r="M260">
        <f>L260*H260</f>
        <v>0</v>
      </c>
      <c r="N260" s="10">
        <f>K260/F260*J260</f>
        <v>0</v>
      </c>
      <c r="O260">
        <f>K260+M260-N260</f>
        <v>283.5</v>
      </c>
    </row>
    <row r="261" spans="1:15" ht="23.45" customHeight="1" x14ac:dyDescent="0.25">
      <c r="A261" t="s">
        <v>210</v>
      </c>
      <c r="B261" t="s">
        <v>211</v>
      </c>
      <c r="C261" t="s">
        <v>212</v>
      </c>
      <c r="D261" t="s">
        <v>5</v>
      </c>
      <c r="E261" t="s">
        <v>87</v>
      </c>
      <c r="F261">
        <v>30</v>
      </c>
      <c r="G261">
        <v>22</v>
      </c>
      <c r="H261">
        <f>F261-G261</f>
        <v>8</v>
      </c>
      <c r="I261" s="8">
        <v>22</v>
      </c>
      <c r="J261" s="9">
        <f>-F261+H261+I261</f>
        <v>0</v>
      </c>
      <c r="K261">
        <v>246.21</v>
      </c>
      <c r="L261">
        <f>K261/F261</f>
        <v>8.2070000000000007</v>
      </c>
      <c r="M261">
        <f>L261*H261</f>
        <v>65.656000000000006</v>
      </c>
      <c r="N261" s="10">
        <f>K261/F261*J261</f>
        <v>0</v>
      </c>
      <c r="O261">
        <f>K261+M261-N261</f>
        <v>311.86599999999999</v>
      </c>
    </row>
    <row r="262" spans="1:15" ht="23.45" customHeight="1" x14ac:dyDescent="0.25">
      <c r="A262" t="s">
        <v>701</v>
      </c>
      <c r="B262" t="s">
        <v>702</v>
      </c>
      <c r="C262" t="s">
        <v>703</v>
      </c>
      <c r="D262" t="s">
        <v>5</v>
      </c>
      <c r="F262">
        <v>5</v>
      </c>
      <c r="G262">
        <v>5</v>
      </c>
      <c r="H262">
        <f>F262-G262</f>
        <v>0</v>
      </c>
      <c r="I262" s="8">
        <v>5</v>
      </c>
      <c r="J262" s="9">
        <f>-F262+H262+I262</f>
        <v>0</v>
      </c>
      <c r="K262">
        <v>223.01</v>
      </c>
      <c r="N262" s="10">
        <f>K262/F262*J262</f>
        <v>0</v>
      </c>
    </row>
    <row r="263" spans="1:15" ht="23.45" customHeight="1" x14ac:dyDescent="0.25">
      <c r="A263" t="s">
        <v>592</v>
      </c>
      <c r="B263" t="s">
        <v>593</v>
      </c>
      <c r="C263" t="s">
        <v>594</v>
      </c>
      <c r="D263" t="s">
        <v>5</v>
      </c>
      <c r="E263" t="s">
        <v>130</v>
      </c>
      <c r="F263">
        <v>1</v>
      </c>
      <c r="G263">
        <v>1</v>
      </c>
      <c r="H263">
        <f>F263-G263</f>
        <v>0</v>
      </c>
      <c r="I263" s="8">
        <v>1</v>
      </c>
      <c r="J263" s="9">
        <f>-F263+H263+I263</f>
        <v>0</v>
      </c>
      <c r="K263">
        <v>189.52</v>
      </c>
      <c r="L263">
        <f>K263/F263</f>
        <v>189.52</v>
      </c>
      <c r="M263">
        <f>L263*H263</f>
        <v>0</v>
      </c>
      <c r="N263" s="10">
        <f>K263/F263*J263</f>
        <v>0</v>
      </c>
      <c r="O263">
        <f>K263+M263-N263</f>
        <v>189.52</v>
      </c>
    </row>
    <row r="264" spans="1:15" ht="23.45" customHeight="1" x14ac:dyDescent="0.25">
      <c r="A264" t="s">
        <v>658</v>
      </c>
      <c r="B264" t="s">
        <v>659</v>
      </c>
      <c r="C264" t="s">
        <v>660</v>
      </c>
      <c r="D264" t="s">
        <v>5</v>
      </c>
      <c r="E264" t="s">
        <v>650</v>
      </c>
      <c r="F264">
        <v>1</v>
      </c>
      <c r="G264">
        <v>1</v>
      </c>
      <c r="H264">
        <f>F264-G264</f>
        <v>0</v>
      </c>
      <c r="I264" s="8">
        <v>1</v>
      </c>
      <c r="J264" s="9">
        <f>-F264+H264+I264</f>
        <v>0</v>
      </c>
      <c r="K264">
        <v>185.1</v>
      </c>
      <c r="L264">
        <f>K264/F264</f>
        <v>185.1</v>
      </c>
      <c r="M264">
        <f>L264*H264</f>
        <v>0</v>
      </c>
      <c r="N264" s="10">
        <f>K264/F264*J264</f>
        <v>0</v>
      </c>
      <c r="O264">
        <f>K264+M264-N264</f>
        <v>185.1</v>
      </c>
    </row>
    <row r="265" spans="1:15" ht="23.45" customHeight="1" x14ac:dyDescent="0.25">
      <c r="A265" t="s">
        <v>670</v>
      </c>
      <c r="B265" t="s">
        <v>671</v>
      </c>
      <c r="C265" t="s">
        <v>672</v>
      </c>
      <c r="D265" t="s">
        <v>5</v>
      </c>
      <c r="E265" t="s">
        <v>650</v>
      </c>
      <c r="F265">
        <v>2</v>
      </c>
      <c r="G265">
        <v>2</v>
      </c>
      <c r="H265">
        <f>F265-G265</f>
        <v>0</v>
      </c>
      <c r="I265" s="8">
        <v>2</v>
      </c>
      <c r="J265" s="9">
        <f>-F265+H265+I265</f>
        <v>0</v>
      </c>
      <c r="K265">
        <v>179.27</v>
      </c>
      <c r="L265">
        <f>K265/F265</f>
        <v>89.635000000000005</v>
      </c>
      <c r="M265">
        <f>L265*H265</f>
        <v>0</v>
      </c>
      <c r="N265" s="10">
        <f>K265/F265*J265</f>
        <v>0</v>
      </c>
      <c r="O265">
        <f>K265+M265-N265</f>
        <v>179.27</v>
      </c>
    </row>
    <row r="266" spans="1:15" ht="23.45" customHeight="1" x14ac:dyDescent="0.25">
      <c r="A266" t="s">
        <v>800</v>
      </c>
      <c r="B266" t="s">
        <v>801</v>
      </c>
      <c r="C266" t="s">
        <v>801</v>
      </c>
      <c r="D266" t="s">
        <v>802</v>
      </c>
      <c r="F266">
        <v>36</v>
      </c>
      <c r="G266">
        <v>36</v>
      </c>
      <c r="H266">
        <f>F266-G266</f>
        <v>0</v>
      </c>
      <c r="I266" s="8">
        <v>36</v>
      </c>
      <c r="J266" s="9">
        <f>-F266+H266+I266</f>
        <v>0</v>
      </c>
      <c r="K266">
        <v>37.08</v>
      </c>
      <c r="L266">
        <f>K266/F266</f>
        <v>1.03</v>
      </c>
      <c r="M266">
        <f>L266*H266</f>
        <v>0</v>
      </c>
      <c r="N266" s="10">
        <f>K266/F266*J266</f>
        <v>0</v>
      </c>
      <c r="O266">
        <f>K266+M266-N266</f>
        <v>37.08</v>
      </c>
    </row>
    <row r="267" spans="1:15" ht="23.45" customHeight="1" x14ac:dyDescent="0.25">
      <c r="A267" t="s">
        <v>821</v>
      </c>
      <c r="B267" t="s">
        <v>822</v>
      </c>
      <c r="C267" t="s">
        <v>822</v>
      </c>
      <c r="D267" t="s">
        <v>5</v>
      </c>
      <c r="F267">
        <v>2</v>
      </c>
      <c r="G267">
        <v>2</v>
      </c>
      <c r="H267">
        <f>F267-G267</f>
        <v>0</v>
      </c>
      <c r="I267" s="8">
        <v>2</v>
      </c>
      <c r="J267" s="9">
        <f>-F267+H267+I267</f>
        <v>0</v>
      </c>
      <c r="K267">
        <v>20.23</v>
      </c>
      <c r="L267">
        <f>K267/F267</f>
        <v>10.115</v>
      </c>
      <c r="M267">
        <f>L267*H267</f>
        <v>0</v>
      </c>
      <c r="N267" s="10">
        <f>K267/F267*J267</f>
        <v>0</v>
      </c>
      <c r="O267">
        <f>K267+M267-N267</f>
        <v>20.23</v>
      </c>
    </row>
    <row r="268" spans="1:15" ht="23.45" customHeight="1" x14ac:dyDescent="0.25">
      <c r="A268" t="s">
        <v>792</v>
      </c>
      <c r="B268" t="s">
        <v>793</v>
      </c>
      <c r="C268" t="s">
        <v>793</v>
      </c>
      <c r="D268" t="s">
        <v>5</v>
      </c>
      <c r="F268">
        <v>2</v>
      </c>
      <c r="G268">
        <v>2</v>
      </c>
      <c r="H268">
        <f>F268-G268</f>
        <v>0</v>
      </c>
      <c r="I268" s="8">
        <v>2</v>
      </c>
      <c r="J268" s="9">
        <f>-F268+H268+I268</f>
        <v>0</v>
      </c>
      <c r="K268">
        <v>18.54</v>
      </c>
      <c r="N268" s="10">
        <f>K268/F268*J268</f>
        <v>0</v>
      </c>
    </row>
    <row r="269" spans="1:15" ht="23.45" customHeight="1" x14ac:dyDescent="0.25">
      <c r="A269" t="s">
        <v>371</v>
      </c>
      <c r="B269" t="s">
        <v>372</v>
      </c>
      <c r="C269" t="s">
        <v>373</v>
      </c>
      <c r="D269" t="s">
        <v>5</v>
      </c>
      <c r="E269" t="s">
        <v>374</v>
      </c>
      <c r="F269">
        <v>1</v>
      </c>
      <c r="G269">
        <v>1</v>
      </c>
      <c r="H269">
        <f>F269-G269</f>
        <v>0</v>
      </c>
      <c r="I269" s="8">
        <v>1</v>
      </c>
      <c r="J269" s="9">
        <f>-F269+H269+I269</f>
        <v>0</v>
      </c>
      <c r="L269">
        <f>K269/F269</f>
        <v>0</v>
      </c>
      <c r="M269">
        <f>L269*H269</f>
        <v>0</v>
      </c>
      <c r="N269" s="10">
        <f>K269/F269*J269</f>
        <v>0</v>
      </c>
      <c r="O269">
        <f>K269+M269-N269</f>
        <v>0</v>
      </c>
    </row>
    <row r="270" spans="1:15" ht="23.45" customHeight="1" x14ac:dyDescent="0.25">
      <c r="A270" t="s">
        <v>624</v>
      </c>
      <c r="B270" t="s">
        <v>625</v>
      </c>
      <c r="C270" t="s">
        <v>626</v>
      </c>
      <c r="D270" t="s">
        <v>5</v>
      </c>
      <c r="E270" t="s">
        <v>54</v>
      </c>
      <c r="F270">
        <v>3</v>
      </c>
      <c r="G270">
        <v>3</v>
      </c>
      <c r="H270">
        <f>F270-G270</f>
        <v>0</v>
      </c>
      <c r="I270" s="8">
        <v>3</v>
      </c>
      <c r="J270" s="9">
        <f>-F270+H270+I270</f>
        <v>0</v>
      </c>
      <c r="L270">
        <f>K270/F270</f>
        <v>0</v>
      </c>
      <c r="M270">
        <f>L270*H270</f>
        <v>0</v>
      </c>
      <c r="N270" s="10">
        <f>K270/F270*J270</f>
        <v>0</v>
      </c>
      <c r="O270">
        <f>K270+M270-N270</f>
        <v>0</v>
      </c>
    </row>
    <row r="271" spans="1:15" ht="23.45" customHeight="1" x14ac:dyDescent="0.25">
      <c r="A271" t="s">
        <v>206</v>
      </c>
      <c r="B271" t="s">
        <v>207</v>
      </c>
      <c r="C271" t="s">
        <v>208</v>
      </c>
      <c r="D271" t="s">
        <v>5</v>
      </c>
      <c r="E271" t="s">
        <v>209</v>
      </c>
      <c r="F271">
        <v>2</v>
      </c>
      <c r="G271">
        <v>2</v>
      </c>
      <c r="H271">
        <f>F271-G271</f>
        <v>0</v>
      </c>
      <c r="I271" s="8">
        <v>2</v>
      </c>
      <c r="J271" s="9">
        <f>-F271+H271+I271</f>
        <v>0</v>
      </c>
      <c r="L271">
        <f>K271/F271</f>
        <v>0</v>
      </c>
      <c r="M271">
        <f>L271*H271</f>
        <v>0</v>
      </c>
      <c r="N271" s="10">
        <f>K271/F271*J271</f>
        <v>0</v>
      </c>
      <c r="O271">
        <f>K271+M271-N271</f>
        <v>0</v>
      </c>
    </row>
    <row r="272" spans="1:15" ht="23.45" customHeight="1" x14ac:dyDescent="0.25">
      <c r="A272" t="s">
        <v>225</v>
      </c>
      <c r="B272" t="s">
        <v>226</v>
      </c>
      <c r="C272" t="s">
        <v>227</v>
      </c>
      <c r="D272" t="s">
        <v>5</v>
      </c>
      <c r="E272" t="s">
        <v>87</v>
      </c>
      <c r="F272">
        <v>3</v>
      </c>
      <c r="G272">
        <v>3</v>
      </c>
      <c r="H272">
        <f>F272-G272</f>
        <v>0</v>
      </c>
      <c r="I272" s="8">
        <v>3</v>
      </c>
      <c r="J272" s="9">
        <f>-F272+H272+I272</f>
        <v>0</v>
      </c>
      <c r="L272">
        <f>K272/F272</f>
        <v>0</v>
      </c>
      <c r="M272">
        <f>L272*H272</f>
        <v>0</v>
      </c>
      <c r="N272" s="10">
        <f>K272/F272*J272</f>
        <v>0</v>
      </c>
      <c r="O272">
        <f>K272+M272-N272</f>
        <v>0</v>
      </c>
    </row>
    <row r="273" spans="1:15" ht="23.45" customHeight="1" x14ac:dyDescent="0.25">
      <c r="A273" t="s">
        <v>178</v>
      </c>
      <c r="B273" t="s">
        <v>179</v>
      </c>
      <c r="C273" t="s">
        <v>180</v>
      </c>
      <c r="D273" t="s">
        <v>5</v>
      </c>
      <c r="E273" t="s">
        <v>181</v>
      </c>
      <c r="F273">
        <v>11</v>
      </c>
      <c r="G273">
        <v>7</v>
      </c>
      <c r="H273">
        <f>F273-G273</f>
        <v>4</v>
      </c>
      <c r="I273" s="8">
        <v>7</v>
      </c>
      <c r="J273" s="9">
        <f>-F273+H273+I273</f>
        <v>0</v>
      </c>
      <c r="L273">
        <f>K273/F273</f>
        <v>0</v>
      </c>
      <c r="M273">
        <f>L273*H273</f>
        <v>0</v>
      </c>
      <c r="N273" s="10">
        <f>K273/F273*J273</f>
        <v>0</v>
      </c>
      <c r="O273">
        <f>K273+M273-N273</f>
        <v>0</v>
      </c>
    </row>
    <row r="274" spans="1:15" ht="23.45" customHeight="1" x14ac:dyDescent="0.25">
      <c r="A274" t="s">
        <v>476</v>
      </c>
      <c r="B274" t="s">
        <v>477</v>
      </c>
      <c r="C274" t="s">
        <v>478</v>
      </c>
      <c r="D274" t="s">
        <v>5</v>
      </c>
      <c r="E274" t="s">
        <v>34</v>
      </c>
      <c r="F274">
        <v>2</v>
      </c>
      <c r="G274">
        <v>2</v>
      </c>
      <c r="H274">
        <f>F274-G274</f>
        <v>0</v>
      </c>
      <c r="I274" s="8">
        <v>2</v>
      </c>
      <c r="J274" s="9">
        <f>-F274+H274+I274</f>
        <v>0</v>
      </c>
      <c r="L274">
        <f>K274/F274</f>
        <v>0</v>
      </c>
      <c r="M274">
        <f>L274*H274</f>
        <v>0</v>
      </c>
      <c r="N274" s="10">
        <f>K274/F274*J274</f>
        <v>0</v>
      </c>
      <c r="O274">
        <f>K274+M274-N274</f>
        <v>0</v>
      </c>
    </row>
    <row r="275" spans="1:15" ht="23.45" customHeight="1" x14ac:dyDescent="0.25">
      <c r="A275" t="s">
        <v>479</v>
      </c>
      <c r="B275" t="s">
        <v>480</v>
      </c>
      <c r="C275" t="s">
        <v>481</v>
      </c>
      <c r="D275" t="s">
        <v>5</v>
      </c>
      <c r="E275" t="s">
        <v>34</v>
      </c>
      <c r="F275">
        <v>2</v>
      </c>
      <c r="G275">
        <v>2</v>
      </c>
      <c r="H275">
        <f>F275-G275</f>
        <v>0</v>
      </c>
      <c r="I275" s="8">
        <v>2</v>
      </c>
      <c r="J275" s="9">
        <f>-F275+H275+I275</f>
        <v>0</v>
      </c>
      <c r="L275">
        <f>K275/F275</f>
        <v>0</v>
      </c>
      <c r="M275">
        <f>L275*H275</f>
        <v>0</v>
      </c>
      <c r="N275" s="10">
        <f>K275/F275*J275</f>
        <v>0</v>
      </c>
      <c r="O275">
        <f>K275+M275-N275</f>
        <v>0</v>
      </c>
    </row>
    <row r="276" spans="1:15" ht="23.45" customHeight="1" x14ac:dyDescent="0.25">
      <c r="A276" t="s">
        <v>244</v>
      </c>
      <c r="B276" t="s">
        <v>245</v>
      </c>
      <c r="C276" t="s">
        <v>246</v>
      </c>
      <c r="D276" t="s">
        <v>5</v>
      </c>
      <c r="E276" t="s">
        <v>247</v>
      </c>
      <c r="F276">
        <v>5</v>
      </c>
      <c r="G276">
        <v>5</v>
      </c>
      <c r="H276">
        <f>F276-G276</f>
        <v>0</v>
      </c>
      <c r="I276" s="8">
        <v>5</v>
      </c>
      <c r="J276" s="9">
        <f>-F276+H276+I276</f>
        <v>0</v>
      </c>
      <c r="L276">
        <f>K276/F276</f>
        <v>0</v>
      </c>
      <c r="M276">
        <f>L276*H276</f>
        <v>0</v>
      </c>
      <c r="N276" s="10">
        <f>K276/F276*J276</f>
        <v>0</v>
      </c>
      <c r="O276">
        <f>K276+M276-N276</f>
        <v>0</v>
      </c>
    </row>
    <row r="277" spans="1:15" ht="23.45" customHeight="1" x14ac:dyDescent="0.25">
      <c r="A277" t="s">
        <v>797</v>
      </c>
      <c r="B277" t="s">
        <v>798</v>
      </c>
      <c r="C277" t="s">
        <v>799</v>
      </c>
      <c r="D277" t="s">
        <v>5</v>
      </c>
      <c r="E277" t="s">
        <v>236</v>
      </c>
      <c r="F277">
        <v>3</v>
      </c>
      <c r="G277">
        <v>3</v>
      </c>
      <c r="H277">
        <f>F277-G277</f>
        <v>0</v>
      </c>
      <c r="I277" s="8">
        <v>3</v>
      </c>
      <c r="J277" s="9">
        <f>-F277+H277+I277</f>
        <v>0</v>
      </c>
      <c r="L277">
        <f>K277/F277</f>
        <v>0</v>
      </c>
      <c r="M277">
        <f>L277*H277</f>
        <v>0</v>
      </c>
      <c r="N277" s="10">
        <f>K277/F277*J277</f>
        <v>0</v>
      </c>
      <c r="O277">
        <f>K277+M277-N277</f>
        <v>0</v>
      </c>
    </row>
    <row r="278" spans="1:15" ht="23.45" customHeight="1" x14ac:dyDescent="0.25">
      <c r="A278" t="s">
        <v>2</v>
      </c>
      <c r="B278" t="s">
        <v>3</v>
      </c>
      <c r="C278" t="s">
        <v>4</v>
      </c>
      <c r="D278" t="s">
        <v>5</v>
      </c>
      <c r="E278" t="s">
        <v>6</v>
      </c>
      <c r="F278">
        <v>1</v>
      </c>
      <c r="G278">
        <v>1</v>
      </c>
      <c r="H278">
        <f>F278-G278</f>
        <v>0</v>
      </c>
      <c r="I278" s="8">
        <v>1</v>
      </c>
      <c r="J278" s="9">
        <f>-F278+H278+I278</f>
        <v>0</v>
      </c>
      <c r="L278">
        <f>K278/F278</f>
        <v>0</v>
      </c>
      <c r="M278">
        <f>L278*H278</f>
        <v>0</v>
      </c>
      <c r="N278" s="10">
        <f>K278/F278*J278</f>
        <v>0</v>
      </c>
      <c r="O278">
        <f>K278+M278-N278</f>
        <v>0</v>
      </c>
    </row>
    <row r="279" spans="1:15" ht="23.45" customHeight="1" x14ac:dyDescent="0.25">
      <c r="A279" t="s">
        <v>345</v>
      </c>
      <c r="B279" t="s">
        <v>346</v>
      </c>
      <c r="C279" t="s">
        <v>347</v>
      </c>
      <c r="D279" t="s">
        <v>5</v>
      </c>
      <c r="E279" t="s">
        <v>66</v>
      </c>
      <c r="F279">
        <v>1</v>
      </c>
      <c r="G279">
        <v>1</v>
      </c>
      <c r="H279">
        <f>F279-G279</f>
        <v>0</v>
      </c>
      <c r="I279" s="8">
        <v>1</v>
      </c>
      <c r="J279" s="9">
        <f>-F279+H279+I279</f>
        <v>0</v>
      </c>
      <c r="L279">
        <f>K279/F279</f>
        <v>0</v>
      </c>
      <c r="M279">
        <f>L279*H279</f>
        <v>0</v>
      </c>
      <c r="N279" s="10">
        <f>K279/F279*J279</f>
        <v>0</v>
      </c>
      <c r="O279">
        <f>K279+M279-N279</f>
        <v>0</v>
      </c>
    </row>
    <row r="280" spans="1:15" ht="23.45" customHeight="1" x14ac:dyDescent="0.25">
      <c r="A280" t="s">
        <v>269</v>
      </c>
      <c r="B280" t="s">
        <v>270</v>
      </c>
      <c r="C280" t="s">
        <v>271</v>
      </c>
      <c r="D280" t="s">
        <v>5</v>
      </c>
      <c r="E280" t="s">
        <v>7</v>
      </c>
      <c r="F280">
        <v>2</v>
      </c>
      <c r="G280">
        <v>2</v>
      </c>
      <c r="H280">
        <f>F280-G280</f>
        <v>0</v>
      </c>
      <c r="I280" s="8">
        <v>2</v>
      </c>
      <c r="J280" s="9">
        <f>-F280+H280+I280</f>
        <v>0</v>
      </c>
      <c r="L280">
        <f>K280/F280</f>
        <v>0</v>
      </c>
      <c r="M280">
        <f>L280*H280</f>
        <v>0</v>
      </c>
      <c r="N280" s="10">
        <f>K280/F280*J280</f>
        <v>0</v>
      </c>
      <c r="O280">
        <f>K280+M280-N280</f>
        <v>0</v>
      </c>
    </row>
    <row r="281" spans="1:15" ht="23.45" customHeight="1" x14ac:dyDescent="0.25">
      <c r="A281" t="s">
        <v>295</v>
      </c>
      <c r="B281" t="s">
        <v>296</v>
      </c>
      <c r="C281" t="s">
        <v>297</v>
      </c>
      <c r="D281" t="s">
        <v>5</v>
      </c>
      <c r="E281" t="s">
        <v>155</v>
      </c>
      <c r="F281">
        <v>2</v>
      </c>
      <c r="G281">
        <v>2</v>
      </c>
      <c r="H281">
        <f>F281-G281</f>
        <v>0</v>
      </c>
      <c r="I281" s="8">
        <v>2</v>
      </c>
      <c r="J281" s="9">
        <f>-F281+H281+I281</f>
        <v>0</v>
      </c>
      <c r="L281">
        <f>K281/F281</f>
        <v>0</v>
      </c>
      <c r="M281">
        <f>L281*H281</f>
        <v>0</v>
      </c>
      <c r="N281" s="10">
        <f>K281/F281*J281</f>
        <v>0</v>
      </c>
      <c r="O281">
        <f>K281+M281-N281</f>
        <v>0</v>
      </c>
    </row>
    <row r="282" spans="1:15" ht="23.45" customHeight="1" x14ac:dyDescent="0.25">
      <c r="A282" t="s">
        <v>749</v>
      </c>
      <c r="B282" t="s">
        <v>750</v>
      </c>
      <c r="C282" t="s">
        <v>750</v>
      </c>
      <c r="D282" t="s">
        <v>5</v>
      </c>
      <c r="E282" t="s">
        <v>650</v>
      </c>
      <c r="F282">
        <v>2</v>
      </c>
      <c r="G282">
        <v>2</v>
      </c>
      <c r="H282">
        <f>F282-G282</f>
        <v>0</v>
      </c>
      <c r="I282" s="8">
        <v>2</v>
      </c>
      <c r="J282" s="9">
        <f>-F282+H282+I282</f>
        <v>0</v>
      </c>
      <c r="L282">
        <f>K282/F282</f>
        <v>0</v>
      </c>
      <c r="M282">
        <f>L282*H282</f>
        <v>0</v>
      </c>
      <c r="N282" s="10">
        <f>K282/F282*J282</f>
        <v>0</v>
      </c>
      <c r="O282">
        <f>K282+M282-N282</f>
        <v>0</v>
      </c>
    </row>
    <row r="283" spans="1:15" ht="23.45" customHeight="1" x14ac:dyDescent="0.25">
      <c r="A283" t="s">
        <v>500</v>
      </c>
      <c r="B283" t="s">
        <v>501</v>
      </c>
      <c r="C283" t="s">
        <v>502</v>
      </c>
      <c r="D283" t="s">
        <v>5</v>
      </c>
      <c r="E283" t="s">
        <v>503</v>
      </c>
      <c r="F283">
        <v>1</v>
      </c>
      <c r="G283">
        <v>1</v>
      </c>
      <c r="H283">
        <f>F283-G283</f>
        <v>0</v>
      </c>
      <c r="I283" s="8">
        <v>1</v>
      </c>
      <c r="J283" s="9">
        <f>-F283+H283+I283</f>
        <v>0</v>
      </c>
      <c r="L283">
        <f>K283/F283</f>
        <v>0</v>
      </c>
      <c r="M283">
        <f>L283*H283</f>
        <v>0</v>
      </c>
      <c r="N283" s="10">
        <f>K283/F283*J283</f>
        <v>0</v>
      </c>
      <c r="O283">
        <f>K283+M283-N283</f>
        <v>0</v>
      </c>
    </row>
    <row r="284" spans="1:15" ht="23.45" customHeight="1" x14ac:dyDescent="0.25">
      <c r="A284" s="1" t="s">
        <v>833</v>
      </c>
      <c r="B284" s="1" t="s">
        <v>834</v>
      </c>
      <c r="C284" s="1" t="s">
        <v>834</v>
      </c>
      <c r="D284" s="1" t="s">
        <v>5</v>
      </c>
      <c r="E284" s="1" t="s">
        <v>503</v>
      </c>
      <c r="F284" s="1">
        <v>2</v>
      </c>
      <c r="G284" s="1">
        <v>2</v>
      </c>
      <c r="H284" s="1">
        <f>F284-G284</f>
        <v>0</v>
      </c>
      <c r="I284" s="1">
        <v>2</v>
      </c>
      <c r="J284" s="1">
        <f>-F284+H284+I284</f>
        <v>0</v>
      </c>
      <c r="K284" s="1"/>
      <c r="L284">
        <f>K284/F284</f>
        <v>0</v>
      </c>
      <c r="M284">
        <f>L284*H284</f>
        <v>0</v>
      </c>
      <c r="N284" s="10">
        <f>K284/F284*J284</f>
        <v>0</v>
      </c>
      <c r="O284">
        <f>K284+M284-N284</f>
        <v>0</v>
      </c>
    </row>
    <row r="285" spans="1:15" ht="23.45" customHeight="1" x14ac:dyDescent="0.25">
      <c r="A285" s="1" t="s">
        <v>529</v>
      </c>
      <c r="B285" s="1" t="s">
        <v>530</v>
      </c>
      <c r="C285" s="1" t="s">
        <v>531</v>
      </c>
      <c r="D285" s="1" t="s">
        <v>5</v>
      </c>
      <c r="E285" s="1" t="s">
        <v>528</v>
      </c>
      <c r="F285" s="1">
        <v>1</v>
      </c>
      <c r="G285" s="1">
        <v>1</v>
      </c>
      <c r="H285" s="1">
        <f>F285-G285</f>
        <v>0</v>
      </c>
      <c r="I285" s="1">
        <v>1</v>
      </c>
      <c r="J285" s="1">
        <f>-F285+H285+I285</f>
        <v>0</v>
      </c>
      <c r="K285" s="1"/>
      <c r="L285">
        <f>K285/F285</f>
        <v>0</v>
      </c>
      <c r="M285">
        <f>L285*H285</f>
        <v>0</v>
      </c>
      <c r="N285" s="10">
        <f>K285/F285*J285</f>
        <v>0</v>
      </c>
      <c r="O285">
        <f>K285+M285-N285</f>
        <v>0</v>
      </c>
    </row>
    <row r="286" spans="1:15" ht="23.45" customHeight="1" x14ac:dyDescent="0.25">
      <c r="A286" s="1" t="s">
        <v>655</v>
      </c>
      <c r="B286" s="1" t="s">
        <v>656</v>
      </c>
      <c r="C286" s="1" t="s">
        <v>657</v>
      </c>
      <c r="D286" s="1" t="s">
        <v>5</v>
      </c>
      <c r="E286" s="1" t="s">
        <v>528</v>
      </c>
      <c r="F286" s="1">
        <v>2</v>
      </c>
      <c r="G286" s="1">
        <v>2</v>
      </c>
      <c r="H286" s="1">
        <f>F286-G286</f>
        <v>0</v>
      </c>
      <c r="I286" s="1">
        <v>2</v>
      </c>
      <c r="J286" s="1">
        <f>-F286+H286+I286</f>
        <v>0</v>
      </c>
      <c r="K286" s="1"/>
      <c r="L286">
        <f>K286/F286</f>
        <v>0</v>
      </c>
      <c r="M286">
        <f>L286*H286</f>
        <v>0</v>
      </c>
      <c r="N286" s="10">
        <f>K286/F286*J286</f>
        <v>0</v>
      </c>
      <c r="O286">
        <f>K286+M286-N286</f>
        <v>0</v>
      </c>
    </row>
    <row r="287" spans="1:15" ht="23.45" customHeight="1" x14ac:dyDescent="0.25">
      <c r="A287" s="1" t="s">
        <v>384</v>
      </c>
      <c r="B287" s="1" t="s">
        <v>385</v>
      </c>
      <c r="C287" s="1" t="s">
        <v>386</v>
      </c>
      <c r="D287" s="1" t="s">
        <v>5</v>
      </c>
      <c r="E287" s="1" t="s">
        <v>134</v>
      </c>
      <c r="F287" s="1">
        <v>3</v>
      </c>
      <c r="G287" s="1">
        <v>3</v>
      </c>
      <c r="H287" s="1">
        <f>F287-G287</f>
        <v>0</v>
      </c>
      <c r="I287" s="1">
        <v>3</v>
      </c>
      <c r="J287" s="1">
        <f>-F287+H287+I287</f>
        <v>0</v>
      </c>
      <c r="K287" s="1"/>
      <c r="L287">
        <f>K287/F287</f>
        <v>0</v>
      </c>
      <c r="M287">
        <f>L287*H287</f>
        <v>0</v>
      </c>
      <c r="N287" s="10">
        <f>K287/F287*J287</f>
        <v>0</v>
      </c>
      <c r="O287">
        <f>K287+M287-N287</f>
        <v>0</v>
      </c>
    </row>
    <row r="288" spans="1:15" ht="23.45" customHeight="1" x14ac:dyDescent="0.25">
      <c r="A288" s="1" t="s">
        <v>404</v>
      </c>
      <c r="B288" s="1" t="s">
        <v>405</v>
      </c>
      <c r="C288" s="1" t="s">
        <v>406</v>
      </c>
      <c r="D288" s="1" t="s">
        <v>5</v>
      </c>
      <c r="E288" s="1" t="s">
        <v>145</v>
      </c>
      <c r="F288" s="1">
        <v>5</v>
      </c>
      <c r="G288" s="1">
        <v>5</v>
      </c>
      <c r="H288" s="1">
        <f>F288-G288</f>
        <v>0</v>
      </c>
      <c r="I288" s="1">
        <v>5</v>
      </c>
      <c r="J288" s="1">
        <f>-F288+H288+I288</f>
        <v>0</v>
      </c>
      <c r="K288" s="1"/>
      <c r="L288">
        <f>K288/F288</f>
        <v>0</v>
      </c>
      <c r="M288">
        <f>L288*H288</f>
        <v>0</v>
      </c>
      <c r="N288" s="10">
        <f>K288/F288*J288</f>
        <v>0</v>
      </c>
      <c r="O288">
        <f>K288+M288-N288</f>
        <v>0</v>
      </c>
    </row>
    <row r="289" spans="1:15" ht="23.45" customHeight="1" x14ac:dyDescent="0.25">
      <c r="A289" s="1" t="s">
        <v>445</v>
      </c>
      <c r="B289" s="1" t="s">
        <v>446</v>
      </c>
      <c r="C289" s="1" t="s">
        <v>447</v>
      </c>
      <c r="D289" s="1" t="s">
        <v>5</v>
      </c>
      <c r="E289" s="1" t="s">
        <v>145</v>
      </c>
      <c r="F289" s="1">
        <v>1</v>
      </c>
      <c r="G289" s="1">
        <v>1</v>
      </c>
      <c r="H289" s="1">
        <f>F289-G289</f>
        <v>0</v>
      </c>
      <c r="I289" s="1">
        <v>1</v>
      </c>
      <c r="J289" s="1">
        <f>-F289+H289+I289</f>
        <v>0</v>
      </c>
      <c r="K289" s="1"/>
      <c r="L289">
        <f>K289/F289</f>
        <v>0</v>
      </c>
      <c r="M289">
        <f>L289*H289</f>
        <v>0</v>
      </c>
      <c r="N289" s="10">
        <f>K289/F289*J289</f>
        <v>0</v>
      </c>
      <c r="O289">
        <f>K289+M289-N289</f>
        <v>0</v>
      </c>
    </row>
    <row r="290" spans="1:15" ht="23.45" customHeight="1" x14ac:dyDescent="0.25">
      <c r="A290" s="1" t="s">
        <v>817</v>
      </c>
      <c r="B290" s="1" t="s">
        <v>818</v>
      </c>
      <c r="C290" s="1" t="s">
        <v>818</v>
      </c>
      <c r="D290" s="1" t="s">
        <v>5</v>
      </c>
      <c r="E290" s="1"/>
      <c r="F290" s="1">
        <v>1</v>
      </c>
      <c r="G290" s="1">
        <v>1</v>
      </c>
      <c r="H290" s="1">
        <f>F290-G290</f>
        <v>0</v>
      </c>
      <c r="I290" s="1">
        <v>1</v>
      </c>
      <c r="J290" s="1">
        <f>-F290+H290+I290</f>
        <v>0</v>
      </c>
      <c r="K290" s="1"/>
      <c r="L290">
        <f>K290/F290</f>
        <v>0</v>
      </c>
      <c r="M290">
        <f>L290*H290</f>
        <v>0</v>
      </c>
      <c r="N290" s="10">
        <f>K290/F290*J290</f>
        <v>0</v>
      </c>
      <c r="O290">
        <f>K290+M290-N290</f>
        <v>0</v>
      </c>
    </row>
    <row r="291" spans="1:15" ht="23.4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N291" s="10"/>
    </row>
    <row r="292" spans="1:15" ht="23.4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N292" s="10"/>
    </row>
    <row r="293" spans="1:15" ht="23.4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N293" s="10"/>
    </row>
    <row r="294" spans="1:15" ht="23.4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N294" s="10"/>
    </row>
    <row r="295" spans="1:15" ht="23.4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N295" s="10"/>
    </row>
    <row r="296" spans="1:15" ht="23.4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N296" s="10"/>
    </row>
    <row r="297" spans="1:15" ht="23.4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N297" s="10"/>
    </row>
    <row r="298" spans="1:15" ht="23.4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N298" s="10"/>
    </row>
    <row r="299" spans="1:15" ht="23.4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N299" s="10"/>
    </row>
  </sheetData>
  <autoFilter ref="A1:P290" xr:uid="{00000000-0001-0000-0000-000000000000}">
    <sortState xmlns:xlrd2="http://schemas.microsoft.com/office/spreadsheetml/2017/richdata2" ref="A2:P290">
      <sortCondition descending="1" ref="K1:K290"/>
    </sortState>
  </autoFilter>
  <sortState xmlns:xlrd2="http://schemas.microsoft.com/office/spreadsheetml/2017/richdata2" ref="A2:I290">
    <sortCondition ref="E2:E290"/>
  </sortState>
  <pageMargins left="0.31496062992125984" right="0.31496062992125984" top="0.35433070866141736" bottom="0.35433070866141736" header="0.31496062992125984" footer="0.31496062992125984"/>
  <pageSetup scale="7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 - Diana Rivas</dc:creator>
  <cp:lastModifiedBy>Hugo Ibarra</cp:lastModifiedBy>
  <cp:lastPrinted>2024-07-01T16:15:11Z</cp:lastPrinted>
  <dcterms:created xsi:type="dcterms:W3CDTF">2024-07-01T16:10:01Z</dcterms:created>
  <dcterms:modified xsi:type="dcterms:W3CDTF">2024-07-10T16:51:21Z</dcterms:modified>
</cp:coreProperties>
</file>