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yna\OneDrive\Desktop\Ejercicios de  la edicion\Ejercicios practicos\"/>
    </mc:Choice>
  </mc:AlternateContent>
  <xr:revisionPtr revIDLastSave="0" documentId="13_ncr:1_{DF021C49-E5DF-42A0-BC3B-A44DFF396D3D}" xr6:coauthVersionLast="47" xr6:coauthVersionMax="47" xr10:uidLastSave="{00000000-0000-0000-0000-000000000000}"/>
  <bookViews>
    <workbookView xWindow="-120" yWindow="-120" windowWidth="21840" windowHeight="13140" xr2:uid="{7A46A312-C0AF-41BD-AFDA-C74C7A048F4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8" i="1" l="1"/>
  <c r="B6" i="1"/>
  <c r="G13" i="1" s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12" i="1"/>
  <c r="G11" i="1"/>
  <c r="D11" i="1"/>
  <c r="D12" i="1" s="1"/>
  <c r="D13" i="1" s="1"/>
  <c r="D14" i="1" s="1"/>
  <c r="D15" i="1" s="1"/>
  <c r="D16" i="1" s="1"/>
  <c r="D17" i="1" s="1"/>
  <c r="D18" i="1" s="1"/>
  <c r="D19" i="1" s="1"/>
  <c r="D20" i="1" s="1"/>
  <c r="D21" i="1" s="1"/>
  <c r="D22" i="1" s="1"/>
  <c r="D23" i="1" s="1"/>
  <c r="D24" i="1" s="1"/>
  <c r="D25" i="1" s="1"/>
  <c r="D26" i="1" s="1"/>
  <c r="D27" i="1" s="1"/>
  <c r="D28" i="1" s="1"/>
  <c r="D29" i="1" s="1"/>
  <c r="D30" i="1" s="1"/>
  <c r="D31" i="1" s="1"/>
  <c r="B5" i="1"/>
  <c r="E11" i="1" s="1"/>
  <c r="G16" i="1" l="1"/>
  <c r="G15" i="1"/>
  <c r="G14" i="1"/>
  <c r="F11" i="1"/>
  <c r="H11" i="1" s="1"/>
  <c r="E12" i="1" s="1"/>
  <c r="F12" i="1" l="1"/>
  <c r="H12" i="1" s="1"/>
  <c r="E13" i="1" s="1"/>
  <c r="F13" i="1" l="1"/>
  <c r="H13" i="1" s="1"/>
  <c r="E14" i="1" s="1"/>
  <c r="F14" i="1" l="1"/>
  <c r="H14" i="1" s="1"/>
  <c r="E15" i="1" s="1"/>
  <c r="F15" i="1" l="1"/>
  <c r="H15" i="1"/>
  <c r="E16" i="1" s="1"/>
  <c r="F16" i="1" l="1"/>
  <c r="H16" i="1" s="1"/>
  <c r="E17" i="1" s="1"/>
  <c r="F17" i="1" l="1"/>
  <c r="H17" i="1" s="1"/>
  <c r="E18" i="1" s="1"/>
  <c r="F18" i="1" l="1"/>
  <c r="H18" i="1" s="1"/>
  <c r="E19" i="1" s="1"/>
  <c r="F19" i="1" l="1"/>
  <c r="H19" i="1" s="1"/>
  <c r="E20" i="1" s="1"/>
  <c r="F20" i="1" s="1"/>
  <c r="H20" i="1" s="1"/>
  <c r="E21" i="1" s="1"/>
  <c r="F21" i="1" l="1"/>
  <c r="H21" i="1" s="1"/>
  <c r="E22" i="1" s="1"/>
  <c r="F22" i="1" s="1"/>
  <c r="H22" i="1" s="1"/>
  <c r="E23" i="1" s="1"/>
  <c r="F23" i="1" l="1"/>
  <c r="H23" i="1" s="1"/>
  <c r="E24" i="1" s="1"/>
  <c r="F24" i="1" l="1"/>
  <c r="H24" i="1" s="1"/>
  <c r="E25" i="1" s="1"/>
  <c r="F25" i="1" l="1"/>
  <c r="H25" i="1" s="1"/>
  <c r="E26" i="1" s="1"/>
  <c r="F26" i="1" l="1"/>
  <c r="H26" i="1" s="1"/>
  <c r="E27" i="1" s="1"/>
  <c r="F27" i="1" l="1"/>
  <c r="H27" i="1" s="1"/>
  <c r="E28" i="1" s="1"/>
  <c r="F28" i="1" l="1"/>
  <c r="H28" i="1" s="1"/>
  <c r="E29" i="1" s="1"/>
  <c r="F29" i="1" l="1"/>
  <c r="H29" i="1" s="1"/>
  <c r="E30" i="1" s="1"/>
  <c r="F30" i="1" l="1"/>
  <c r="H30" i="1" s="1"/>
  <c r="E31" i="1" s="1"/>
  <c r="D34" i="1" l="1"/>
</calcChain>
</file>

<file path=xl/sharedStrings.xml><?xml version="1.0" encoding="utf-8"?>
<sst xmlns="http://schemas.openxmlformats.org/spreadsheetml/2006/main" count="16" uniqueCount="15">
  <si>
    <t>Ahorros de Pedro</t>
  </si>
  <si>
    <t>Gastos anuales</t>
  </si>
  <si>
    <t>Colocacion neta</t>
  </si>
  <si>
    <t>Tasa de interes que ofrece el fondo</t>
  </si>
  <si>
    <t>Vigencia del contrato</t>
  </si>
  <si>
    <t>Edad de Pedro</t>
  </si>
  <si>
    <t>Año</t>
  </si>
  <si>
    <t xml:space="preserve">Intereses </t>
  </si>
  <si>
    <t>retiros</t>
  </si>
  <si>
    <t xml:space="preserve">Saldo en cta final </t>
  </si>
  <si>
    <t>Retiros anuales</t>
  </si>
  <si>
    <t>Saldo en cta ppio año</t>
  </si>
  <si>
    <t>PLAN DE RETIRO</t>
  </si>
  <si>
    <t>Tasa de interés</t>
  </si>
  <si>
    <t>Retorno sobre la inversión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</si>
</sst>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_-* #,##0.00\ _€_-;\-* #,##0.00\ _€_-;_-* &quot;-&quot;??\ _€_-;_-@_-"/>
    <numFmt numFmtId="165" formatCode="[$$-45C]#,##0.00"/>
    <numFmt numFmtId="166" formatCode="_-* #,##0\ _€_-;\-* #,##0\ _€_-;_-* &quot;-&quot;??\ _€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b/>
      <sz val="11"/>
      <color theme="1"/>
      <name val="Courier New"/>
      <family val="3"/>
    </font>
    <font>
      <sz val="14"/>
      <color theme="1"/>
      <name val="Courier New"/>
      <family val="3"/>
    </font>
    <font>
      <b/>
      <sz val="14"/>
      <color theme="1"/>
      <name val="Courier New"/>
      <family val="3"/>
    </font>
    <font>
      <b/>
      <sz val="24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2">
    <xf numFmtId="0" fontId="0" fillId="0" borderId="0" xfId="0"/>
    <xf numFmtId="43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  <xf numFmtId="43" fontId="0" fillId="0" borderId="0" xfId="0" applyNumberFormat="1" applyAlignment="1">
      <alignment horizontal="center"/>
    </xf>
    <xf numFmtId="0" fontId="2" fillId="0" borderId="1" xfId="0" applyFont="1" applyBorder="1" applyAlignment="1">
      <alignment horizontal="center"/>
    </xf>
    <xf numFmtId="43" fontId="2" fillId="0" borderId="1" xfId="0" applyNumberFormat="1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 wrapText="1"/>
    </xf>
    <xf numFmtId="0" fontId="2" fillId="0" borderId="1" xfId="0" applyFont="1" applyBorder="1"/>
    <xf numFmtId="43" fontId="2" fillId="0" borderId="1" xfId="1" applyFont="1" applyBorder="1"/>
    <xf numFmtId="10" fontId="2" fillId="0" borderId="1" xfId="2" applyNumberFormat="1" applyFont="1" applyBorder="1"/>
    <xf numFmtId="0" fontId="2" fillId="0" borderId="0" xfId="0" applyFont="1"/>
    <xf numFmtId="43" fontId="2" fillId="0" borderId="0" xfId="0" applyNumberFormat="1" applyFont="1"/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164" fontId="4" fillId="0" borderId="1" xfId="0" applyNumberFormat="1" applyFont="1" applyBorder="1" applyAlignment="1">
      <alignment horizontal="center"/>
    </xf>
    <xf numFmtId="10" fontId="5" fillId="0" borderId="1" xfId="2" applyNumberFormat="1" applyFont="1" applyBorder="1" applyAlignment="1">
      <alignment horizontal="center"/>
    </xf>
    <xf numFmtId="165" fontId="5" fillId="0" borderId="1" xfId="1" applyNumberFormat="1" applyFont="1" applyBorder="1" applyAlignment="1">
      <alignment horizontal="right" indent="2"/>
    </xf>
    <xf numFmtId="166" fontId="5" fillId="0" borderId="1" xfId="0" applyNumberFormat="1" applyFont="1" applyBorder="1" applyAlignment="1">
      <alignment horizontal="center"/>
    </xf>
    <xf numFmtId="0" fontId="0" fillId="0" borderId="0" xfId="0" applyAlignment="1">
      <alignment vertic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 textRotation="90"/>
    </xf>
    <xf numFmtId="0" fontId="6" fillId="0" borderId="6" xfId="0" applyFont="1" applyBorder="1" applyAlignment="1">
      <alignment horizontal="center" vertical="center" textRotation="90"/>
    </xf>
    <xf numFmtId="0" fontId="6" fillId="0" borderId="7" xfId="0" applyFont="1" applyBorder="1" applyAlignment="1">
      <alignment horizontal="center" vertical="center" textRotation="90"/>
    </xf>
  </cellXfs>
  <cellStyles count="3">
    <cellStyle name="Millares" xfId="1" builtinId="3"/>
    <cellStyle name="Normal" xfId="0" builtinId="0"/>
    <cellStyle name="Porcentaje" xfId="2" builtinId="5"/>
  </cellStyles>
  <dxfs count="4">
    <dxf>
      <font>
        <strike val="0"/>
        <color theme="0"/>
      </font>
      <fill>
        <patternFill>
          <bgColor rgb="FFFF0000"/>
        </patternFill>
      </fill>
    </dxf>
    <dxf>
      <font>
        <strike val="0"/>
        <color theme="1"/>
      </font>
      <fill>
        <patternFill>
          <bgColor theme="7" tint="0.59996337778862885"/>
        </patternFill>
      </fill>
    </dxf>
    <dxf>
      <font>
        <color theme="1"/>
      </font>
      <fill>
        <patternFill>
          <bgColor rgb="FF00B0F0"/>
        </patternFill>
      </fill>
    </dxf>
    <dxf>
      <font>
        <strike val="0"/>
        <color theme="0"/>
      </font>
      <fill>
        <patternFill>
          <bgColor rgb="FF00B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CB569-3CD4-4A05-A27D-EB797528CA36}">
  <dimension ref="A1:K103"/>
  <sheetViews>
    <sheetView tabSelected="1" topLeftCell="A31" zoomScale="79" zoomScaleNormal="79" workbookViewId="0">
      <selection activeCell="G28" sqref="G28"/>
    </sheetView>
  </sheetViews>
  <sheetFormatPr baseColWidth="10" defaultRowHeight="15" x14ac:dyDescent="0.25"/>
  <cols>
    <col min="1" max="1" width="35.140625" customWidth="1"/>
    <col min="2" max="2" width="19.140625" customWidth="1"/>
    <col min="3" max="3" width="17.5703125" customWidth="1"/>
    <col min="4" max="4" width="24.140625" style="3" customWidth="1"/>
    <col min="5" max="5" width="25.42578125" customWidth="1"/>
    <col min="6" max="6" width="22.42578125" customWidth="1"/>
    <col min="7" max="7" width="23.140625" customWidth="1"/>
    <col min="8" max="8" width="24" customWidth="1"/>
    <col min="9" max="9" width="22.85546875" customWidth="1"/>
    <col min="10" max="11" width="22.7109375" customWidth="1"/>
    <col min="12" max="12" width="20.5703125" customWidth="1"/>
    <col min="13" max="14" width="21" customWidth="1"/>
    <col min="15" max="15" width="18.42578125" customWidth="1"/>
  </cols>
  <sheetData>
    <row r="1" spans="1:8" ht="15.75" x14ac:dyDescent="0.3">
      <c r="A1" s="23" t="s">
        <v>12</v>
      </c>
      <c r="B1" s="24"/>
      <c r="C1" s="24"/>
      <c r="D1" s="25"/>
    </row>
    <row r="3" spans="1:8" x14ac:dyDescent="0.25">
      <c r="A3" s="11" t="s">
        <v>0</v>
      </c>
      <c r="B3" s="12">
        <v>250000</v>
      </c>
    </row>
    <row r="4" spans="1:8" x14ac:dyDescent="0.25">
      <c r="A4" s="11" t="s">
        <v>1</v>
      </c>
      <c r="B4" s="12">
        <v>-50000</v>
      </c>
    </row>
    <row r="5" spans="1:8" x14ac:dyDescent="0.25">
      <c r="A5" s="11" t="s">
        <v>2</v>
      </c>
      <c r="B5" s="12">
        <f>SUM(B3:B4)</f>
        <v>200000</v>
      </c>
      <c r="D5" s="4"/>
    </row>
    <row r="6" spans="1:8" x14ac:dyDescent="0.25">
      <c r="A6" s="11" t="s">
        <v>10</v>
      </c>
      <c r="B6" s="12">
        <f>AVERAGE(D48:D54)</f>
        <v>8200</v>
      </c>
      <c r="D6" s="4"/>
    </row>
    <row r="7" spans="1:8" x14ac:dyDescent="0.25">
      <c r="A7" s="11" t="s">
        <v>3</v>
      </c>
      <c r="B7" s="13">
        <v>6.5000000000000002E-2</v>
      </c>
    </row>
    <row r="8" spans="1:8" x14ac:dyDescent="0.25">
      <c r="A8" s="11" t="s">
        <v>14</v>
      </c>
      <c r="B8" s="13">
        <f>(E31/B5)-1</f>
        <v>0.93180740806814022</v>
      </c>
    </row>
    <row r="9" spans="1:8" x14ac:dyDescent="0.25">
      <c r="A9" s="14"/>
      <c r="B9" s="15"/>
    </row>
    <row r="10" spans="1:8" ht="31.5" x14ac:dyDescent="0.25">
      <c r="A10" s="16" t="s">
        <v>5</v>
      </c>
      <c r="B10" s="17">
        <v>50</v>
      </c>
      <c r="D10" s="8" t="s">
        <v>6</v>
      </c>
      <c r="E10" s="10" t="s">
        <v>11</v>
      </c>
      <c r="F10" s="9" t="s">
        <v>7</v>
      </c>
      <c r="G10" s="8" t="s">
        <v>8</v>
      </c>
      <c r="H10" s="10" t="s">
        <v>9</v>
      </c>
    </row>
    <row r="11" spans="1:8" x14ac:dyDescent="0.25">
      <c r="A11" s="16" t="s">
        <v>4</v>
      </c>
      <c r="B11" s="17">
        <v>20</v>
      </c>
      <c r="D11" s="5">
        <f>B10</f>
        <v>50</v>
      </c>
      <c r="E11" s="6">
        <f>B5</f>
        <v>200000</v>
      </c>
      <c r="F11" s="7">
        <f>E11*$B$7</f>
        <v>13000</v>
      </c>
      <c r="G11" s="6">
        <f>$B$6</f>
        <v>8200</v>
      </c>
      <c r="H11" s="7">
        <f>SUM(E11:F11)-G11</f>
        <v>204800</v>
      </c>
    </row>
    <row r="12" spans="1:8" x14ac:dyDescent="0.25">
      <c r="B12" s="1"/>
      <c r="D12" s="5">
        <f>+D11+1</f>
        <v>51</v>
      </c>
      <c r="E12" s="7">
        <f>H11</f>
        <v>204800</v>
      </c>
      <c r="F12" s="7">
        <f t="shared" ref="F12:F30" si="0">E12*$B$7</f>
        <v>13312</v>
      </c>
      <c r="G12" s="6">
        <f t="shared" ref="G12:G30" si="1">$B$6</f>
        <v>8200</v>
      </c>
      <c r="H12" s="7">
        <f>SUM(E12:F12)-G12</f>
        <v>209912</v>
      </c>
    </row>
    <row r="13" spans="1:8" x14ac:dyDescent="0.25">
      <c r="B13" s="1"/>
      <c r="D13" s="5">
        <f t="shared" ref="D13:D31" si="2">+D12+1</f>
        <v>52</v>
      </c>
      <c r="E13" s="7">
        <f t="shared" ref="E13:E31" si="3">H12</f>
        <v>209912</v>
      </c>
      <c r="F13" s="7">
        <f t="shared" si="0"/>
        <v>13644.28</v>
      </c>
      <c r="G13" s="6">
        <f t="shared" si="1"/>
        <v>8200</v>
      </c>
      <c r="H13" s="7">
        <f t="shared" ref="H13:H30" si="4">SUM(E13:F13)-G13</f>
        <v>215356.28</v>
      </c>
    </row>
    <row r="14" spans="1:8" x14ac:dyDescent="0.25">
      <c r="B14" s="1"/>
      <c r="D14" s="5">
        <f t="shared" si="2"/>
        <v>53</v>
      </c>
      <c r="E14" s="7">
        <f t="shared" si="3"/>
        <v>215356.28</v>
      </c>
      <c r="F14" s="7">
        <f t="shared" si="0"/>
        <v>13998.1582</v>
      </c>
      <c r="G14" s="6">
        <f t="shared" si="1"/>
        <v>8200</v>
      </c>
      <c r="H14" s="7">
        <f t="shared" si="4"/>
        <v>221154.4382</v>
      </c>
    </row>
    <row r="15" spans="1:8" x14ac:dyDescent="0.25">
      <c r="B15" s="2"/>
      <c r="D15" s="5">
        <f t="shared" si="2"/>
        <v>54</v>
      </c>
      <c r="E15" s="7">
        <f t="shared" si="3"/>
        <v>221154.4382</v>
      </c>
      <c r="F15" s="7">
        <f t="shared" si="0"/>
        <v>14375.038483</v>
      </c>
      <c r="G15" s="6">
        <f t="shared" si="1"/>
        <v>8200</v>
      </c>
      <c r="H15" s="7">
        <f t="shared" si="4"/>
        <v>227329.47668300002</v>
      </c>
    </row>
    <row r="16" spans="1:8" x14ac:dyDescent="0.25">
      <c r="B16" s="1"/>
      <c r="D16" s="5">
        <f t="shared" si="2"/>
        <v>55</v>
      </c>
      <c r="E16" s="7">
        <f t="shared" si="3"/>
        <v>227329.47668300002</v>
      </c>
      <c r="F16" s="7">
        <f t="shared" si="0"/>
        <v>14776.415984395002</v>
      </c>
      <c r="G16" s="6">
        <f t="shared" si="1"/>
        <v>8200</v>
      </c>
      <c r="H16" s="7">
        <f t="shared" si="4"/>
        <v>233905.892667395</v>
      </c>
    </row>
    <row r="17" spans="4:8" x14ac:dyDescent="0.25">
      <c r="D17" s="5">
        <f t="shared" si="2"/>
        <v>56</v>
      </c>
      <c r="E17" s="7">
        <f t="shared" si="3"/>
        <v>233905.892667395</v>
      </c>
      <c r="F17" s="7">
        <f t="shared" si="0"/>
        <v>15203.883023380677</v>
      </c>
      <c r="G17" s="6">
        <f t="shared" si="1"/>
        <v>8200</v>
      </c>
      <c r="H17" s="7">
        <f t="shared" si="4"/>
        <v>240909.77569077568</v>
      </c>
    </row>
    <row r="18" spans="4:8" x14ac:dyDescent="0.25">
      <c r="D18" s="5">
        <f t="shared" si="2"/>
        <v>57</v>
      </c>
      <c r="E18" s="7">
        <f t="shared" si="3"/>
        <v>240909.77569077568</v>
      </c>
      <c r="F18" s="7">
        <f t="shared" si="0"/>
        <v>15659.13541990042</v>
      </c>
      <c r="G18" s="6">
        <f t="shared" si="1"/>
        <v>8200</v>
      </c>
      <c r="H18" s="7">
        <f t="shared" si="4"/>
        <v>248368.9111106761</v>
      </c>
    </row>
    <row r="19" spans="4:8" x14ac:dyDescent="0.25">
      <c r="D19" s="5">
        <f t="shared" si="2"/>
        <v>58</v>
      </c>
      <c r="E19" s="7">
        <f t="shared" si="3"/>
        <v>248368.9111106761</v>
      </c>
      <c r="F19" s="7">
        <f t="shared" si="0"/>
        <v>16143.979222193946</v>
      </c>
      <c r="G19" s="6">
        <f t="shared" si="1"/>
        <v>8200</v>
      </c>
      <c r="H19" s="7">
        <f t="shared" si="4"/>
        <v>256312.89033287007</v>
      </c>
    </row>
    <row r="20" spans="4:8" x14ac:dyDescent="0.25">
      <c r="D20" s="5">
        <f t="shared" si="2"/>
        <v>59</v>
      </c>
      <c r="E20" s="7">
        <f t="shared" si="3"/>
        <v>256312.89033287007</v>
      </c>
      <c r="F20" s="7">
        <f t="shared" si="0"/>
        <v>16660.337871636555</v>
      </c>
      <c r="G20" s="6">
        <f t="shared" si="1"/>
        <v>8200</v>
      </c>
      <c r="H20" s="7">
        <f t="shared" si="4"/>
        <v>264773.22820450662</v>
      </c>
    </row>
    <row r="21" spans="4:8" x14ac:dyDescent="0.25">
      <c r="D21" s="5">
        <f t="shared" si="2"/>
        <v>60</v>
      </c>
      <c r="E21" s="7">
        <f t="shared" si="3"/>
        <v>264773.22820450662</v>
      </c>
      <c r="F21" s="7">
        <f t="shared" si="0"/>
        <v>17210.25983329293</v>
      </c>
      <c r="G21" s="6">
        <f t="shared" si="1"/>
        <v>8200</v>
      </c>
      <c r="H21" s="7">
        <f t="shared" si="4"/>
        <v>273783.48803779954</v>
      </c>
    </row>
    <row r="22" spans="4:8" x14ac:dyDescent="0.25">
      <c r="D22" s="5">
        <f t="shared" si="2"/>
        <v>61</v>
      </c>
      <c r="E22" s="7">
        <f t="shared" si="3"/>
        <v>273783.48803779954</v>
      </c>
      <c r="F22" s="7">
        <f t="shared" si="0"/>
        <v>17795.92672245697</v>
      </c>
      <c r="G22" s="6">
        <f t="shared" si="1"/>
        <v>8200</v>
      </c>
      <c r="H22" s="7">
        <f t="shared" si="4"/>
        <v>283379.41476025654</v>
      </c>
    </row>
    <row r="23" spans="4:8" x14ac:dyDescent="0.25">
      <c r="D23" s="5">
        <f t="shared" si="2"/>
        <v>62</v>
      </c>
      <c r="E23" s="7">
        <f t="shared" si="3"/>
        <v>283379.41476025654</v>
      </c>
      <c r="F23" s="7">
        <f t="shared" si="0"/>
        <v>18419.661959416677</v>
      </c>
      <c r="G23" s="6">
        <f t="shared" si="1"/>
        <v>8200</v>
      </c>
      <c r="H23" s="7">
        <f t="shared" si="4"/>
        <v>293599.07671967323</v>
      </c>
    </row>
    <row r="24" spans="4:8" x14ac:dyDescent="0.25">
      <c r="D24" s="5">
        <f t="shared" si="2"/>
        <v>63</v>
      </c>
      <c r="E24" s="7">
        <f t="shared" si="3"/>
        <v>293599.07671967323</v>
      </c>
      <c r="F24" s="7">
        <f t="shared" si="0"/>
        <v>19083.939986778762</v>
      </c>
      <c r="G24" s="6">
        <f t="shared" si="1"/>
        <v>8200</v>
      </c>
      <c r="H24" s="7">
        <f t="shared" si="4"/>
        <v>304483.01670645201</v>
      </c>
    </row>
    <row r="25" spans="4:8" x14ac:dyDescent="0.25">
      <c r="D25" s="5">
        <f t="shared" si="2"/>
        <v>64</v>
      </c>
      <c r="E25" s="7">
        <f t="shared" si="3"/>
        <v>304483.01670645201</v>
      </c>
      <c r="F25" s="7">
        <f t="shared" si="0"/>
        <v>19791.396085919379</v>
      </c>
      <c r="G25" s="6">
        <f t="shared" si="1"/>
        <v>8200</v>
      </c>
      <c r="H25" s="7">
        <f t="shared" si="4"/>
        <v>316074.41279237141</v>
      </c>
    </row>
    <row r="26" spans="4:8" x14ac:dyDescent="0.25">
      <c r="D26" s="5">
        <f t="shared" si="2"/>
        <v>65</v>
      </c>
      <c r="E26" s="7">
        <f t="shared" si="3"/>
        <v>316074.41279237141</v>
      </c>
      <c r="F26" s="7">
        <f t="shared" si="0"/>
        <v>20544.836831504141</v>
      </c>
      <c r="G26" s="6">
        <f t="shared" si="1"/>
        <v>8200</v>
      </c>
      <c r="H26" s="7">
        <f t="shared" si="4"/>
        <v>328419.24962387554</v>
      </c>
    </row>
    <row r="27" spans="4:8" x14ac:dyDescent="0.25">
      <c r="D27" s="5">
        <f t="shared" si="2"/>
        <v>66</v>
      </c>
      <c r="E27" s="7">
        <f t="shared" si="3"/>
        <v>328419.24962387554</v>
      </c>
      <c r="F27" s="7">
        <f t="shared" si="0"/>
        <v>21347.25122555191</v>
      </c>
      <c r="G27" s="6">
        <f t="shared" si="1"/>
        <v>8200</v>
      </c>
      <c r="H27" s="7">
        <f t="shared" si="4"/>
        <v>341566.50084942742</v>
      </c>
    </row>
    <row r="28" spans="4:8" x14ac:dyDescent="0.25">
      <c r="D28" s="5">
        <f t="shared" si="2"/>
        <v>67</v>
      </c>
      <c r="E28" s="7">
        <f t="shared" si="3"/>
        <v>341566.50084942742</v>
      </c>
      <c r="F28" s="7">
        <f t="shared" si="0"/>
        <v>22201.822555212784</v>
      </c>
      <c r="G28" s="6">
        <f t="shared" si="1"/>
        <v>8200</v>
      </c>
      <c r="H28" s="7">
        <f t="shared" si="4"/>
        <v>355568.32340464019</v>
      </c>
    </row>
    <row r="29" spans="4:8" x14ac:dyDescent="0.25">
      <c r="D29" s="5">
        <f t="shared" si="2"/>
        <v>68</v>
      </c>
      <c r="E29" s="7">
        <f t="shared" si="3"/>
        <v>355568.32340464019</v>
      </c>
      <c r="F29" s="7">
        <f t="shared" si="0"/>
        <v>23111.941021301613</v>
      </c>
      <c r="G29" s="6">
        <f t="shared" si="1"/>
        <v>8200</v>
      </c>
      <c r="H29" s="7">
        <f t="shared" si="4"/>
        <v>370480.2644259418</v>
      </c>
    </row>
    <row r="30" spans="4:8" x14ac:dyDescent="0.25">
      <c r="D30" s="5">
        <f t="shared" si="2"/>
        <v>69</v>
      </c>
      <c r="E30" s="7">
        <f t="shared" si="3"/>
        <v>370480.2644259418</v>
      </c>
      <c r="F30" s="7">
        <f t="shared" si="0"/>
        <v>24081.217187686219</v>
      </c>
      <c r="G30" s="6">
        <f t="shared" si="1"/>
        <v>8200</v>
      </c>
      <c r="H30" s="7">
        <f t="shared" si="4"/>
        <v>386361.48161362804</v>
      </c>
    </row>
    <row r="31" spans="4:8" x14ac:dyDescent="0.25">
      <c r="D31" s="5">
        <f t="shared" si="2"/>
        <v>70</v>
      </c>
      <c r="E31" s="7">
        <f t="shared" si="3"/>
        <v>386361.48161362804</v>
      </c>
      <c r="F31" s="7"/>
      <c r="G31" s="6"/>
      <c r="H31" s="7"/>
    </row>
    <row r="33" spans="3:11" s="22" customFormat="1" ht="42" customHeight="1" x14ac:dyDescent="0.25">
      <c r="D33" s="26" t="s">
        <v>13</v>
      </c>
      <c r="E33" s="27"/>
      <c r="F33" s="27"/>
      <c r="G33" s="27"/>
      <c r="H33" s="27"/>
      <c r="I33" s="27"/>
      <c r="J33" s="27"/>
      <c r="K33" s="28"/>
    </row>
    <row r="34" spans="3:11" ht="19.5" x14ac:dyDescent="0.35">
      <c r="C34" s="29" t="s">
        <v>10</v>
      </c>
      <c r="D34" s="18">
        <f>E31</f>
        <v>386361.48161362804</v>
      </c>
      <c r="E34" s="19">
        <v>0</v>
      </c>
      <c r="F34" s="19">
        <v>0.04</v>
      </c>
      <c r="G34" s="19">
        <v>4.4999999999999998E-2</v>
      </c>
      <c r="H34" s="19">
        <v>0.05</v>
      </c>
      <c r="I34" s="19">
        <v>5.5E-2</v>
      </c>
      <c r="J34" s="19">
        <v>0.06</v>
      </c>
      <c r="K34" s="19">
        <v>6.5000000000000002E-2</v>
      </c>
    </row>
    <row r="35" spans="3:11" ht="19.5" x14ac:dyDescent="0.35">
      <c r="C35" s="30"/>
      <c r="D35" s="21">
        <v>17000</v>
      </c>
      <c r="E35" s="20">
        <f t="dataTable" ref="E35:K54" dt2D="1" dtr="1" r1="B7" r2="B6"/>
        <v>-140000</v>
      </c>
      <c r="F35" s="20">
        <v>-68002.7071825194</v>
      </c>
      <c r="G35" s="20">
        <v>-50971.38219331712</v>
      </c>
      <c r="H35" s="20">
        <v>-31461.678720218868</v>
      </c>
      <c r="I35" s="20">
        <v>-9209.9080659007977</v>
      </c>
      <c r="J35" s="20">
        <v>16072.043982263043</v>
      </c>
      <c r="K35" s="20">
        <v>44698.765321976789</v>
      </c>
    </row>
    <row r="36" spans="3:11" ht="19.5" x14ac:dyDescent="0.35">
      <c r="C36" s="30"/>
      <c r="D36" s="21">
        <v>16450</v>
      </c>
      <c r="E36" s="20">
        <v>-129000</v>
      </c>
      <c r="F36" s="20">
        <v>-51624.763965809827</v>
      </c>
      <c r="G36" s="20">
        <v>-33717.099667526607</v>
      </c>
      <c r="H36" s="20">
        <v>-13275.40396363019</v>
      </c>
      <c r="I36" s="20">
        <v>9967.6668401400566</v>
      </c>
      <c r="J36" s="20">
        <v>36304.119144213983</v>
      </c>
      <c r="K36" s="20">
        <v>66052.685090204963</v>
      </c>
    </row>
    <row r="37" spans="3:11" ht="19.5" x14ac:dyDescent="0.35">
      <c r="C37" s="30"/>
      <c r="D37" s="21">
        <v>15900</v>
      </c>
      <c r="E37" s="20">
        <v>-118000</v>
      </c>
      <c r="F37" s="20">
        <v>-35246.820749100356</v>
      </c>
      <c r="G37" s="20">
        <v>-16462.817141736035</v>
      </c>
      <c r="H37" s="20">
        <v>4910.8707929584452</v>
      </c>
      <c r="I37" s="20">
        <v>29145.241746180865</v>
      </c>
      <c r="J37" s="20">
        <v>56536.194306164994</v>
      </c>
      <c r="K37" s="20">
        <v>87406.604858433217</v>
      </c>
    </row>
    <row r="38" spans="3:11" ht="19.5" x14ac:dyDescent="0.35">
      <c r="C38" s="30"/>
      <c r="D38" s="21">
        <v>15350</v>
      </c>
      <c r="E38" s="20">
        <v>-107000</v>
      </c>
      <c r="F38" s="20">
        <v>-18868.877532390768</v>
      </c>
      <c r="G38" s="20">
        <v>791.46538405445244</v>
      </c>
      <c r="H38" s="20">
        <v>23097.145549547051</v>
      </c>
      <c r="I38" s="20">
        <v>48322.816652221918</v>
      </c>
      <c r="J38" s="20">
        <v>76768.269468116137</v>
      </c>
      <c r="K38" s="20">
        <v>108760.52462666144</v>
      </c>
    </row>
    <row r="39" spans="3:11" ht="19.5" x14ac:dyDescent="0.35">
      <c r="C39" s="30"/>
      <c r="D39" s="21">
        <v>14800</v>
      </c>
      <c r="E39" s="20">
        <v>-96000</v>
      </c>
      <c r="F39" s="20">
        <v>-2490.9343156812829</v>
      </c>
      <c r="G39" s="20">
        <v>18045.747909845159</v>
      </c>
      <c r="H39" s="20">
        <v>41283.420306135638</v>
      </c>
      <c r="I39" s="20">
        <v>67500.391558262796</v>
      </c>
      <c r="J39" s="20">
        <v>97000.344630067324</v>
      </c>
      <c r="K39" s="20">
        <v>130114.44439488937</v>
      </c>
    </row>
    <row r="40" spans="3:11" ht="19.5" x14ac:dyDescent="0.35">
      <c r="C40" s="30"/>
      <c r="D40" s="21">
        <v>14250</v>
      </c>
      <c r="E40" s="20">
        <v>-85000</v>
      </c>
      <c r="F40" s="20">
        <v>13887.008901028261</v>
      </c>
      <c r="G40" s="20">
        <v>35300.030435635534</v>
      </c>
      <c r="H40" s="20">
        <v>59469.69506272432</v>
      </c>
      <c r="I40" s="20">
        <v>86677.966464303725</v>
      </c>
      <c r="J40" s="20">
        <v>117232.41979201834</v>
      </c>
      <c r="K40" s="20">
        <v>151468.36416311769</v>
      </c>
    </row>
    <row r="41" spans="3:11" ht="19.5" x14ac:dyDescent="0.35">
      <c r="C41" s="30"/>
      <c r="D41" s="21">
        <v>13700</v>
      </c>
      <c r="E41" s="20">
        <v>-74000</v>
      </c>
      <c r="F41" s="20">
        <v>30264.952117737746</v>
      </c>
      <c r="G41" s="20">
        <v>52554.312961426171</v>
      </c>
      <c r="H41" s="20">
        <v>77655.969819312857</v>
      </c>
      <c r="I41" s="20">
        <v>105855.54137034455</v>
      </c>
      <c r="J41" s="20">
        <v>137464.49495396935</v>
      </c>
      <c r="K41" s="20">
        <v>172822.28393134594</v>
      </c>
    </row>
    <row r="42" spans="3:11" ht="19.5" x14ac:dyDescent="0.35">
      <c r="C42" s="30"/>
      <c r="D42" s="21">
        <v>13150</v>
      </c>
      <c r="E42" s="20">
        <v>-63000</v>
      </c>
      <c r="F42" s="20">
        <v>46642.895334447305</v>
      </c>
      <c r="G42" s="20">
        <v>69808.595487216793</v>
      </c>
      <c r="H42" s="20">
        <v>95842.244575901539</v>
      </c>
      <c r="I42" s="20">
        <v>125033.11627638544</v>
      </c>
      <c r="J42" s="20">
        <v>157696.57011592051</v>
      </c>
      <c r="K42" s="20">
        <v>194176.20369957414</v>
      </c>
    </row>
    <row r="43" spans="3:11" ht="19.5" x14ac:dyDescent="0.35">
      <c r="C43" s="30"/>
      <c r="D43" s="21">
        <v>12600</v>
      </c>
      <c r="E43" s="20">
        <v>-52000</v>
      </c>
      <c r="F43" s="20">
        <v>63020.838551156805</v>
      </c>
      <c r="G43" s="20">
        <v>87062.878013007183</v>
      </c>
      <c r="H43" s="20">
        <v>114028.51933249008</v>
      </c>
      <c r="I43" s="20">
        <v>144210.69118242644</v>
      </c>
      <c r="J43" s="20">
        <v>177928.64527787158</v>
      </c>
      <c r="K43" s="20">
        <v>215530.12346780224</v>
      </c>
    </row>
    <row r="44" spans="3:11" ht="19.5" x14ac:dyDescent="0.35">
      <c r="C44" s="30"/>
      <c r="D44" s="21">
        <v>12050</v>
      </c>
      <c r="E44" s="20">
        <v>-41000</v>
      </c>
      <c r="F44" s="20">
        <v>79398.781767866254</v>
      </c>
      <c r="G44" s="20">
        <v>104317.16053879785</v>
      </c>
      <c r="H44" s="20">
        <v>132214.7940890787</v>
      </c>
      <c r="I44" s="20">
        <v>163388.26608846735</v>
      </c>
      <c r="J44" s="20">
        <v>198160.72043982267</v>
      </c>
      <c r="K44" s="20">
        <v>236884.04323603056</v>
      </c>
    </row>
    <row r="45" spans="3:11" ht="19.5" x14ac:dyDescent="0.35">
      <c r="C45" s="30"/>
      <c r="D45" s="21">
        <v>11500</v>
      </c>
      <c r="E45" s="20">
        <v>-30000</v>
      </c>
      <c r="F45" s="20">
        <v>95776.724984575863</v>
      </c>
      <c r="G45" s="20">
        <v>121571.44306458835</v>
      </c>
      <c r="H45" s="20">
        <v>150401.0688456675</v>
      </c>
      <c r="I45" s="20">
        <v>182565.84099450827</v>
      </c>
      <c r="J45" s="20">
        <v>218392.79560177372</v>
      </c>
      <c r="K45" s="20">
        <v>258237.96300425875</v>
      </c>
    </row>
    <row r="46" spans="3:11" ht="19.5" x14ac:dyDescent="0.35">
      <c r="C46" s="30"/>
      <c r="D46" s="21">
        <v>10950</v>
      </c>
      <c r="E46" s="20">
        <v>-19000</v>
      </c>
      <c r="F46" s="20">
        <v>112154.66820128531</v>
      </c>
      <c r="G46" s="20">
        <v>138825.72559037883</v>
      </c>
      <c r="H46" s="20">
        <v>168587.34360225606</v>
      </c>
      <c r="I46" s="20">
        <v>201743.41590054915</v>
      </c>
      <c r="J46" s="20">
        <v>238624.87076372476</v>
      </c>
      <c r="K46" s="20">
        <v>279591.88277248695</v>
      </c>
    </row>
    <row r="47" spans="3:11" ht="19.5" x14ac:dyDescent="0.35">
      <c r="C47" s="30"/>
      <c r="D47" s="21">
        <v>10400</v>
      </c>
      <c r="E47" s="20">
        <v>-8000</v>
      </c>
      <c r="F47" s="20">
        <v>128532.61141799483</v>
      </c>
      <c r="G47" s="20">
        <v>156080.00811616957</v>
      </c>
      <c r="H47" s="20">
        <v>186773.61835884463</v>
      </c>
      <c r="I47" s="20">
        <v>220920.99080659001</v>
      </c>
      <c r="J47" s="20">
        <v>258856.94592567597</v>
      </c>
      <c r="K47" s="20">
        <v>300945.80254071509</v>
      </c>
    </row>
    <row r="48" spans="3:11" ht="19.5" x14ac:dyDescent="0.35">
      <c r="C48" s="30"/>
      <c r="D48" s="21">
        <v>9850</v>
      </c>
      <c r="E48" s="20">
        <v>3000</v>
      </c>
      <c r="F48" s="20">
        <v>144910.55463470431</v>
      </c>
      <c r="G48" s="20">
        <v>173334.29064195999</v>
      </c>
      <c r="H48" s="20">
        <v>204959.89311543325</v>
      </c>
      <c r="I48" s="20">
        <v>240098.56571263104</v>
      </c>
      <c r="J48" s="20">
        <v>279089.02108762693</v>
      </c>
      <c r="K48" s="20">
        <v>322299.72230894346</v>
      </c>
    </row>
    <row r="49" spans="3:11" ht="19.5" x14ac:dyDescent="0.35">
      <c r="C49" s="30"/>
      <c r="D49" s="21">
        <v>9300</v>
      </c>
      <c r="E49" s="20">
        <v>14000</v>
      </c>
      <c r="F49" s="20">
        <v>161288.49785141388</v>
      </c>
      <c r="G49" s="20">
        <v>190588.57316775052</v>
      </c>
      <c r="H49" s="20">
        <v>223146.16787202199</v>
      </c>
      <c r="I49" s="20">
        <v>259276.14061867195</v>
      </c>
      <c r="J49" s="20">
        <v>299321.09624957794</v>
      </c>
      <c r="K49" s="20">
        <v>343653.64207717165</v>
      </c>
    </row>
    <row r="50" spans="3:11" ht="19.5" x14ac:dyDescent="0.35">
      <c r="C50" s="30"/>
      <c r="D50" s="21">
        <v>8750</v>
      </c>
      <c r="E50" s="20">
        <v>25000</v>
      </c>
      <c r="F50" s="20">
        <v>177666.44106812333</v>
      </c>
      <c r="G50" s="20">
        <v>207842.85569354115</v>
      </c>
      <c r="H50" s="20">
        <v>241332.44262861056</v>
      </c>
      <c r="I50" s="20">
        <v>278453.71552471287</v>
      </c>
      <c r="J50" s="20">
        <v>319553.17141152918</v>
      </c>
      <c r="K50" s="20">
        <v>365007.56184539961</v>
      </c>
    </row>
    <row r="51" spans="3:11" ht="19.5" x14ac:dyDescent="0.35">
      <c r="C51" s="30"/>
      <c r="D51" s="21">
        <v>8200</v>
      </c>
      <c r="E51" s="20">
        <v>36000</v>
      </c>
      <c r="F51" s="20">
        <v>194044.38428483298</v>
      </c>
      <c r="G51" s="20">
        <v>225097.13821933174</v>
      </c>
      <c r="H51" s="20">
        <v>259518.7173851991</v>
      </c>
      <c r="I51" s="20">
        <v>297631.29043075378</v>
      </c>
      <c r="J51" s="20">
        <v>339785.24657348008</v>
      </c>
      <c r="K51" s="20">
        <v>386361.48161362804</v>
      </c>
    </row>
    <row r="52" spans="3:11" ht="19.5" x14ac:dyDescent="0.35">
      <c r="C52" s="30"/>
      <c r="D52" s="21">
        <v>7650</v>
      </c>
      <c r="E52" s="20">
        <v>47000</v>
      </c>
      <c r="F52" s="20">
        <v>210422.32750154246</v>
      </c>
      <c r="G52" s="20">
        <v>242351.42074512233</v>
      </c>
      <c r="H52" s="20">
        <v>277704.99214178778</v>
      </c>
      <c r="I52" s="20">
        <v>316808.86533679452</v>
      </c>
      <c r="J52" s="20">
        <v>360017.32173543115</v>
      </c>
      <c r="K52" s="20">
        <v>407715.40138185624</v>
      </c>
    </row>
    <row r="53" spans="3:11" ht="19.5" x14ac:dyDescent="0.35">
      <c r="C53" s="30"/>
      <c r="D53" s="21">
        <v>7100</v>
      </c>
      <c r="E53" s="20">
        <v>58000</v>
      </c>
      <c r="F53" s="20">
        <v>226800.27071825197</v>
      </c>
      <c r="G53" s="20">
        <v>259605.70327091275</v>
      </c>
      <c r="H53" s="20">
        <v>295891.26689837623</v>
      </c>
      <c r="I53" s="20">
        <v>335986.44024283567</v>
      </c>
      <c r="J53" s="20">
        <v>380249.39689738222</v>
      </c>
      <c r="K53" s="20">
        <v>429069.3211500842</v>
      </c>
    </row>
    <row r="54" spans="3:11" ht="19.5" x14ac:dyDescent="0.35">
      <c r="C54" s="31"/>
      <c r="D54" s="21">
        <v>6550</v>
      </c>
      <c r="E54" s="20">
        <v>69000</v>
      </c>
      <c r="F54" s="20">
        <v>243178.2139349615</v>
      </c>
      <c r="G54" s="20">
        <v>276859.98579670337</v>
      </c>
      <c r="H54" s="20">
        <v>314077.54165496508</v>
      </c>
      <c r="I54" s="20">
        <v>355164.01514887653</v>
      </c>
      <c r="J54" s="20">
        <v>400481.47205933341</v>
      </c>
      <c r="K54" s="20">
        <v>450423.24091831257</v>
      </c>
    </row>
    <row r="58" spans="3:11" x14ac:dyDescent="0.25">
      <c r="D58"/>
    </row>
    <row r="59" spans="3:11" x14ac:dyDescent="0.25">
      <c r="D59"/>
    </row>
    <row r="60" spans="3:11" x14ac:dyDescent="0.25">
      <c r="D60"/>
    </row>
    <row r="61" spans="3:11" x14ac:dyDescent="0.25">
      <c r="D61"/>
    </row>
    <row r="62" spans="3:11" x14ac:dyDescent="0.25">
      <c r="D62"/>
    </row>
    <row r="63" spans="3:11" x14ac:dyDescent="0.25">
      <c r="D63"/>
    </row>
    <row r="64" spans="3:11" x14ac:dyDescent="0.25">
      <c r="D64"/>
    </row>
    <row r="65" spans="4:4" x14ac:dyDescent="0.25">
      <c r="D65"/>
    </row>
    <row r="66" spans="4:4" x14ac:dyDescent="0.25">
      <c r="D66"/>
    </row>
    <row r="67" spans="4:4" x14ac:dyDescent="0.25">
      <c r="D67"/>
    </row>
    <row r="68" spans="4:4" x14ac:dyDescent="0.25">
      <c r="D68"/>
    </row>
    <row r="69" spans="4:4" x14ac:dyDescent="0.25">
      <c r="D69"/>
    </row>
    <row r="70" spans="4:4" x14ac:dyDescent="0.25">
      <c r="D70"/>
    </row>
    <row r="71" spans="4:4" x14ac:dyDescent="0.25">
      <c r="D71"/>
    </row>
    <row r="72" spans="4:4" x14ac:dyDescent="0.25">
      <c r="D72"/>
    </row>
    <row r="73" spans="4:4" x14ac:dyDescent="0.25">
      <c r="D73"/>
    </row>
    <row r="74" spans="4:4" x14ac:dyDescent="0.25">
      <c r="D74"/>
    </row>
    <row r="75" spans="4:4" x14ac:dyDescent="0.25">
      <c r="D75"/>
    </row>
    <row r="76" spans="4:4" x14ac:dyDescent="0.25">
      <c r="D76"/>
    </row>
    <row r="77" spans="4:4" x14ac:dyDescent="0.25">
      <c r="D77"/>
    </row>
    <row r="78" spans="4:4" x14ac:dyDescent="0.25">
      <c r="D78"/>
    </row>
    <row r="79" spans="4:4" x14ac:dyDescent="0.25">
      <c r="D79"/>
    </row>
    <row r="80" spans="4:4" x14ac:dyDescent="0.25">
      <c r="D80"/>
    </row>
    <row r="81" spans="4:4" x14ac:dyDescent="0.25">
      <c r="D81"/>
    </row>
    <row r="82" spans="4:4" x14ac:dyDescent="0.25">
      <c r="D82"/>
    </row>
    <row r="83" spans="4:4" x14ac:dyDescent="0.25">
      <c r="D83"/>
    </row>
    <row r="84" spans="4:4" x14ac:dyDescent="0.25">
      <c r="D84"/>
    </row>
    <row r="85" spans="4:4" x14ac:dyDescent="0.25">
      <c r="D85"/>
    </row>
    <row r="86" spans="4:4" x14ac:dyDescent="0.25">
      <c r="D86"/>
    </row>
    <row r="87" spans="4:4" x14ac:dyDescent="0.25">
      <c r="D87"/>
    </row>
    <row r="88" spans="4:4" x14ac:dyDescent="0.25">
      <c r="D88"/>
    </row>
    <row r="89" spans="4:4" x14ac:dyDescent="0.25">
      <c r="D89"/>
    </row>
    <row r="90" spans="4:4" x14ac:dyDescent="0.25">
      <c r="D90"/>
    </row>
    <row r="91" spans="4:4" x14ac:dyDescent="0.25">
      <c r="D91"/>
    </row>
    <row r="92" spans="4:4" x14ac:dyDescent="0.25">
      <c r="D92"/>
    </row>
    <row r="93" spans="4:4" x14ac:dyDescent="0.25">
      <c r="D93"/>
    </row>
    <row r="94" spans="4:4" x14ac:dyDescent="0.25">
      <c r="D94"/>
    </row>
    <row r="95" spans="4:4" x14ac:dyDescent="0.25">
      <c r="D95"/>
    </row>
    <row r="96" spans="4:4" x14ac:dyDescent="0.25">
      <c r="D96"/>
    </row>
    <row r="97" spans="4:4" x14ac:dyDescent="0.25">
      <c r="D97"/>
    </row>
    <row r="98" spans="4:4" x14ac:dyDescent="0.25">
      <c r="D98"/>
    </row>
    <row r="99" spans="4:4" x14ac:dyDescent="0.25">
      <c r="D99"/>
    </row>
    <row r="100" spans="4:4" x14ac:dyDescent="0.25">
      <c r="D100"/>
    </row>
    <row r="101" spans="4:4" x14ac:dyDescent="0.25">
      <c r="D101"/>
    </row>
    <row r="102" spans="4:4" x14ac:dyDescent="0.25">
      <c r="D102"/>
    </row>
    <row r="103" spans="4:4" x14ac:dyDescent="0.25">
      <c r="D103"/>
    </row>
  </sheetData>
  <sortState xmlns:xlrd2="http://schemas.microsoft.com/office/spreadsheetml/2017/richdata2" ref="D58:D103">
    <sortCondition ref="D58:D103"/>
  </sortState>
  <mergeCells count="3">
    <mergeCell ref="A1:D1"/>
    <mergeCell ref="D33:K33"/>
    <mergeCell ref="C34:C54"/>
  </mergeCells>
  <conditionalFormatting sqref="E35:K54">
    <cfRule type="cellIs" dxfId="3" priority="1" operator="greaterThan">
      <formula>250000</formula>
    </cfRule>
    <cfRule type="cellIs" dxfId="2" priority="20" operator="greaterThanOrEqual">
      <formula>200000</formula>
    </cfRule>
    <cfRule type="cellIs" dxfId="1" priority="21" stopIfTrue="1" operator="between">
      <formula>0</formula>
      <formula>199999</formula>
    </cfRule>
    <cfRule type="cellIs" dxfId="0" priority="22" operator="lessThan">
      <formula>200000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German E. Reyna</dc:creator>
  <cp:lastModifiedBy>German E. Reyna</cp:lastModifiedBy>
  <dcterms:created xsi:type="dcterms:W3CDTF">2025-09-20T22:44:18Z</dcterms:created>
  <dcterms:modified xsi:type="dcterms:W3CDTF">2025-09-24T19:14:04Z</dcterms:modified>
</cp:coreProperties>
</file>