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10" i="1" l="1"/>
  <c r="P6" i="1"/>
  <c r="N11" i="1"/>
  <c r="N10" i="1"/>
  <c r="N9" i="1"/>
  <c r="N8" i="1"/>
  <c r="N7" i="1"/>
  <c r="N6" i="1"/>
  <c r="M13" i="1"/>
  <c r="L11" i="1"/>
  <c r="L10" i="1"/>
  <c r="L9" i="1"/>
  <c r="L8" i="1"/>
  <c r="L7" i="1"/>
  <c r="L6" i="1"/>
  <c r="L5" i="1"/>
  <c r="L13" i="1" s="1"/>
  <c r="K13" i="1"/>
  <c r="J11" i="1"/>
  <c r="J10" i="1"/>
  <c r="J9" i="1"/>
  <c r="J8" i="1"/>
  <c r="J7" i="1"/>
  <c r="J6" i="1"/>
  <c r="J5" i="1"/>
  <c r="J4" i="1"/>
  <c r="I13" i="1"/>
  <c r="H11" i="1"/>
  <c r="H10" i="1"/>
  <c r="H9" i="1"/>
  <c r="H8" i="1"/>
  <c r="H7" i="1"/>
  <c r="H6" i="1"/>
  <c r="H5" i="1"/>
  <c r="H4" i="1"/>
  <c r="G13" i="1"/>
  <c r="F13" i="1"/>
  <c r="F12" i="1"/>
  <c r="F11" i="1"/>
  <c r="F10" i="1"/>
  <c r="F8" i="1"/>
  <c r="F7" i="1"/>
  <c r="F6" i="1"/>
  <c r="F5" i="1"/>
  <c r="F4" i="1"/>
  <c r="E13" i="1"/>
  <c r="B2" i="1"/>
  <c r="J13" i="1" l="1"/>
  <c r="C13" i="1"/>
  <c r="B1" i="1"/>
  <c r="D6" i="1" l="1"/>
  <c r="D10" i="1"/>
  <c r="D4" i="1"/>
  <c r="D8" i="1"/>
  <c r="D5" i="1"/>
  <c r="D7" i="1"/>
  <c r="D9" i="1"/>
  <c r="D11" i="1"/>
  <c r="H12" i="1" l="1"/>
  <c r="D13" i="1"/>
  <c r="H13" i="1" l="1"/>
</calcChain>
</file>

<file path=xl/sharedStrings.xml><?xml version="1.0" encoding="utf-8"?>
<sst xmlns="http://schemas.openxmlformats.org/spreadsheetml/2006/main" count="34" uniqueCount="32">
  <si>
    <t>Name</t>
  </si>
  <si>
    <t>Party</t>
  </si>
  <si>
    <t>Gryffindor Goodies</t>
  </si>
  <si>
    <t>Ravenclaw Radicals</t>
  </si>
  <si>
    <t>Slytherin Slimeballs</t>
  </si>
  <si>
    <t>Hufflepuff Health Service Alliance</t>
  </si>
  <si>
    <t>Patronus Party</t>
  </si>
  <si>
    <t>Dementors against Democracy</t>
  </si>
  <si>
    <t>Muggle Rights Group</t>
  </si>
  <si>
    <t>Polly Juniper</t>
  </si>
  <si>
    <t>Rupert Sculler</t>
  </si>
  <si>
    <t>Henrietta Wumpett</t>
  </si>
  <si>
    <t>Boris Hoopla</t>
  </si>
  <si>
    <t>Tinketty Tonk</t>
  </si>
  <si>
    <t>Scary Speiss</t>
  </si>
  <si>
    <t>Loopy Squirrel</t>
  </si>
  <si>
    <t>Amy Forbes</t>
  </si>
  <si>
    <t>1st pref %</t>
  </si>
  <si>
    <t>1st pref votes</t>
  </si>
  <si>
    <t>X</t>
  </si>
  <si>
    <t>Non-transferable</t>
  </si>
  <si>
    <t>stage 2 %</t>
  </si>
  <si>
    <t>stage 2 votes</t>
  </si>
  <si>
    <t>stage 3 %</t>
  </si>
  <si>
    <t>Stage 3 votes</t>
  </si>
  <si>
    <t>Stage 4 %</t>
  </si>
  <si>
    <t>Stage 4 votes</t>
  </si>
  <si>
    <t>Stage 5 %</t>
  </si>
  <si>
    <t>Stage 5 votes</t>
  </si>
  <si>
    <t>stage 6 %</t>
  </si>
  <si>
    <t>stage 6 votes</t>
  </si>
  <si>
    <t>stage 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</si>
</sst>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pane xSplit="2" ySplit="3" topLeftCell="G4" activePane="bottomRight" state="frozen"/>
      <selection pane="topRight" activeCell="C1" sqref="C1"/>
      <selection pane="bottomLeft" activeCell="A4" sqref="A4"/>
      <selection pane="bottomRight" activeCell="P6" sqref="P6:P10"/>
    </sheetView>
  </sheetViews>
  <sheetFormatPr defaultRowHeight="15" x14ac:dyDescent="0.25"/>
  <cols>
    <col min="1" max="1" width="18.85546875" customWidth="1"/>
    <col min="2" max="2" width="31.7109375" bestFit="1" customWidth="1"/>
    <col min="3" max="4" width="15" customWidth="1"/>
    <col min="5" max="5" width="9.140625" bestFit="1" customWidth="1"/>
    <col min="6" max="6" width="12.42578125" bestFit="1" customWidth="1"/>
    <col min="7" max="7" width="16.42578125" customWidth="1"/>
    <col min="8" max="8" width="14" bestFit="1" customWidth="1"/>
    <col min="9" max="9" width="16.28515625" customWidth="1"/>
    <col min="10" max="10" width="13" customWidth="1"/>
    <col min="11" max="11" width="9.28515625" bestFit="1" customWidth="1"/>
    <col min="12" max="12" width="12.5703125" bestFit="1" customWidth="1"/>
  </cols>
  <sheetData>
    <row r="1" spans="1:16" x14ac:dyDescent="0.25">
      <c r="A1">
        <v>15000</v>
      </c>
      <c r="B1">
        <f>A1*A2</f>
        <v>7558.5</v>
      </c>
      <c r="C1">
        <v>4</v>
      </c>
    </row>
    <row r="2" spans="1:16" x14ac:dyDescent="0.25">
      <c r="A2" s="1">
        <v>0.50390000000000001</v>
      </c>
      <c r="B2">
        <f>1+INT(B1/(C1+1))</f>
        <v>1512</v>
      </c>
    </row>
    <row r="3" spans="1:16" x14ac:dyDescent="0.25">
      <c r="A3" t="s">
        <v>0</v>
      </c>
      <c r="B3" t="s">
        <v>1</v>
      </c>
      <c r="C3" t="s">
        <v>17</v>
      </c>
      <c r="D3" t="s">
        <v>18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6" x14ac:dyDescent="0.25">
      <c r="A4" t="s">
        <v>9</v>
      </c>
      <c r="B4" t="s">
        <v>2</v>
      </c>
      <c r="C4">
        <v>17</v>
      </c>
      <c r="D4">
        <f>ROUND(C4*$B$1/100,0)</f>
        <v>1285</v>
      </c>
      <c r="E4">
        <v>1</v>
      </c>
      <c r="F4">
        <f>ROUND($D$9*E4/100,0)</f>
        <v>3</v>
      </c>
      <c r="G4">
        <v>45</v>
      </c>
      <c r="H4">
        <f>ROUND(($D$8+$F$8)*G4/100,0)</f>
        <v>206</v>
      </c>
      <c r="I4">
        <v>90</v>
      </c>
      <c r="J4">
        <f>($H$11+$F$11+$D$11)*I4/100</f>
        <v>1410.3</v>
      </c>
    </row>
    <row r="5" spans="1:16" x14ac:dyDescent="0.25">
      <c r="A5" t="s">
        <v>11</v>
      </c>
      <c r="B5" t="s">
        <v>3</v>
      </c>
      <c r="C5">
        <v>13</v>
      </c>
      <c r="D5">
        <f t="shared" ref="D5:D11" si="0">ROUND(C5*$B$1/100,0)</f>
        <v>983</v>
      </c>
      <c r="E5">
        <v>1</v>
      </c>
      <c r="F5">
        <f t="shared" ref="F5:F12" si="1">ROUND($D$9*E5/100,0)</f>
        <v>3</v>
      </c>
      <c r="G5">
        <v>5</v>
      </c>
      <c r="H5">
        <f t="shared" ref="H5:H11" si="2">ROUND(($D$8+$F$8)*G5/100,0)</f>
        <v>23</v>
      </c>
      <c r="I5">
        <v>3</v>
      </c>
      <c r="J5">
        <f t="shared" ref="J5:J11" si="3">($H$11+$F$11+$D$11)*I5/100</f>
        <v>47.01</v>
      </c>
      <c r="K5">
        <v>40</v>
      </c>
      <c r="L5">
        <f>K5*(1536.3)/100</f>
        <v>614.52</v>
      </c>
    </row>
    <row r="6" spans="1:16" x14ac:dyDescent="0.25">
      <c r="A6" t="s">
        <v>12</v>
      </c>
      <c r="B6" t="s">
        <v>4</v>
      </c>
      <c r="C6">
        <v>12</v>
      </c>
      <c r="D6">
        <f t="shared" si="0"/>
        <v>907</v>
      </c>
      <c r="E6">
        <v>95</v>
      </c>
      <c r="F6">
        <f t="shared" si="1"/>
        <v>287</v>
      </c>
      <c r="G6">
        <v>0</v>
      </c>
      <c r="H6">
        <f t="shared" si="2"/>
        <v>0</v>
      </c>
      <c r="I6">
        <v>0</v>
      </c>
      <c r="J6">
        <f t="shared" si="3"/>
        <v>0</v>
      </c>
      <c r="K6">
        <v>6</v>
      </c>
      <c r="L6">
        <f t="shared" ref="L6:L11" si="4">K6*(1536.3)/100</f>
        <v>92.177999999999997</v>
      </c>
      <c r="M6">
        <v>5</v>
      </c>
      <c r="N6">
        <f>1016.55*M6/100</f>
        <v>50.827500000000001</v>
      </c>
      <c r="O6">
        <v>10</v>
      </c>
      <c r="P6">
        <f>1847.95*O6/100</f>
        <v>184.79499999999999</v>
      </c>
    </row>
    <row r="7" spans="1:16" x14ac:dyDescent="0.25">
      <c r="A7" t="s">
        <v>16</v>
      </c>
      <c r="B7" t="s">
        <v>5</v>
      </c>
      <c r="C7">
        <v>16</v>
      </c>
      <c r="D7">
        <f t="shared" si="0"/>
        <v>1209</v>
      </c>
      <c r="E7">
        <v>1</v>
      </c>
      <c r="F7">
        <f t="shared" si="1"/>
        <v>3</v>
      </c>
      <c r="G7">
        <v>4</v>
      </c>
      <c r="H7">
        <f t="shared" si="2"/>
        <v>18</v>
      </c>
      <c r="I7">
        <v>4</v>
      </c>
      <c r="J7">
        <f t="shared" si="3"/>
        <v>62.68</v>
      </c>
      <c r="K7">
        <v>40</v>
      </c>
      <c r="L7">
        <f t="shared" si="4"/>
        <v>614.52</v>
      </c>
      <c r="M7">
        <v>60</v>
      </c>
      <c r="N7">
        <f t="shared" ref="N7:N11" si="5">1016.55*M7/100</f>
        <v>609.92999999999995</v>
      </c>
    </row>
    <row r="8" spans="1:16" x14ac:dyDescent="0.25">
      <c r="A8" t="s">
        <v>15</v>
      </c>
      <c r="B8" t="s">
        <v>6</v>
      </c>
      <c r="C8">
        <v>6</v>
      </c>
      <c r="D8">
        <f t="shared" si="0"/>
        <v>454</v>
      </c>
      <c r="E8">
        <v>1</v>
      </c>
      <c r="F8">
        <f t="shared" si="1"/>
        <v>3</v>
      </c>
      <c r="H8">
        <f t="shared" si="2"/>
        <v>0</v>
      </c>
      <c r="I8">
        <v>0</v>
      </c>
      <c r="J8">
        <f t="shared" si="3"/>
        <v>0</v>
      </c>
      <c r="L8">
        <f t="shared" si="4"/>
        <v>0</v>
      </c>
      <c r="N8">
        <f t="shared" si="5"/>
        <v>0</v>
      </c>
    </row>
    <row r="9" spans="1:16" x14ac:dyDescent="0.25">
      <c r="A9" t="s">
        <v>14</v>
      </c>
      <c r="B9" t="s">
        <v>7</v>
      </c>
      <c r="C9">
        <v>4</v>
      </c>
      <c r="D9">
        <f t="shared" si="0"/>
        <v>302</v>
      </c>
      <c r="E9" t="s">
        <v>19</v>
      </c>
      <c r="F9" t="s">
        <v>19</v>
      </c>
      <c r="H9">
        <f t="shared" si="2"/>
        <v>0</v>
      </c>
      <c r="I9">
        <v>0</v>
      </c>
      <c r="J9">
        <f t="shared" si="3"/>
        <v>0</v>
      </c>
      <c r="L9">
        <f t="shared" si="4"/>
        <v>0</v>
      </c>
      <c r="N9">
        <f t="shared" si="5"/>
        <v>0</v>
      </c>
    </row>
    <row r="10" spans="1:16" x14ac:dyDescent="0.25">
      <c r="A10" t="s">
        <v>13</v>
      </c>
      <c r="B10" t="s">
        <v>8</v>
      </c>
      <c r="C10">
        <v>14</v>
      </c>
      <c r="D10">
        <f t="shared" si="0"/>
        <v>1058</v>
      </c>
      <c r="E10">
        <v>1</v>
      </c>
      <c r="F10">
        <f t="shared" si="1"/>
        <v>3</v>
      </c>
      <c r="G10">
        <v>1</v>
      </c>
      <c r="H10">
        <f t="shared" si="2"/>
        <v>5</v>
      </c>
      <c r="I10">
        <v>3</v>
      </c>
      <c r="J10">
        <f t="shared" si="3"/>
        <v>47.01</v>
      </c>
      <c r="K10">
        <v>14</v>
      </c>
      <c r="L10">
        <f t="shared" si="4"/>
        <v>215.08199999999999</v>
      </c>
      <c r="M10">
        <v>35</v>
      </c>
      <c r="N10">
        <f t="shared" si="5"/>
        <v>355.79250000000002</v>
      </c>
      <c r="O10">
        <v>90</v>
      </c>
      <c r="P10">
        <f>1847.95*O10/100</f>
        <v>1663.155</v>
      </c>
    </row>
    <row r="11" spans="1:16" x14ac:dyDescent="0.25">
      <c r="A11" t="s">
        <v>10</v>
      </c>
      <c r="B11" t="s">
        <v>2</v>
      </c>
      <c r="C11">
        <v>18</v>
      </c>
      <c r="D11">
        <f t="shared" si="0"/>
        <v>1361</v>
      </c>
      <c r="E11">
        <v>0</v>
      </c>
      <c r="F11">
        <f t="shared" si="1"/>
        <v>0</v>
      </c>
      <c r="G11">
        <v>45</v>
      </c>
      <c r="H11">
        <f t="shared" si="2"/>
        <v>206</v>
      </c>
      <c r="J11">
        <f t="shared" si="3"/>
        <v>0</v>
      </c>
      <c r="L11">
        <f t="shared" si="4"/>
        <v>0</v>
      </c>
      <c r="N11">
        <f t="shared" si="5"/>
        <v>0</v>
      </c>
    </row>
    <row r="12" spans="1:16" x14ac:dyDescent="0.25">
      <c r="D12" t="s">
        <v>20</v>
      </c>
      <c r="E12">
        <v>0</v>
      </c>
      <c r="F12">
        <f t="shared" si="1"/>
        <v>0</v>
      </c>
      <c r="H12">
        <f t="shared" ref="H5:H12" si="6">ROUND(($D$6+$F$6)*G12/100,0)</f>
        <v>0</v>
      </c>
      <c r="I12">
        <v>0</v>
      </c>
    </row>
    <row r="13" spans="1:16" x14ac:dyDescent="0.25">
      <c r="C13">
        <f>SUM(C4:C11)</f>
        <v>100</v>
      </c>
      <c r="D13">
        <f>SUM(D4:D11)</f>
        <v>7559</v>
      </c>
      <c r="E13">
        <f>SUM(E4:E12)</f>
        <v>100</v>
      </c>
      <c r="F13">
        <f>SUM(F4:F12)</f>
        <v>302</v>
      </c>
      <c r="G13">
        <f t="shared" ref="G13:M13" si="7">SUM(G4:G12)</f>
        <v>100</v>
      </c>
      <c r="H13">
        <f t="shared" si="7"/>
        <v>458</v>
      </c>
      <c r="I13">
        <f t="shared" si="7"/>
        <v>100</v>
      </c>
      <c r="J13">
        <f t="shared" ref="J13:L13" si="8">SUM(J4:J12)</f>
        <v>1567</v>
      </c>
      <c r="K13">
        <f t="shared" si="7"/>
        <v>100</v>
      </c>
      <c r="L13">
        <f t="shared" si="8"/>
        <v>1536.2999999999997</v>
      </c>
      <c r="M13">
        <f t="shared" si="7"/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</cp:lastModifiedBy>
  <dcterms:created xsi:type="dcterms:W3CDTF">2017-04-29T12:17:28Z</dcterms:created>
  <dcterms:modified xsi:type="dcterms:W3CDTF">2017-04-29T22:13:46Z</dcterms:modified>
</cp:coreProperties>
</file>