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8915" windowHeight="8160" activeTab="2"/>
  </bookViews>
  <sheets>
    <sheet name="EDF" sheetId="1" r:id="rId1"/>
    <sheet name="LLF" sheetId="2" r:id="rId2"/>
    <sheet name="Job Rejection" sheetId="3" r:id="rId3"/>
  </sheets>
  <definedNames>
    <definedName name="_xlnm.Print_Area" localSheetId="0">EDF!$A$14:$Q$34</definedName>
  </definedNames>
  <calcPr calcId="145621"/>
</workbook>
</file>

<file path=xl/calcChain.xml><?xml version="1.0" encoding="utf-8"?>
<calcChain xmlns="http://schemas.openxmlformats.org/spreadsheetml/2006/main">
  <c r="S3" i="3" l="1"/>
  <c r="S2" i="3"/>
  <c r="T2" i="3"/>
  <c r="E33" i="3"/>
  <c r="F33" i="3" s="1"/>
  <c r="D33" i="3"/>
  <c r="E32" i="3"/>
  <c r="F32" i="3" s="1"/>
  <c r="D32" i="3"/>
  <c r="F31" i="3"/>
  <c r="E31" i="3"/>
  <c r="D31" i="3"/>
  <c r="E30" i="3"/>
  <c r="F30" i="3" s="1"/>
  <c r="D30" i="3"/>
  <c r="E29" i="3"/>
  <c r="F29" i="3" s="1"/>
  <c r="D29" i="3"/>
  <c r="E28" i="3"/>
  <c r="F28" i="3" s="1"/>
  <c r="D28" i="3"/>
  <c r="E27" i="3"/>
  <c r="F27" i="3" s="1"/>
  <c r="D27" i="3"/>
  <c r="E26" i="3"/>
  <c r="F26" i="3" s="1"/>
  <c r="D26" i="3"/>
  <c r="E25" i="3"/>
  <c r="F25" i="3" s="1"/>
  <c r="D25" i="3"/>
  <c r="E24" i="3"/>
  <c r="F24" i="3" s="1"/>
  <c r="D24" i="3"/>
  <c r="I28" i="2"/>
  <c r="I29" i="2"/>
  <c r="I30" i="2"/>
  <c r="I31" i="2"/>
  <c r="I32" i="2"/>
  <c r="I33" i="2"/>
  <c r="I34" i="2"/>
  <c r="I35" i="2"/>
  <c r="I36" i="2"/>
  <c r="I27" i="2"/>
  <c r="N28" i="2"/>
  <c r="N29" i="2"/>
  <c r="N30" i="2"/>
  <c r="N31" i="2"/>
  <c r="N32" i="2"/>
  <c r="N33" i="2"/>
  <c r="N34" i="2"/>
  <c r="N35" i="2"/>
  <c r="N36" i="2"/>
  <c r="N27" i="2"/>
  <c r="H28" i="2"/>
  <c r="H29" i="2"/>
  <c r="H30" i="2"/>
  <c r="H31" i="2"/>
  <c r="H32" i="2"/>
  <c r="H33" i="2"/>
  <c r="H34" i="2"/>
  <c r="H35" i="2"/>
  <c r="H36" i="2"/>
  <c r="H27" i="2"/>
  <c r="M28" i="2"/>
  <c r="M29" i="2"/>
  <c r="M30" i="2"/>
  <c r="M31" i="2"/>
  <c r="M32" i="2"/>
  <c r="M33" i="2"/>
  <c r="M34" i="2"/>
  <c r="M35" i="2"/>
  <c r="M36" i="2"/>
  <c r="M27" i="2"/>
  <c r="K20" i="2" l="1"/>
  <c r="H21" i="2"/>
  <c r="J20" i="2"/>
  <c r="L19" i="2"/>
  <c r="K19" i="2"/>
  <c r="H20" i="2"/>
  <c r="J19" i="2"/>
  <c r="D55" i="2"/>
  <c r="D54" i="2"/>
  <c r="C55" i="2"/>
  <c r="C54" i="2"/>
  <c r="K18" i="2"/>
  <c r="H19" i="2"/>
  <c r="J18" i="2"/>
  <c r="D53" i="2"/>
  <c r="D52" i="2"/>
  <c r="D51" i="2"/>
  <c r="C53" i="2"/>
  <c r="C52" i="2"/>
  <c r="C51" i="2"/>
  <c r="K17" i="2"/>
  <c r="H18" i="2"/>
  <c r="J17" i="2"/>
  <c r="D50" i="2"/>
  <c r="D49" i="2"/>
  <c r="D48" i="2"/>
  <c r="D47" i="2"/>
  <c r="C50" i="2"/>
  <c r="C49" i="2"/>
  <c r="C48" i="2"/>
  <c r="C47" i="2"/>
  <c r="L16" i="2"/>
  <c r="K16" i="2"/>
  <c r="J16" i="2"/>
  <c r="K15" i="2"/>
  <c r="D46" i="2"/>
  <c r="D45" i="2"/>
  <c r="D44" i="2"/>
  <c r="C46" i="2"/>
  <c r="C45" i="2"/>
  <c r="C44" i="2"/>
  <c r="J15" i="2"/>
  <c r="D43" i="2"/>
  <c r="D42" i="2"/>
  <c r="D41" i="2"/>
  <c r="D40" i="2"/>
  <c r="C43" i="2"/>
  <c r="C42" i="2"/>
  <c r="C41" i="2"/>
  <c r="L14" i="2"/>
  <c r="K14" i="2"/>
  <c r="C40" i="2"/>
  <c r="J14" i="2"/>
  <c r="D39" i="2"/>
  <c r="D38" i="2"/>
  <c r="D37" i="2"/>
  <c r="C39" i="2"/>
  <c r="C38" i="2"/>
  <c r="C37" i="2"/>
  <c r="L13" i="2"/>
  <c r="K13" i="2"/>
  <c r="J13" i="2"/>
  <c r="D36" i="2"/>
  <c r="D35" i="2"/>
  <c r="C36" i="2"/>
  <c r="C35" i="2"/>
  <c r="L12" i="2"/>
  <c r="K12" i="2"/>
  <c r="J12" i="2"/>
  <c r="L11" i="2"/>
  <c r="K11" i="2"/>
  <c r="D34" i="2"/>
  <c r="C34" i="2"/>
  <c r="J11" i="2"/>
  <c r="D33" i="2"/>
  <c r="D32" i="2"/>
  <c r="C33" i="2"/>
  <c r="C32" i="2"/>
  <c r="K10" i="2"/>
  <c r="J9" i="2"/>
  <c r="J10" i="2"/>
  <c r="D30" i="2"/>
  <c r="D31" i="2"/>
  <c r="D29" i="2"/>
  <c r="L9" i="2"/>
  <c r="K9" i="2"/>
  <c r="C29" i="2"/>
  <c r="C31" i="2"/>
  <c r="C30" i="2"/>
  <c r="D28" i="2"/>
  <c r="D27" i="2"/>
  <c r="C28" i="2"/>
  <c r="C27" i="2"/>
  <c r="L8" i="2"/>
  <c r="K8" i="2"/>
  <c r="J8" i="2"/>
  <c r="L7" i="2"/>
  <c r="K7" i="2"/>
  <c r="D23" i="2"/>
  <c r="D26" i="2"/>
  <c r="D24" i="2"/>
  <c r="C26" i="2"/>
  <c r="C25" i="2"/>
  <c r="D25" i="2" s="1"/>
  <c r="C24" i="2"/>
  <c r="J7" i="2"/>
  <c r="D22" i="2"/>
  <c r="C23" i="2"/>
  <c r="C22" i="2"/>
  <c r="L6" i="2"/>
  <c r="K6" i="2"/>
  <c r="H7" i="2"/>
  <c r="J6" i="2"/>
  <c r="K5" i="2"/>
  <c r="K4" i="2"/>
  <c r="J5" i="2"/>
  <c r="D21" i="2"/>
  <c r="D20" i="2"/>
  <c r="C21" i="2"/>
  <c r="C20" i="2"/>
  <c r="H5" i="2"/>
  <c r="J4" i="2"/>
  <c r="D19" i="2"/>
  <c r="D18" i="2"/>
  <c r="D17" i="2"/>
  <c r="C19" i="2"/>
  <c r="C18" i="2"/>
  <c r="C17" i="2"/>
  <c r="L3" i="2"/>
  <c r="K3" i="2"/>
  <c r="J3" i="2"/>
  <c r="L2" i="2"/>
  <c r="K2" i="2"/>
  <c r="D15" i="2"/>
  <c r="D16" i="2"/>
  <c r="C16" i="2"/>
  <c r="F3" i="2"/>
  <c r="F4" i="2"/>
  <c r="F5" i="2"/>
  <c r="F6" i="2"/>
  <c r="F7" i="2"/>
  <c r="F8" i="2"/>
  <c r="F9" i="2"/>
  <c r="F10" i="2"/>
  <c r="F11" i="2"/>
  <c r="F2" i="2"/>
  <c r="J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G22" i="1" l="1"/>
  <c r="J41" i="1" l="1"/>
  <c r="J42" i="1"/>
  <c r="J43" i="1"/>
  <c r="J44" i="1"/>
  <c r="J45" i="1"/>
  <c r="J46" i="1"/>
  <c r="J47" i="1"/>
  <c r="J48" i="1"/>
  <c r="J40" i="1"/>
  <c r="J39" i="1"/>
  <c r="I40" i="1"/>
  <c r="I41" i="1"/>
  <c r="I42" i="1"/>
  <c r="I43" i="1"/>
  <c r="I44" i="1"/>
  <c r="I45" i="1"/>
  <c r="I46" i="1"/>
  <c r="I47" i="1"/>
  <c r="I48" i="1"/>
  <c r="I39" i="1"/>
  <c r="J33" i="1" l="1"/>
  <c r="J32" i="1"/>
  <c r="J31" i="1"/>
  <c r="J30" i="1"/>
  <c r="G30" i="1"/>
  <c r="J29" i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L16" i="1" s="1"/>
  <c r="G17" i="1" s="1"/>
  <c r="J15" i="1"/>
  <c r="A23" i="1"/>
  <c r="A24" i="1"/>
  <c r="G33" i="1" s="1"/>
  <c r="A16" i="1"/>
  <c r="G16" i="1" s="1"/>
  <c r="A17" i="1"/>
  <c r="L19" i="1" s="1"/>
  <c r="A18" i="1"/>
  <c r="G20" i="1" s="1"/>
  <c r="A19" i="1"/>
  <c r="G21" i="1" s="1"/>
  <c r="A20" i="1"/>
  <c r="G24" i="1" s="1"/>
  <c r="A21" i="1"/>
  <c r="G26" i="1" s="1"/>
  <c r="A22" i="1"/>
  <c r="G32" i="1" s="1"/>
  <c r="A15" i="1"/>
  <c r="L15" i="1" s="1"/>
  <c r="G18" i="1" s="1"/>
  <c r="V4" i="1"/>
  <c r="W4" i="1" s="1"/>
  <c r="Y4" i="1" s="1"/>
  <c r="V5" i="1"/>
  <c r="W5" i="1" s="1"/>
  <c r="Y5" i="1" s="1"/>
  <c r="J2" i="1"/>
  <c r="V2" i="1" s="1"/>
  <c r="W2" i="1" s="1"/>
  <c r="Y2" i="1" s="1"/>
  <c r="J3" i="1"/>
  <c r="V3" i="1" s="1"/>
  <c r="W3" i="1" s="1"/>
  <c r="Y3" i="1" s="1"/>
  <c r="J4" i="1"/>
  <c r="J5" i="1"/>
  <c r="J6" i="1"/>
  <c r="V6" i="1" s="1"/>
  <c r="W6" i="1" s="1"/>
  <c r="Y6" i="1" s="1"/>
  <c r="J7" i="1"/>
  <c r="V7" i="1" s="1"/>
  <c r="W7" i="1" s="1"/>
  <c r="Y7" i="1" s="1"/>
  <c r="J8" i="1"/>
  <c r="V8" i="1" s="1"/>
  <c r="W8" i="1" s="1"/>
  <c r="Y8" i="1" s="1"/>
  <c r="J9" i="1"/>
  <c r="V9" i="1" s="1"/>
  <c r="W9" i="1" s="1"/>
  <c r="Y9" i="1" s="1"/>
  <c r="J10" i="1"/>
  <c r="V10" i="1" s="1"/>
  <c r="W10" i="1" s="1"/>
  <c r="Y10" i="1" s="1"/>
  <c r="J1" i="1"/>
  <c r="V1" i="1" s="1"/>
  <c r="W1" i="1" s="1"/>
  <c r="Y1" i="1" s="1"/>
  <c r="G29" i="1" l="1"/>
  <c r="L29" i="1"/>
  <c r="G15" i="1"/>
  <c r="G19" i="1"/>
  <c r="L21" i="1"/>
  <c r="L20" i="1"/>
  <c r="L25" i="1"/>
  <c r="G31" i="1" s="1"/>
  <c r="G25" i="1"/>
  <c r="L26" i="1"/>
  <c r="L22" i="1" l="1"/>
  <c r="G27" i="1"/>
  <c r="L27" i="1"/>
  <c r="G28" i="1" l="1"/>
  <c r="L28" i="1"/>
</calcChain>
</file>

<file path=xl/sharedStrings.xml><?xml version="1.0" encoding="utf-8"?>
<sst xmlns="http://schemas.openxmlformats.org/spreadsheetml/2006/main" count="172" uniqueCount="94">
  <si>
    <t>INDEPENDENT</t>
  </si>
  <si>
    <t>Rejected</t>
  </si>
  <si>
    <t xml:space="preserve">Interruption Instants </t>
  </si>
  <si>
    <t>Job</t>
  </si>
  <si>
    <t>Completed Interruption</t>
  </si>
  <si>
    <t>Execution Time</t>
  </si>
  <si>
    <t xml:space="preserve"> Total Execution</t>
  </si>
  <si>
    <t>Execution Remain</t>
  </si>
  <si>
    <t>Release Job 1</t>
  </si>
  <si>
    <t>Release Job 2</t>
  </si>
  <si>
    <t>Realese Job 3</t>
  </si>
  <si>
    <t>1,2</t>
  </si>
  <si>
    <t>1,2,3</t>
  </si>
  <si>
    <t>1,3</t>
  </si>
  <si>
    <t>Completion Job 1</t>
  </si>
  <si>
    <t>Completion Job 2</t>
  </si>
  <si>
    <t>Released Job 4</t>
  </si>
  <si>
    <t>3,4</t>
  </si>
  <si>
    <t>Realese Job 5</t>
  </si>
  <si>
    <t>3,4,5</t>
  </si>
  <si>
    <t>Completion Job 5</t>
  </si>
  <si>
    <t>Realese Job 6</t>
  </si>
  <si>
    <t>3,4,6</t>
  </si>
  <si>
    <t>Completion Job 4</t>
  </si>
  <si>
    <t>3,6</t>
  </si>
  <si>
    <t>Completion Job 6</t>
  </si>
  <si>
    <t>Release Job 7</t>
  </si>
  <si>
    <t>3,7</t>
  </si>
  <si>
    <t>Release Job 8</t>
  </si>
  <si>
    <t>3,7,8</t>
  </si>
  <si>
    <t>Release Job 9</t>
  </si>
  <si>
    <t>3,7,8,9</t>
  </si>
  <si>
    <t>Completion Job 7</t>
  </si>
  <si>
    <t>3,8,9</t>
  </si>
  <si>
    <t>Release Job 10</t>
  </si>
  <si>
    <t>3,8,9,10</t>
  </si>
  <si>
    <t>Completion Job 9</t>
  </si>
  <si>
    <t>3,8,10</t>
  </si>
  <si>
    <t>Completion Job 3</t>
  </si>
  <si>
    <t>8,10</t>
  </si>
  <si>
    <t>Completion Job 8</t>
  </si>
  <si>
    <t>FINISHED</t>
  </si>
  <si>
    <t>Completion Job 10</t>
  </si>
  <si>
    <t>Job_Number</t>
  </si>
  <si>
    <t>Completion</t>
  </si>
  <si>
    <t>Release</t>
  </si>
  <si>
    <t>Processing</t>
  </si>
  <si>
    <t>Mean</t>
  </si>
  <si>
    <t>Job Number</t>
  </si>
  <si>
    <t>Release Time</t>
  </si>
  <si>
    <t>Run Time</t>
  </si>
  <si>
    <t>Release Time Mili</t>
  </si>
  <si>
    <t>Run Time Mili</t>
  </si>
  <si>
    <t>Interruption</t>
  </si>
  <si>
    <t xml:space="preserve">Completed Time </t>
  </si>
  <si>
    <t xml:space="preserve">Job 2 Released Event </t>
  </si>
  <si>
    <t>Executing Job</t>
  </si>
  <si>
    <t>Job 1 Released Event</t>
  </si>
  <si>
    <t>Jobs</t>
  </si>
  <si>
    <t>Remaining Time</t>
  </si>
  <si>
    <t>Deadline</t>
  </si>
  <si>
    <t>Job 3 Released Event</t>
  </si>
  <si>
    <t>Execution</t>
  </si>
  <si>
    <t>Job 2 Completed Event</t>
  </si>
  <si>
    <t>Job 1 Completed Event</t>
  </si>
  <si>
    <t>Job 4 Released Event</t>
  </si>
  <si>
    <t>Job 5 Released Event</t>
  </si>
  <si>
    <t>Job 5 Completed</t>
  </si>
  <si>
    <t>Job 6 Released Event</t>
  </si>
  <si>
    <t>Job 4 Completed Event</t>
  </si>
  <si>
    <t>Job 6 Completed Event</t>
  </si>
  <si>
    <t>Job 7 Released Event</t>
  </si>
  <si>
    <t>Job 8 Released Event</t>
  </si>
  <si>
    <t>Job 9 Realeased Event</t>
  </si>
  <si>
    <t>Job 7 Completed Event</t>
  </si>
  <si>
    <t>Job 10 Completed Event</t>
  </si>
  <si>
    <t>Job 9 Completed Event</t>
  </si>
  <si>
    <t>Job 8 Completed Event</t>
  </si>
  <si>
    <t>3,10</t>
  </si>
  <si>
    <t>Job 3 Completed Event</t>
  </si>
  <si>
    <t>Job 10 Released Event</t>
  </si>
  <si>
    <t>Mean Waiting Time</t>
  </si>
  <si>
    <t>Mean Turnaround</t>
  </si>
  <si>
    <t>Completion Time</t>
  </si>
  <si>
    <t>Waiting Time</t>
  </si>
  <si>
    <t>Processing Time</t>
  </si>
  <si>
    <t>Turn Around</t>
  </si>
  <si>
    <t>Dead Line</t>
  </si>
  <si>
    <t>ListOfJobs1</t>
  </si>
  <si>
    <t>ListOfJobs2</t>
  </si>
  <si>
    <t>Jn</t>
  </si>
  <si>
    <t>verdict</t>
  </si>
  <si>
    <t>Accepted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</si>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</sst>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Z48"/>
  <sheetViews>
    <sheetView zoomScale="85" zoomScaleNormal="85" workbookViewId="0">
      <selection activeCell="O15" sqref="O15"/>
    </sheetView>
  </sheetViews>
  <sheetFormatPr defaultRowHeight="15" x14ac:dyDescent="0.25"/>
  <sheetData>
    <row r="1" spans="1:26" x14ac:dyDescent="0.25">
      <c r="B1">
        <v>1</v>
      </c>
      <c r="C1">
        <v>7</v>
      </c>
      <c r="D1">
        <v>6</v>
      </c>
      <c r="E1">
        <v>241</v>
      </c>
      <c r="F1">
        <v>1</v>
      </c>
      <c r="G1">
        <v>2242</v>
      </c>
      <c r="H1">
        <v>1884</v>
      </c>
      <c r="I1">
        <v>64</v>
      </c>
      <c r="J1">
        <f>E1</f>
        <v>241</v>
      </c>
      <c r="K1">
        <v>1888</v>
      </c>
      <c r="L1">
        <v>1</v>
      </c>
      <c r="M1">
        <v>1190</v>
      </c>
      <c r="N1">
        <v>18</v>
      </c>
      <c r="O1">
        <v>70</v>
      </c>
      <c r="P1">
        <v>1</v>
      </c>
      <c r="Q1">
        <v>-1</v>
      </c>
      <c r="R1">
        <v>-1</v>
      </c>
      <c r="S1">
        <v>-1</v>
      </c>
      <c r="T1" t="s">
        <v>0</v>
      </c>
      <c r="V1">
        <f>J1</f>
        <v>241</v>
      </c>
      <c r="W1" s="3">
        <f>3*V1</f>
        <v>723</v>
      </c>
      <c r="X1">
        <v>7</v>
      </c>
      <c r="Y1" s="2">
        <f>W1+X1</f>
        <v>730</v>
      </c>
      <c r="Z1">
        <v>1</v>
      </c>
    </row>
    <row r="2" spans="1:26" x14ac:dyDescent="0.25">
      <c r="A2" t="s">
        <v>1</v>
      </c>
      <c r="B2">
        <v>2</v>
      </c>
      <c r="C2">
        <v>88</v>
      </c>
      <c r="D2">
        <v>10</v>
      </c>
      <c r="E2">
        <v>151</v>
      </c>
      <c r="F2">
        <v>1</v>
      </c>
      <c r="G2">
        <v>0</v>
      </c>
      <c r="H2">
        <v>150</v>
      </c>
      <c r="I2">
        <v>64</v>
      </c>
      <c r="J2">
        <f t="shared" ref="J2:J10" si="0">E2</f>
        <v>151</v>
      </c>
      <c r="K2">
        <v>-1</v>
      </c>
      <c r="L2">
        <v>1</v>
      </c>
      <c r="M2">
        <v>1356</v>
      </c>
      <c r="N2">
        <v>1</v>
      </c>
      <c r="O2">
        <v>780</v>
      </c>
      <c r="P2">
        <v>1</v>
      </c>
      <c r="Q2">
        <v>-1</v>
      </c>
      <c r="R2">
        <v>-1</v>
      </c>
      <c r="S2">
        <v>-1</v>
      </c>
      <c r="T2" t="s">
        <v>0</v>
      </c>
      <c r="V2">
        <f t="shared" ref="V2:V10" si="1">J2</f>
        <v>151</v>
      </c>
      <c r="W2" s="3">
        <f t="shared" ref="W2:W10" si="2">3*V2</f>
        <v>453</v>
      </c>
      <c r="X2">
        <v>88</v>
      </c>
      <c r="Y2" s="2">
        <f t="shared" ref="Y2:Y9" si="3">W2+X2</f>
        <v>541</v>
      </c>
      <c r="Z2">
        <v>2</v>
      </c>
    </row>
    <row r="3" spans="1:26" x14ac:dyDescent="0.25">
      <c r="B3">
        <v>3</v>
      </c>
      <c r="C3">
        <v>198</v>
      </c>
      <c r="D3">
        <v>5</v>
      </c>
      <c r="E3">
        <v>850</v>
      </c>
      <c r="F3">
        <v>1</v>
      </c>
      <c r="G3">
        <v>11141</v>
      </c>
      <c r="H3">
        <v>-1</v>
      </c>
      <c r="I3">
        <v>-1</v>
      </c>
      <c r="J3">
        <f t="shared" si="0"/>
        <v>850</v>
      </c>
      <c r="K3">
        <v>-1</v>
      </c>
      <c r="L3">
        <v>1</v>
      </c>
      <c r="M3">
        <v>55</v>
      </c>
      <c r="N3">
        <v>-1</v>
      </c>
      <c r="O3">
        <v>91</v>
      </c>
      <c r="P3">
        <v>1</v>
      </c>
      <c r="Q3">
        <v>-1</v>
      </c>
      <c r="R3">
        <v>-1</v>
      </c>
      <c r="S3">
        <v>-1</v>
      </c>
      <c r="T3" t="s">
        <v>0</v>
      </c>
      <c r="V3">
        <f t="shared" si="1"/>
        <v>850</v>
      </c>
      <c r="W3" s="3">
        <f t="shared" si="2"/>
        <v>2550</v>
      </c>
      <c r="X3">
        <v>198</v>
      </c>
      <c r="Y3" s="2">
        <f t="shared" si="3"/>
        <v>2748</v>
      </c>
      <c r="Z3">
        <v>3</v>
      </c>
    </row>
    <row r="4" spans="1:26" x14ac:dyDescent="0.25">
      <c r="A4" t="s">
        <v>1</v>
      </c>
      <c r="B4">
        <v>4</v>
      </c>
      <c r="C4">
        <v>734</v>
      </c>
      <c r="D4">
        <v>9</v>
      </c>
      <c r="E4">
        <v>127</v>
      </c>
      <c r="F4">
        <v>1</v>
      </c>
      <c r="G4">
        <v>0</v>
      </c>
      <c r="H4">
        <v>299</v>
      </c>
      <c r="I4">
        <v>32</v>
      </c>
      <c r="J4">
        <f t="shared" si="0"/>
        <v>127</v>
      </c>
      <c r="K4">
        <v>-1</v>
      </c>
      <c r="L4">
        <v>1</v>
      </c>
      <c r="M4">
        <v>1356</v>
      </c>
      <c r="N4">
        <v>1</v>
      </c>
      <c r="O4">
        <v>780</v>
      </c>
      <c r="P4">
        <v>1</v>
      </c>
      <c r="Q4">
        <v>-1</v>
      </c>
      <c r="R4">
        <v>-1</v>
      </c>
      <c r="S4">
        <v>-1</v>
      </c>
      <c r="T4" t="s">
        <v>0</v>
      </c>
      <c r="V4">
        <f t="shared" si="1"/>
        <v>127</v>
      </c>
      <c r="W4" s="3">
        <f t="shared" si="2"/>
        <v>381</v>
      </c>
      <c r="X4">
        <v>734</v>
      </c>
      <c r="Y4" s="2">
        <f t="shared" si="3"/>
        <v>1115</v>
      </c>
      <c r="Z4">
        <v>4</v>
      </c>
    </row>
    <row r="5" spans="1:26" x14ac:dyDescent="0.25">
      <c r="A5" t="s">
        <v>1</v>
      </c>
      <c r="B5">
        <v>5</v>
      </c>
      <c r="C5">
        <v>771</v>
      </c>
      <c r="D5">
        <v>13</v>
      </c>
      <c r="E5">
        <v>62</v>
      </c>
      <c r="F5">
        <v>1</v>
      </c>
      <c r="G5">
        <v>21</v>
      </c>
      <c r="H5">
        <v>-1</v>
      </c>
      <c r="I5">
        <v>-1</v>
      </c>
      <c r="J5">
        <f t="shared" si="0"/>
        <v>62</v>
      </c>
      <c r="K5">
        <v>-1</v>
      </c>
      <c r="L5">
        <v>1</v>
      </c>
      <c r="M5">
        <v>4</v>
      </c>
      <c r="N5">
        <v>-1</v>
      </c>
      <c r="O5">
        <v>4</v>
      </c>
      <c r="P5">
        <v>1</v>
      </c>
      <c r="Q5">
        <v>-1</v>
      </c>
      <c r="R5">
        <v>-1</v>
      </c>
      <c r="S5">
        <v>-1</v>
      </c>
      <c r="T5" t="s">
        <v>0</v>
      </c>
      <c r="V5">
        <f t="shared" si="1"/>
        <v>62</v>
      </c>
      <c r="W5" s="3">
        <f t="shared" si="2"/>
        <v>186</v>
      </c>
      <c r="X5">
        <v>771</v>
      </c>
      <c r="Y5" s="2">
        <f t="shared" si="3"/>
        <v>957</v>
      </c>
      <c r="Z5">
        <v>5</v>
      </c>
    </row>
    <row r="6" spans="1:26" x14ac:dyDescent="0.25">
      <c r="A6" t="s">
        <v>1</v>
      </c>
      <c r="B6">
        <v>6</v>
      </c>
      <c r="C6">
        <v>906</v>
      </c>
      <c r="D6">
        <v>2</v>
      </c>
      <c r="E6">
        <v>174</v>
      </c>
      <c r="F6">
        <v>1</v>
      </c>
      <c r="G6">
        <v>0</v>
      </c>
      <c r="H6">
        <v>598</v>
      </c>
      <c r="I6">
        <v>16</v>
      </c>
      <c r="J6">
        <f t="shared" si="0"/>
        <v>174</v>
      </c>
      <c r="K6">
        <v>-1</v>
      </c>
      <c r="L6">
        <v>1</v>
      </c>
      <c r="M6">
        <v>1356</v>
      </c>
      <c r="N6">
        <v>1</v>
      </c>
      <c r="O6">
        <v>780</v>
      </c>
      <c r="P6">
        <v>1</v>
      </c>
      <c r="Q6">
        <v>-1</v>
      </c>
      <c r="R6">
        <v>-1</v>
      </c>
      <c r="S6">
        <v>-1</v>
      </c>
      <c r="T6" t="s">
        <v>0</v>
      </c>
      <c r="V6">
        <f t="shared" si="1"/>
        <v>174</v>
      </c>
      <c r="W6" s="3">
        <f t="shared" si="2"/>
        <v>522</v>
      </c>
      <c r="X6">
        <v>906</v>
      </c>
      <c r="Y6" s="2">
        <f t="shared" si="3"/>
        <v>1428</v>
      </c>
      <c r="Z6">
        <v>6</v>
      </c>
    </row>
    <row r="7" spans="1:26" x14ac:dyDescent="0.25">
      <c r="A7" t="s">
        <v>1</v>
      </c>
      <c r="B7">
        <v>7</v>
      </c>
      <c r="C7">
        <v>1152</v>
      </c>
      <c r="D7">
        <v>10</v>
      </c>
      <c r="E7">
        <v>75</v>
      </c>
      <c r="F7">
        <v>1</v>
      </c>
      <c r="G7">
        <v>24</v>
      </c>
      <c r="H7">
        <v>-1</v>
      </c>
      <c r="I7">
        <v>-1</v>
      </c>
      <c r="J7">
        <f t="shared" si="0"/>
        <v>75</v>
      </c>
      <c r="K7">
        <v>-1</v>
      </c>
      <c r="L7">
        <v>1</v>
      </c>
      <c r="M7">
        <v>2</v>
      </c>
      <c r="N7">
        <v>-1</v>
      </c>
      <c r="O7">
        <v>2</v>
      </c>
      <c r="P7">
        <v>1</v>
      </c>
      <c r="Q7">
        <v>-1</v>
      </c>
      <c r="R7">
        <v>-1</v>
      </c>
      <c r="S7">
        <v>-1</v>
      </c>
      <c r="T7" t="s">
        <v>0</v>
      </c>
      <c r="V7">
        <f t="shared" si="1"/>
        <v>75</v>
      </c>
      <c r="W7" s="3">
        <f t="shared" si="2"/>
        <v>225</v>
      </c>
      <c r="X7">
        <v>1152</v>
      </c>
      <c r="Y7" s="2">
        <f t="shared" si="3"/>
        <v>1377</v>
      </c>
      <c r="Z7">
        <v>7</v>
      </c>
    </row>
    <row r="8" spans="1:26" x14ac:dyDescent="0.25">
      <c r="A8" t="s">
        <v>1</v>
      </c>
      <c r="B8">
        <v>8</v>
      </c>
      <c r="C8">
        <v>1155</v>
      </c>
      <c r="D8">
        <v>8</v>
      </c>
      <c r="E8">
        <v>533</v>
      </c>
      <c r="F8">
        <v>1</v>
      </c>
      <c r="G8">
        <v>0</v>
      </c>
      <c r="H8">
        <v>1198</v>
      </c>
      <c r="I8">
        <v>8</v>
      </c>
      <c r="J8">
        <f t="shared" si="0"/>
        <v>533</v>
      </c>
      <c r="K8">
        <v>-1</v>
      </c>
      <c r="L8">
        <v>1</v>
      </c>
      <c r="M8">
        <v>1356</v>
      </c>
      <c r="N8">
        <v>1</v>
      </c>
      <c r="O8">
        <v>780</v>
      </c>
      <c r="P8">
        <v>1</v>
      </c>
      <c r="Q8">
        <v>-1</v>
      </c>
      <c r="R8">
        <v>-1</v>
      </c>
      <c r="S8">
        <v>-1</v>
      </c>
      <c r="T8" t="s">
        <v>0</v>
      </c>
      <c r="V8">
        <f t="shared" si="1"/>
        <v>533</v>
      </c>
      <c r="W8" s="3">
        <f t="shared" si="2"/>
        <v>1599</v>
      </c>
      <c r="X8">
        <v>1155</v>
      </c>
      <c r="Y8" s="2">
        <f t="shared" si="3"/>
        <v>2754</v>
      </c>
      <c r="Z8">
        <v>8</v>
      </c>
    </row>
    <row r="9" spans="1:26" x14ac:dyDescent="0.25">
      <c r="A9" t="s">
        <v>1</v>
      </c>
      <c r="B9">
        <v>9</v>
      </c>
      <c r="C9">
        <v>1181</v>
      </c>
      <c r="D9">
        <v>12</v>
      </c>
      <c r="E9">
        <v>166</v>
      </c>
      <c r="F9">
        <v>1</v>
      </c>
      <c r="G9">
        <v>0.02</v>
      </c>
      <c r="H9">
        <v>9568</v>
      </c>
      <c r="I9">
        <v>1</v>
      </c>
      <c r="J9">
        <f t="shared" si="0"/>
        <v>166</v>
      </c>
      <c r="K9">
        <v>-1</v>
      </c>
      <c r="L9">
        <v>1</v>
      </c>
      <c r="M9">
        <v>1620</v>
      </c>
      <c r="N9">
        <v>1</v>
      </c>
      <c r="O9">
        <v>780</v>
      </c>
      <c r="P9">
        <v>1</v>
      </c>
      <c r="Q9">
        <v>-1</v>
      </c>
      <c r="R9">
        <v>-1</v>
      </c>
      <c r="S9">
        <v>-1</v>
      </c>
      <c r="T9" t="s">
        <v>0</v>
      </c>
      <c r="V9">
        <f t="shared" si="1"/>
        <v>166</v>
      </c>
      <c r="W9" s="3">
        <f t="shared" si="2"/>
        <v>498</v>
      </c>
      <c r="X9">
        <v>1181</v>
      </c>
      <c r="Y9" s="2">
        <f t="shared" si="3"/>
        <v>1679</v>
      </c>
      <c r="Z9">
        <v>9</v>
      </c>
    </row>
    <row r="10" spans="1:26" x14ac:dyDescent="0.25">
      <c r="A10" t="s">
        <v>1</v>
      </c>
      <c r="B10">
        <v>10</v>
      </c>
      <c r="C10">
        <v>1299</v>
      </c>
      <c r="D10">
        <v>8640</v>
      </c>
      <c r="E10">
        <v>1244</v>
      </c>
      <c r="F10">
        <v>1</v>
      </c>
      <c r="G10">
        <v>-1</v>
      </c>
      <c r="H10">
        <v>-1</v>
      </c>
      <c r="I10">
        <v>4</v>
      </c>
      <c r="J10">
        <f t="shared" si="0"/>
        <v>1244</v>
      </c>
      <c r="K10">
        <v>-1</v>
      </c>
      <c r="L10">
        <v>1</v>
      </c>
      <c r="M10">
        <v>931</v>
      </c>
      <c r="N10">
        <v>1</v>
      </c>
      <c r="O10">
        <v>-1</v>
      </c>
      <c r="P10">
        <v>-1</v>
      </c>
      <c r="Q10">
        <v>-1</v>
      </c>
      <c r="R10">
        <v>-1</v>
      </c>
      <c r="S10">
        <v>-1</v>
      </c>
      <c r="T10" t="s">
        <v>0</v>
      </c>
      <c r="V10">
        <f t="shared" si="1"/>
        <v>1244</v>
      </c>
      <c r="W10" s="3">
        <f t="shared" si="2"/>
        <v>3732</v>
      </c>
      <c r="X10">
        <v>1299</v>
      </c>
      <c r="Y10" s="2">
        <f>W10+X10</f>
        <v>5031</v>
      </c>
      <c r="Z10">
        <v>10</v>
      </c>
    </row>
    <row r="14" spans="1:26" x14ac:dyDescent="0.25">
      <c r="A14" t="s">
        <v>6</v>
      </c>
      <c r="C14" t="s">
        <v>2</v>
      </c>
      <c r="E14" t="s">
        <v>3</v>
      </c>
      <c r="G14" t="s">
        <v>4</v>
      </c>
      <c r="J14" t="s">
        <v>5</v>
      </c>
      <c r="L14" t="s">
        <v>7</v>
      </c>
    </row>
    <row r="15" spans="1:26" x14ac:dyDescent="0.25">
      <c r="A15">
        <f>E1*1000</f>
        <v>241000</v>
      </c>
      <c r="C15">
        <v>7000</v>
      </c>
      <c r="E15">
        <v>1</v>
      </c>
      <c r="G15" s="1">
        <f>C15+A15</f>
        <v>248000</v>
      </c>
      <c r="J15">
        <f t="shared" ref="J15:J28" si="4">C16-C15</f>
        <v>81000</v>
      </c>
      <c r="L15">
        <f>A15-J15</f>
        <v>160000</v>
      </c>
      <c r="N15" t="s">
        <v>8</v>
      </c>
      <c r="P15" s="4">
        <v>1</v>
      </c>
      <c r="Q15">
        <v>1115</v>
      </c>
    </row>
    <row r="16" spans="1:26" x14ac:dyDescent="0.25">
      <c r="A16">
        <f t="shared" ref="A16:A24" si="5">E2*1000</f>
        <v>151000</v>
      </c>
      <c r="C16">
        <v>88000</v>
      </c>
      <c r="E16">
        <v>2</v>
      </c>
      <c r="G16" s="1">
        <f>C16+A16</f>
        <v>239000</v>
      </c>
      <c r="J16">
        <f t="shared" si="4"/>
        <v>110000</v>
      </c>
      <c r="L16">
        <f>A16-J16</f>
        <v>41000</v>
      </c>
      <c r="N16" t="s">
        <v>9</v>
      </c>
      <c r="P16" s="4" t="s">
        <v>11</v>
      </c>
      <c r="Q16">
        <v>957</v>
      </c>
    </row>
    <row r="17" spans="1:17" x14ac:dyDescent="0.25">
      <c r="A17">
        <f t="shared" si="5"/>
        <v>850000</v>
      </c>
      <c r="C17">
        <v>198000</v>
      </c>
      <c r="E17">
        <v>2</v>
      </c>
      <c r="G17">
        <f>C17+L16</f>
        <v>239000</v>
      </c>
      <c r="J17">
        <f t="shared" si="4"/>
        <v>41000</v>
      </c>
      <c r="L17">
        <v>0</v>
      </c>
      <c r="N17" t="s">
        <v>10</v>
      </c>
      <c r="P17" s="4" t="s">
        <v>12</v>
      </c>
      <c r="Q17">
        <v>1428</v>
      </c>
    </row>
    <row r="18" spans="1:17" x14ac:dyDescent="0.25">
      <c r="A18">
        <f t="shared" si="5"/>
        <v>127000</v>
      </c>
      <c r="C18">
        <v>239000</v>
      </c>
      <c r="E18">
        <v>1</v>
      </c>
      <c r="G18">
        <f>L15+C18</f>
        <v>399000</v>
      </c>
      <c r="J18">
        <f t="shared" si="4"/>
        <v>160000</v>
      </c>
      <c r="L18">
        <v>0</v>
      </c>
      <c r="N18" t="s">
        <v>15</v>
      </c>
      <c r="P18" s="4" t="s">
        <v>13</v>
      </c>
      <c r="Q18">
        <v>1377</v>
      </c>
    </row>
    <row r="19" spans="1:17" x14ac:dyDescent="0.25">
      <c r="A19">
        <f t="shared" si="5"/>
        <v>62000</v>
      </c>
      <c r="C19">
        <v>399000</v>
      </c>
      <c r="E19">
        <v>3</v>
      </c>
      <c r="G19" s="1">
        <f>C19+A17</f>
        <v>1249000</v>
      </c>
      <c r="J19">
        <f t="shared" si="4"/>
        <v>335000</v>
      </c>
      <c r="L19">
        <f>A17-J19</f>
        <v>515000</v>
      </c>
      <c r="N19" t="s">
        <v>14</v>
      </c>
      <c r="P19" s="4">
        <v>3</v>
      </c>
      <c r="Q19">
        <v>2754</v>
      </c>
    </row>
    <row r="20" spans="1:17" x14ac:dyDescent="0.25">
      <c r="A20">
        <f t="shared" si="5"/>
        <v>174000</v>
      </c>
      <c r="C20">
        <v>734000</v>
      </c>
      <c r="E20">
        <v>4</v>
      </c>
      <c r="G20" s="1">
        <f>C20+A18</f>
        <v>861000</v>
      </c>
      <c r="J20">
        <f t="shared" si="4"/>
        <v>37000</v>
      </c>
      <c r="L20">
        <f>A18-J20</f>
        <v>90000</v>
      </c>
      <c r="N20" t="s">
        <v>16</v>
      </c>
      <c r="P20" s="4" t="s">
        <v>17</v>
      </c>
      <c r="Q20">
        <v>1679</v>
      </c>
    </row>
    <row r="21" spans="1:17" x14ac:dyDescent="0.25">
      <c r="A21">
        <f t="shared" si="5"/>
        <v>75000</v>
      </c>
      <c r="C21">
        <v>771000</v>
      </c>
      <c r="E21">
        <v>5</v>
      </c>
      <c r="G21">
        <f>C21+A19</f>
        <v>833000</v>
      </c>
      <c r="J21">
        <f t="shared" si="4"/>
        <v>62000</v>
      </c>
      <c r="L21">
        <f>A19-J21</f>
        <v>0</v>
      </c>
      <c r="N21" t="s">
        <v>18</v>
      </c>
      <c r="P21" s="4" t="s">
        <v>19</v>
      </c>
      <c r="Q21">
        <v>5031</v>
      </c>
    </row>
    <row r="22" spans="1:17" x14ac:dyDescent="0.25">
      <c r="A22">
        <f t="shared" si="5"/>
        <v>533000</v>
      </c>
      <c r="C22">
        <v>833000</v>
      </c>
      <c r="E22">
        <v>4</v>
      </c>
      <c r="G22" s="1">
        <f>C22+L20</f>
        <v>923000</v>
      </c>
      <c r="J22">
        <f t="shared" si="4"/>
        <v>73000</v>
      </c>
      <c r="L22">
        <f>L20-J22</f>
        <v>17000</v>
      </c>
      <c r="N22" t="s">
        <v>20</v>
      </c>
      <c r="P22" s="4" t="s">
        <v>17</v>
      </c>
    </row>
    <row r="23" spans="1:17" x14ac:dyDescent="0.25">
      <c r="A23">
        <f>E9*1000</f>
        <v>166000</v>
      </c>
      <c r="C23">
        <v>906000</v>
      </c>
      <c r="E23">
        <v>4</v>
      </c>
      <c r="G23">
        <v>92300</v>
      </c>
      <c r="J23">
        <f t="shared" si="4"/>
        <v>17000</v>
      </c>
      <c r="L23">
        <v>0</v>
      </c>
      <c r="N23" t="s">
        <v>21</v>
      </c>
      <c r="P23" s="4" t="s">
        <v>22</v>
      </c>
    </row>
    <row r="24" spans="1:17" x14ac:dyDescent="0.25">
      <c r="A24">
        <f t="shared" si="5"/>
        <v>1244000</v>
      </c>
      <c r="C24">
        <v>923000</v>
      </c>
      <c r="E24">
        <v>6</v>
      </c>
      <c r="G24" s="3">
        <f>C24+A20</f>
        <v>1097000</v>
      </c>
      <c r="J24">
        <f t="shared" si="4"/>
        <v>174000</v>
      </c>
      <c r="L24">
        <v>0</v>
      </c>
      <c r="N24" t="s">
        <v>23</v>
      </c>
      <c r="P24" s="4" t="s">
        <v>24</v>
      </c>
    </row>
    <row r="25" spans="1:17" x14ac:dyDescent="0.25">
      <c r="C25">
        <v>1097000</v>
      </c>
      <c r="E25">
        <v>3</v>
      </c>
      <c r="G25" s="1">
        <f>C25+L19</f>
        <v>1612000</v>
      </c>
      <c r="J25">
        <f t="shared" si="4"/>
        <v>55000</v>
      </c>
      <c r="L25">
        <f>L19-J25</f>
        <v>460000</v>
      </c>
      <c r="N25" t="s">
        <v>25</v>
      </c>
      <c r="P25" s="4">
        <v>3</v>
      </c>
    </row>
    <row r="26" spans="1:17" x14ac:dyDescent="0.25">
      <c r="C26">
        <v>1152000</v>
      </c>
      <c r="E26">
        <v>7</v>
      </c>
      <c r="G26" s="1">
        <f>C26+A21</f>
        <v>1227000</v>
      </c>
      <c r="J26">
        <f t="shared" si="4"/>
        <v>3000</v>
      </c>
      <c r="L26">
        <f>A21-J26</f>
        <v>72000</v>
      </c>
      <c r="N26" t="s">
        <v>26</v>
      </c>
      <c r="P26" s="4" t="s">
        <v>27</v>
      </c>
    </row>
    <row r="27" spans="1:17" x14ac:dyDescent="0.25">
      <c r="C27">
        <v>1155000</v>
      </c>
      <c r="E27">
        <v>7</v>
      </c>
      <c r="G27" s="1">
        <f>C27+L26</f>
        <v>1227000</v>
      </c>
      <c r="J27">
        <f t="shared" si="4"/>
        <v>26000</v>
      </c>
      <c r="L27">
        <f>L26-J27</f>
        <v>46000</v>
      </c>
      <c r="N27" t="s">
        <v>28</v>
      </c>
      <c r="P27" s="4" t="s">
        <v>29</v>
      </c>
    </row>
    <row r="28" spans="1:17" x14ac:dyDescent="0.25">
      <c r="C28">
        <v>1181000</v>
      </c>
      <c r="E28">
        <v>7</v>
      </c>
      <c r="G28" s="3">
        <f>C28+L27</f>
        <v>1227000</v>
      </c>
      <c r="J28">
        <f t="shared" si="4"/>
        <v>46000</v>
      </c>
      <c r="L28">
        <f>L27-J28</f>
        <v>0</v>
      </c>
      <c r="N28" t="s">
        <v>30</v>
      </c>
      <c r="P28" s="4" t="s">
        <v>31</v>
      </c>
    </row>
    <row r="29" spans="1:17" x14ac:dyDescent="0.25">
      <c r="C29">
        <v>1227000</v>
      </c>
      <c r="E29">
        <v>9</v>
      </c>
      <c r="G29" s="1">
        <f>C29+A23</f>
        <v>1393000</v>
      </c>
      <c r="J29">
        <f>C30-C29</f>
        <v>72000</v>
      </c>
      <c r="L29">
        <f>A23-J29</f>
        <v>94000</v>
      </c>
      <c r="N29" t="s">
        <v>32</v>
      </c>
      <c r="P29" s="4" t="s">
        <v>33</v>
      </c>
    </row>
    <row r="30" spans="1:17" x14ac:dyDescent="0.25">
      <c r="C30">
        <v>1299000</v>
      </c>
      <c r="E30">
        <v>9</v>
      </c>
      <c r="G30" s="3">
        <f>94000+C30</f>
        <v>1393000</v>
      </c>
      <c r="J30">
        <f>C31-C30</f>
        <v>94000</v>
      </c>
      <c r="L30">
        <v>0</v>
      </c>
      <c r="N30" t="s">
        <v>34</v>
      </c>
      <c r="P30" s="4" t="s">
        <v>35</v>
      </c>
    </row>
    <row r="31" spans="1:17" x14ac:dyDescent="0.25">
      <c r="C31">
        <v>1393000</v>
      </c>
      <c r="E31">
        <v>3</v>
      </c>
      <c r="G31" s="3">
        <f>C31+L25</f>
        <v>1853000</v>
      </c>
      <c r="J31">
        <f>C32-C31</f>
        <v>460000</v>
      </c>
      <c r="L31">
        <v>0</v>
      </c>
      <c r="N31" t="s">
        <v>36</v>
      </c>
      <c r="P31" s="4" t="s">
        <v>37</v>
      </c>
    </row>
    <row r="32" spans="1:17" x14ac:dyDescent="0.25">
      <c r="C32">
        <v>1853000</v>
      </c>
      <c r="E32">
        <v>8</v>
      </c>
      <c r="G32" s="3">
        <f>C32+A22</f>
        <v>2386000</v>
      </c>
      <c r="J32">
        <f>C33-C32</f>
        <v>533000</v>
      </c>
      <c r="L32">
        <v>0</v>
      </c>
      <c r="N32" t="s">
        <v>38</v>
      </c>
      <c r="P32" s="4" t="s">
        <v>39</v>
      </c>
    </row>
    <row r="33" spans="1:16" x14ac:dyDescent="0.25">
      <c r="C33">
        <v>2386000</v>
      </c>
      <c r="E33">
        <v>10</v>
      </c>
      <c r="G33" s="3">
        <f>C33+A24</f>
        <v>3630000</v>
      </c>
      <c r="J33">
        <f>C34-C33</f>
        <v>1244000</v>
      </c>
      <c r="L33">
        <v>0</v>
      </c>
      <c r="N33" t="s">
        <v>40</v>
      </c>
      <c r="P33" s="4">
        <v>10</v>
      </c>
    </row>
    <row r="34" spans="1:16" x14ac:dyDescent="0.25">
      <c r="C34">
        <v>3630000</v>
      </c>
      <c r="E34" t="s">
        <v>41</v>
      </c>
      <c r="N34" t="s">
        <v>42</v>
      </c>
    </row>
    <row r="38" spans="1:16" x14ac:dyDescent="0.25">
      <c r="A38" t="s">
        <v>43</v>
      </c>
      <c r="C38" t="s">
        <v>44</v>
      </c>
      <c r="E38" t="s">
        <v>45</v>
      </c>
      <c r="G38" t="s">
        <v>46</v>
      </c>
      <c r="I38" t="s">
        <v>47</v>
      </c>
      <c r="L38" t="s">
        <v>93</v>
      </c>
    </row>
    <row r="39" spans="1:16" x14ac:dyDescent="0.25">
      <c r="A39">
        <v>2</v>
      </c>
      <c r="C39">
        <v>239</v>
      </c>
      <c r="E39">
        <v>88</v>
      </c>
      <c r="G39">
        <v>151</v>
      </c>
      <c r="I39">
        <f>C39-E39-G39</f>
        <v>0</v>
      </c>
      <c r="J39">
        <f>SUM(I$39:I39)/COUNT(I$39:I39)</f>
        <v>0</v>
      </c>
      <c r="L39">
        <v>541</v>
      </c>
    </row>
    <row r="40" spans="1:16" x14ac:dyDescent="0.25">
      <c r="A40">
        <v>1</v>
      </c>
      <c r="C40">
        <v>399</v>
      </c>
      <c r="E40">
        <v>7</v>
      </c>
      <c r="G40">
        <v>241</v>
      </c>
      <c r="I40">
        <f t="shared" ref="I40:I48" si="6">C40-E40-G40</f>
        <v>151</v>
      </c>
      <c r="J40">
        <f>SUM(I$39:I40)/COUNT(I$39:I40)</f>
        <v>75.5</v>
      </c>
      <c r="L40">
        <v>730</v>
      </c>
    </row>
    <row r="41" spans="1:16" x14ac:dyDescent="0.25">
      <c r="A41">
        <v>5</v>
      </c>
      <c r="C41">
        <v>833</v>
      </c>
      <c r="E41">
        <v>771</v>
      </c>
      <c r="G41">
        <v>62</v>
      </c>
      <c r="I41">
        <f t="shared" si="6"/>
        <v>0</v>
      </c>
      <c r="J41">
        <f>SUM(I$39:I41)/COUNT(I$39:I41)</f>
        <v>50.333333333333336</v>
      </c>
      <c r="L41">
        <v>957</v>
      </c>
    </row>
    <row r="42" spans="1:16" x14ac:dyDescent="0.25">
      <c r="A42">
        <v>4</v>
      </c>
      <c r="C42">
        <v>923</v>
      </c>
      <c r="E42">
        <v>734</v>
      </c>
      <c r="G42">
        <v>127</v>
      </c>
      <c r="I42">
        <f t="shared" si="6"/>
        <v>62</v>
      </c>
      <c r="J42">
        <f>SUM(I$39:I42)/COUNT(I$39:I42)</f>
        <v>53.25</v>
      </c>
      <c r="L42">
        <v>1115</v>
      </c>
    </row>
    <row r="43" spans="1:16" x14ac:dyDescent="0.25">
      <c r="A43">
        <v>6</v>
      </c>
      <c r="C43">
        <v>1097</v>
      </c>
      <c r="E43">
        <v>906</v>
      </c>
      <c r="G43">
        <v>174</v>
      </c>
      <c r="I43">
        <f t="shared" si="6"/>
        <v>17</v>
      </c>
      <c r="J43">
        <f>SUM(I$39:I43)/COUNT(I$39:I43)</f>
        <v>46</v>
      </c>
      <c r="L43">
        <v>1428</v>
      </c>
    </row>
    <row r="44" spans="1:16" x14ac:dyDescent="0.25">
      <c r="A44">
        <v>7</v>
      </c>
      <c r="C44">
        <v>1227</v>
      </c>
      <c r="E44">
        <v>1152</v>
      </c>
      <c r="G44">
        <v>75</v>
      </c>
      <c r="I44">
        <f t="shared" si="6"/>
        <v>0</v>
      </c>
      <c r="J44">
        <f>SUM(I$39:I44)/COUNT(I$39:I44)</f>
        <v>38.333333333333336</v>
      </c>
      <c r="L44">
        <v>1377</v>
      </c>
    </row>
    <row r="45" spans="1:16" x14ac:dyDescent="0.25">
      <c r="A45">
        <v>9</v>
      </c>
      <c r="C45">
        <v>1393</v>
      </c>
      <c r="E45">
        <v>1181</v>
      </c>
      <c r="G45">
        <v>166</v>
      </c>
      <c r="I45">
        <f t="shared" si="6"/>
        <v>46</v>
      </c>
      <c r="J45">
        <f>SUM(I$39:I45)/COUNT(I$39:I45)</f>
        <v>39.428571428571431</v>
      </c>
      <c r="L45">
        <v>1679</v>
      </c>
    </row>
    <row r="46" spans="1:16" x14ac:dyDescent="0.25">
      <c r="A46">
        <v>3</v>
      </c>
      <c r="C46">
        <v>1853</v>
      </c>
      <c r="E46">
        <v>198</v>
      </c>
      <c r="G46">
        <v>850</v>
      </c>
      <c r="I46">
        <f t="shared" si="6"/>
        <v>805</v>
      </c>
      <c r="J46">
        <f>SUM(I$39:I46)/COUNT(I$39:I46)</f>
        <v>135.125</v>
      </c>
      <c r="L46">
        <v>2748</v>
      </c>
    </row>
    <row r="47" spans="1:16" x14ac:dyDescent="0.25">
      <c r="A47">
        <v>8</v>
      </c>
      <c r="C47">
        <v>2386</v>
      </c>
      <c r="E47">
        <v>1155</v>
      </c>
      <c r="G47">
        <v>533</v>
      </c>
      <c r="I47">
        <f t="shared" si="6"/>
        <v>698</v>
      </c>
      <c r="J47">
        <f>SUM(I$39:I47)/COUNT(I$39:I47)</f>
        <v>197.66666666666666</v>
      </c>
      <c r="L47">
        <v>2754</v>
      </c>
    </row>
    <row r="48" spans="1:16" x14ac:dyDescent="0.25">
      <c r="A48">
        <v>10</v>
      </c>
      <c r="C48">
        <v>3630</v>
      </c>
      <c r="E48">
        <v>1299</v>
      </c>
      <c r="G48">
        <v>1244</v>
      </c>
      <c r="I48">
        <f t="shared" si="6"/>
        <v>1087</v>
      </c>
      <c r="J48">
        <f>SUM(I$39:I48)/COUNT(I$39:I48)</f>
        <v>286.60000000000002</v>
      </c>
      <c r="L48">
        <v>5031</v>
      </c>
    </row>
  </sheetData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55"/>
  <sheetViews>
    <sheetView topLeftCell="A2" workbookViewId="0">
      <selection activeCell="A2" sqref="A2:F11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9.28515625" bestFit="1" customWidth="1"/>
    <col min="4" max="4" width="16.85546875" bestFit="1" customWidth="1"/>
    <col min="5" max="5" width="13.28515625" bestFit="1" customWidth="1"/>
    <col min="6" max="6" width="9" bestFit="1" customWidth="1"/>
    <col min="7" max="7" width="11.85546875" bestFit="1" customWidth="1"/>
    <col min="8" max="10" width="16.28515625" bestFit="1" customWidth="1"/>
    <col min="11" max="11" width="9.7109375" bestFit="1" customWidth="1"/>
  </cols>
  <sheetData>
    <row r="1" spans="1:1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6" t="s">
        <v>60</v>
      </c>
      <c r="H1" t="s">
        <v>53</v>
      </c>
      <c r="I1" t="s">
        <v>56</v>
      </c>
      <c r="J1" t="s">
        <v>54</v>
      </c>
      <c r="K1" t="s">
        <v>62</v>
      </c>
      <c r="L1" t="s">
        <v>59</v>
      </c>
      <c r="M1" s="5"/>
    </row>
    <row r="2" spans="1:17" x14ac:dyDescent="0.25">
      <c r="A2">
        <v>1</v>
      </c>
      <c r="B2">
        <v>7</v>
      </c>
      <c r="C2">
        <v>241</v>
      </c>
      <c r="D2">
        <f>B2*1000</f>
        <v>7000</v>
      </c>
      <c r="E2" s="2">
        <f>C2*1000</f>
        <v>241000</v>
      </c>
      <c r="F2" s="1">
        <f>3*E2+D2</f>
        <v>730000</v>
      </c>
      <c r="H2">
        <v>7000</v>
      </c>
      <c r="I2">
        <v>1</v>
      </c>
      <c r="J2" s="7">
        <f>H2+E2</f>
        <v>248000</v>
      </c>
      <c r="K2">
        <f t="shared" ref="K2:K20" si="0">H3-H2</f>
        <v>81000</v>
      </c>
      <c r="L2">
        <f>E2-K2</f>
        <v>160000</v>
      </c>
      <c r="O2" s="5">
        <v>1</v>
      </c>
      <c r="Q2" t="s">
        <v>57</v>
      </c>
    </row>
    <row r="3" spans="1:17" x14ac:dyDescent="0.25">
      <c r="A3">
        <v>2</v>
      </c>
      <c r="B3">
        <v>88</v>
      </c>
      <c r="C3">
        <v>151</v>
      </c>
      <c r="D3">
        <f t="shared" ref="D3:D11" si="1">B3*1000</f>
        <v>88000</v>
      </c>
      <c r="E3" s="2">
        <f t="shared" ref="E3:E11" si="2">C3*1000</f>
        <v>151000</v>
      </c>
      <c r="F3" s="1">
        <f t="shared" ref="F3:F11" si="3">3*E3+D3</f>
        <v>541000</v>
      </c>
      <c r="H3">
        <v>88000</v>
      </c>
      <c r="I3">
        <v>2</v>
      </c>
      <c r="J3" s="7">
        <f>E3+H3</f>
        <v>239000</v>
      </c>
      <c r="K3">
        <f t="shared" si="0"/>
        <v>110000</v>
      </c>
      <c r="L3">
        <f>E3-K3</f>
        <v>41000</v>
      </c>
      <c r="O3" s="5" t="s">
        <v>11</v>
      </c>
      <c r="Q3" t="s">
        <v>55</v>
      </c>
    </row>
    <row r="4" spans="1:17" x14ac:dyDescent="0.25">
      <c r="A4">
        <v>3</v>
      </c>
      <c r="B4">
        <v>198</v>
      </c>
      <c r="C4">
        <v>850</v>
      </c>
      <c r="D4">
        <f t="shared" si="1"/>
        <v>198000</v>
      </c>
      <c r="E4" s="2">
        <f t="shared" si="2"/>
        <v>850000</v>
      </c>
      <c r="F4" s="1">
        <f t="shared" si="3"/>
        <v>2748000</v>
      </c>
      <c r="H4">
        <v>198000</v>
      </c>
      <c r="I4">
        <v>2</v>
      </c>
      <c r="J4">
        <f>H4+L3</f>
        <v>239000</v>
      </c>
      <c r="K4">
        <f t="shared" si="0"/>
        <v>41000</v>
      </c>
      <c r="L4">
        <v>0</v>
      </c>
      <c r="O4" s="5" t="s">
        <v>12</v>
      </c>
      <c r="Q4" t="s">
        <v>61</v>
      </c>
    </row>
    <row r="5" spans="1:17" x14ac:dyDescent="0.25">
      <c r="A5">
        <v>4</v>
      </c>
      <c r="B5">
        <v>734</v>
      </c>
      <c r="C5">
        <v>127</v>
      </c>
      <c r="D5">
        <f t="shared" si="1"/>
        <v>734000</v>
      </c>
      <c r="E5" s="2">
        <f t="shared" si="2"/>
        <v>127000</v>
      </c>
      <c r="F5" s="1">
        <f t="shared" si="3"/>
        <v>1115000</v>
      </c>
      <c r="H5">
        <f>J4</f>
        <v>239000</v>
      </c>
      <c r="I5">
        <v>1</v>
      </c>
      <c r="J5">
        <f>H5+L2</f>
        <v>399000</v>
      </c>
      <c r="K5">
        <f t="shared" si="0"/>
        <v>160000</v>
      </c>
      <c r="L5">
        <v>0</v>
      </c>
      <c r="M5" s="5"/>
      <c r="O5" s="5" t="s">
        <v>13</v>
      </c>
      <c r="Q5" t="s">
        <v>63</v>
      </c>
    </row>
    <row r="6" spans="1:17" x14ac:dyDescent="0.25">
      <c r="A6">
        <v>5</v>
      </c>
      <c r="B6">
        <v>771</v>
      </c>
      <c r="C6">
        <v>62</v>
      </c>
      <c r="D6">
        <f t="shared" si="1"/>
        <v>771000</v>
      </c>
      <c r="E6" s="2">
        <f t="shared" si="2"/>
        <v>62000</v>
      </c>
      <c r="F6" s="1">
        <f t="shared" si="3"/>
        <v>957000</v>
      </c>
      <c r="H6">
        <v>399000</v>
      </c>
      <c r="I6">
        <v>3</v>
      </c>
      <c r="J6" s="7">
        <f>H6+E4</f>
        <v>1249000</v>
      </c>
      <c r="K6">
        <f t="shared" si="0"/>
        <v>335000</v>
      </c>
      <c r="L6">
        <f>E4-K6</f>
        <v>515000</v>
      </c>
      <c r="M6" s="5"/>
      <c r="O6" s="5">
        <v>3</v>
      </c>
      <c r="Q6" t="s">
        <v>64</v>
      </c>
    </row>
    <row r="7" spans="1:17" x14ac:dyDescent="0.25">
      <c r="A7">
        <v>6</v>
      </c>
      <c r="B7">
        <v>906</v>
      </c>
      <c r="C7">
        <v>174</v>
      </c>
      <c r="D7">
        <f t="shared" si="1"/>
        <v>906000</v>
      </c>
      <c r="E7" s="2">
        <f t="shared" si="2"/>
        <v>174000</v>
      </c>
      <c r="F7" s="1">
        <f t="shared" si="3"/>
        <v>1428000</v>
      </c>
      <c r="H7">
        <f>D5</f>
        <v>734000</v>
      </c>
      <c r="I7">
        <v>4</v>
      </c>
      <c r="J7" s="7">
        <f>H7+E5</f>
        <v>861000</v>
      </c>
      <c r="K7">
        <f t="shared" si="0"/>
        <v>37000</v>
      </c>
      <c r="L7">
        <f>E5-K7</f>
        <v>90000</v>
      </c>
      <c r="M7" s="5"/>
      <c r="O7" s="5" t="s">
        <v>17</v>
      </c>
      <c r="Q7" t="s">
        <v>65</v>
      </c>
    </row>
    <row r="8" spans="1:17" x14ac:dyDescent="0.25">
      <c r="A8">
        <v>7</v>
      </c>
      <c r="B8">
        <v>1152</v>
      </c>
      <c r="C8">
        <v>75</v>
      </c>
      <c r="D8">
        <f t="shared" si="1"/>
        <v>1152000</v>
      </c>
      <c r="E8" s="2">
        <f t="shared" si="2"/>
        <v>75000</v>
      </c>
      <c r="F8" s="1">
        <f t="shared" si="3"/>
        <v>1377000</v>
      </c>
      <c r="H8">
        <v>771000</v>
      </c>
      <c r="I8">
        <v>5</v>
      </c>
      <c r="J8">
        <f>H8+E6</f>
        <v>833000</v>
      </c>
      <c r="K8">
        <f t="shared" si="0"/>
        <v>62000</v>
      </c>
      <c r="L8">
        <f>E6-K8</f>
        <v>0</v>
      </c>
      <c r="M8" s="5"/>
      <c r="O8" s="5" t="s">
        <v>19</v>
      </c>
      <c r="Q8" t="s">
        <v>66</v>
      </c>
    </row>
    <row r="9" spans="1:17" x14ac:dyDescent="0.25">
      <c r="A9">
        <v>8</v>
      </c>
      <c r="B9">
        <v>1155</v>
      </c>
      <c r="C9">
        <v>533</v>
      </c>
      <c r="D9">
        <f t="shared" si="1"/>
        <v>1155000</v>
      </c>
      <c r="E9" s="2">
        <f t="shared" si="2"/>
        <v>533000</v>
      </c>
      <c r="F9" s="1">
        <f t="shared" si="3"/>
        <v>2754000</v>
      </c>
      <c r="H9">
        <v>833000</v>
      </c>
      <c r="I9">
        <v>4</v>
      </c>
      <c r="J9" s="7">
        <f>H9+L7</f>
        <v>923000</v>
      </c>
      <c r="K9">
        <f t="shared" si="0"/>
        <v>73000</v>
      </c>
      <c r="L9">
        <f>L7-K9</f>
        <v>17000</v>
      </c>
      <c r="M9" s="5"/>
      <c r="O9" s="5" t="s">
        <v>17</v>
      </c>
      <c r="Q9" t="s">
        <v>67</v>
      </c>
    </row>
    <row r="10" spans="1:17" x14ac:dyDescent="0.25">
      <c r="A10">
        <v>9</v>
      </c>
      <c r="B10">
        <v>1181</v>
      </c>
      <c r="C10">
        <v>166</v>
      </c>
      <c r="D10">
        <f t="shared" si="1"/>
        <v>1181000</v>
      </c>
      <c r="E10" s="2">
        <f t="shared" si="2"/>
        <v>166000</v>
      </c>
      <c r="F10" s="1">
        <f t="shared" si="3"/>
        <v>1679000</v>
      </c>
      <c r="H10">
        <v>906000</v>
      </c>
      <c r="I10">
        <v>4</v>
      </c>
      <c r="J10">
        <f>H10+L9</f>
        <v>923000</v>
      </c>
      <c r="K10">
        <f t="shared" si="0"/>
        <v>17000</v>
      </c>
      <c r="L10">
        <v>0</v>
      </c>
      <c r="M10" s="5"/>
      <c r="O10" s="5" t="s">
        <v>22</v>
      </c>
      <c r="Q10" t="s">
        <v>68</v>
      </c>
    </row>
    <row r="11" spans="1:17" x14ac:dyDescent="0.25">
      <c r="A11">
        <v>10</v>
      </c>
      <c r="B11">
        <v>1299</v>
      </c>
      <c r="C11">
        <v>1244</v>
      </c>
      <c r="D11">
        <f t="shared" si="1"/>
        <v>1299000</v>
      </c>
      <c r="E11" s="2">
        <f t="shared" si="2"/>
        <v>1244000</v>
      </c>
      <c r="F11" s="1">
        <f t="shared" si="3"/>
        <v>5031000</v>
      </c>
      <c r="H11">
        <v>923000</v>
      </c>
      <c r="I11">
        <v>6</v>
      </c>
      <c r="J11">
        <f>H11+E7</f>
        <v>1097000</v>
      </c>
      <c r="K11">
        <f t="shared" si="0"/>
        <v>174000</v>
      </c>
      <c r="L11">
        <f>E7-K11</f>
        <v>0</v>
      </c>
      <c r="M11" s="5"/>
      <c r="O11" s="5" t="s">
        <v>24</v>
      </c>
      <c r="Q11" t="s">
        <v>69</v>
      </c>
    </row>
    <row r="12" spans="1:17" x14ac:dyDescent="0.25">
      <c r="H12">
        <v>1097000</v>
      </c>
      <c r="I12">
        <v>3</v>
      </c>
      <c r="J12" s="7">
        <f>H12+L6</f>
        <v>1612000</v>
      </c>
      <c r="K12">
        <f t="shared" si="0"/>
        <v>55000</v>
      </c>
      <c r="L12">
        <f>L6-K12</f>
        <v>460000</v>
      </c>
      <c r="O12" s="5">
        <v>3</v>
      </c>
      <c r="Q12" t="s">
        <v>70</v>
      </c>
    </row>
    <row r="13" spans="1:17" x14ac:dyDescent="0.25">
      <c r="H13">
        <v>1152000</v>
      </c>
      <c r="I13">
        <v>7</v>
      </c>
      <c r="J13" s="7">
        <f>H13+E8</f>
        <v>1227000</v>
      </c>
      <c r="K13">
        <f t="shared" si="0"/>
        <v>3000</v>
      </c>
      <c r="L13">
        <f>E8-K13</f>
        <v>72000</v>
      </c>
      <c r="O13" s="5" t="s">
        <v>27</v>
      </c>
      <c r="Q13" t="s">
        <v>71</v>
      </c>
    </row>
    <row r="14" spans="1:17" x14ac:dyDescent="0.25">
      <c r="B14" t="s">
        <v>58</v>
      </c>
      <c r="H14">
        <v>1155000</v>
      </c>
      <c r="I14">
        <v>7</v>
      </c>
      <c r="J14" s="7">
        <f>H14+L13</f>
        <v>1227000</v>
      </c>
      <c r="K14">
        <f t="shared" si="0"/>
        <v>26000</v>
      </c>
      <c r="L14">
        <f>L13-K14</f>
        <v>46000</v>
      </c>
      <c r="O14" s="5" t="s">
        <v>29</v>
      </c>
      <c r="Q14" t="s">
        <v>72</v>
      </c>
    </row>
    <row r="15" spans="1:17" x14ac:dyDescent="0.25">
      <c r="A15">
        <v>88000</v>
      </c>
      <c r="B15">
        <v>1</v>
      </c>
      <c r="C15">
        <v>160000</v>
      </c>
      <c r="D15">
        <f>F2-C15-A15</f>
        <v>482000</v>
      </c>
      <c r="H15">
        <v>1181000</v>
      </c>
      <c r="I15">
        <v>7</v>
      </c>
      <c r="J15">
        <f>H15+L14</f>
        <v>1227000</v>
      </c>
      <c r="K15">
        <f t="shared" si="0"/>
        <v>46000</v>
      </c>
      <c r="L15">
        <v>0</v>
      </c>
      <c r="O15" s="5" t="s">
        <v>31</v>
      </c>
      <c r="Q15" t="s">
        <v>73</v>
      </c>
    </row>
    <row r="16" spans="1:17" x14ac:dyDescent="0.25">
      <c r="B16">
        <v>2</v>
      </c>
      <c r="C16">
        <f>E3</f>
        <v>151000</v>
      </c>
      <c r="D16" s="8">
        <f>F3-C16-A15</f>
        <v>302000</v>
      </c>
      <c r="H16">
        <v>1227000</v>
      </c>
      <c r="I16">
        <v>9</v>
      </c>
      <c r="J16" s="7">
        <f>H16+E10</f>
        <v>1393000</v>
      </c>
      <c r="K16">
        <f t="shared" si="0"/>
        <v>72000</v>
      </c>
      <c r="L16">
        <f>E10-K16</f>
        <v>94000</v>
      </c>
      <c r="O16" s="5" t="s">
        <v>33</v>
      </c>
      <c r="Q16" t="s">
        <v>74</v>
      </c>
    </row>
    <row r="17" spans="1:17" x14ac:dyDescent="0.25">
      <c r="A17">
        <v>198000</v>
      </c>
      <c r="B17">
        <v>1</v>
      </c>
      <c r="C17">
        <f>L2</f>
        <v>160000</v>
      </c>
      <c r="D17">
        <f>F2-A17-C17</f>
        <v>372000</v>
      </c>
      <c r="H17">
        <v>1299000</v>
      </c>
      <c r="I17">
        <v>9</v>
      </c>
      <c r="J17">
        <f>H17+L16</f>
        <v>1393000</v>
      </c>
      <c r="K17">
        <f t="shared" si="0"/>
        <v>94000</v>
      </c>
      <c r="L17">
        <v>0</v>
      </c>
      <c r="O17" s="5" t="s">
        <v>35</v>
      </c>
      <c r="Q17" t="s">
        <v>80</v>
      </c>
    </row>
    <row r="18" spans="1:17" x14ac:dyDescent="0.25">
      <c r="B18">
        <v>2</v>
      </c>
      <c r="C18">
        <f>L3</f>
        <v>41000</v>
      </c>
      <c r="D18" s="8">
        <f>F3-C18-A17</f>
        <v>302000</v>
      </c>
      <c r="H18">
        <f>J17</f>
        <v>1393000</v>
      </c>
      <c r="I18">
        <v>8</v>
      </c>
      <c r="J18">
        <f>H18+E9</f>
        <v>1926000</v>
      </c>
      <c r="K18">
        <f t="shared" si="0"/>
        <v>533000</v>
      </c>
      <c r="L18">
        <v>0</v>
      </c>
      <c r="O18" s="5" t="s">
        <v>37</v>
      </c>
      <c r="Q18" t="s">
        <v>76</v>
      </c>
    </row>
    <row r="19" spans="1:17" x14ac:dyDescent="0.25">
      <c r="B19">
        <v>3</v>
      </c>
      <c r="C19">
        <f>E4</f>
        <v>850000</v>
      </c>
      <c r="D19">
        <f>F4-C19-A17</f>
        <v>1700000</v>
      </c>
      <c r="H19">
        <f>J18</f>
        <v>1926000</v>
      </c>
      <c r="I19">
        <v>3</v>
      </c>
      <c r="J19">
        <f>H19+L12</f>
        <v>2386000</v>
      </c>
      <c r="K19">
        <f t="shared" si="0"/>
        <v>460000</v>
      </c>
      <c r="L19">
        <f>K19-L12</f>
        <v>0</v>
      </c>
      <c r="O19" s="5" t="s">
        <v>78</v>
      </c>
      <c r="Q19" t="s">
        <v>77</v>
      </c>
    </row>
    <row r="20" spans="1:17" x14ac:dyDescent="0.25">
      <c r="A20">
        <v>239000</v>
      </c>
      <c r="B20">
        <v>1</v>
      </c>
      <c r="C20">
        <f>L2</f>
        <v>160000</v>
      </c>
      <c r="D20" s="8">
        <f>F2-A20-C20</f>
        <v>331000</v>
      </c>
      <c r="H20">
        <f>J19</f>
        <v>2386000</v>
      </c>
      <c r="I20">
        <v>10</v>
      </c>
      <c r="J20">
        <f>E11+H20</f>
        <v>3630000</v>
      </c>
      <c r="K20">
        <f t="shared" si="0"/>
        <v>1244000</v>
      </c>
      <c r="L20">
        <v>0</v>
      </c>
      <c r="O20">
        <v>10</v>
      </c>
      <c r="Q20" t="s">
        <v>79</v>
      </c>
    </row>
    <row r="21" spans="1:17" x14ac:dyDescent="0.25">
      <c r="B21">
        <v>3</v>
      </c>
      <c r="C21">
        <f>E4</f>
        <v>850000</v>
      </c>
      <c r="D21">
        <f>F4-A20-C21</f>
        <v>1659000</v>
      </c>
      <c r="H21">
        <f>J20</f>
        <v>3630000</v>
      </c>
      <c r="I21" t="s">
        <v>41</v>
      </c>
      <c r="Q21" t="s">
        <v>75</v>
      </c>
    </row>
    <row r="22" spans="1:17" x14ac:dyDescent="0.25">
      <c r="A22">
        <v>734000</v>
      </c>
      <c r="B22">
        <v>3</v>
      </c>
      <c r="C22">
        <f>L6</f>
        <v>515000</v>
      </c>
      <c r="D22">
        <f>F4-C22-A22</f>
        <v>1499000</v>
      </c>
    </row>
    <row r="23" spans="1:17" x14ac:dyDescent="0.25">
      <c r="B23">
        <v>4</v>
      </c>
      <c r="C23">
        <f>E5</f>
        <v>127000</v>
      </c>
      <c r="D23" s="8">
        <f>F5-C23-A22</f>
        <v>254000</v>
      </c>
    </row>
    <row r="24" spans="1:17" x14ac:dyDescent="0.25">
      <c r="A24">
        <v>771000</v>
      </c>
      <c r="B24">
        <v>3</v>
      </c>
      <c r="C24">
        <f>L6</f>
        <v>515000</v>
      </c>
      <c r="D24">
        <f>F4-C24-A24</f>
        <v>1462000</v>
      </c>
    </row>
    <row r="25" spans="1:17" x14ac:dyDescent="0.25">
      <c r="B25">
        <v>4</v>
      </c>
      <c r="C25">
        <f>L7</f>
        <v>90000</v>
      </c>
      <c r="D25">
        <f>F5-C25-A24</f>
        <v>254000</v>
      </c>
    </row>
    <row r="26" spans="1:17" x14ac:dyDescent="0.25">
      <c r="B26">
        <v>5</v>
      </c>
      <c r="C26">
        <f>E6</f>
        <v>62000</v>
      </c>
      <c r="D26" s="8">
        <f>F6-C26-A24</f>
        <v>124000</v>
      </c>
      <c r="G26" s="6" t="s">
        <v>58</v>
      </c>
      <c r="H26" t="s">
        <v>81</v>
      </c>
      <c r="I26" t="s">
        <v>82</v>
      </c>
      <c r="J26" s="5" t="s">
        <v>83</v>
      </c>
      <c r="K26" t="s">
        <v>49</v>
      </c>
      <c r="L26" t="s">
        <v>85</v>
      </c>
      <c r="M26" t="s">
        <v>84</v>
      </c>
      <c r="N26" t="s">
        <v>86</v>
      </c>
    </row>
    <row r="27" spans="1:17" x14ac:dyDescent="0.25">
      <c r="A27">
        <v>833000</v>
      </c>
      <c r="B27">
        <v>3</v>
      </c>
      <c r="C27">
        <f>L6</f>
        <v>515000</v>
      </c>
      <c r="D27">
        <f>F4-A27-C27</f>
        <v>1400000</v>
      </c>
      <c r="G27" s="6">
        <v>2</v>
      </c>
      <c r="H27">
        <f>SUM(M$27:M27)/COUNT(M$27:M27)</f>
        <v>0</v>
      </c>
      <c r="I27">
        <f>SUM(N$27:N27)/COUNT(N$27:N27)</f>
        <v>151</v>
      </c>
      <c r="J27" s="5">
        <v>239</v>
      </c>
      <c r="K27">
        <v>88</v>
      </c>
      <c r="L27">
        <v>151</v>
      </c>
      <c r="M27">
        <f>J27-K27-L27</f>
        <v>0</v>
      </c>
      <c r="N27">
        <f>J27-K27</f>
        <v>151</v>
      </c>
    </row>
    <row r="28" spans="1:17" x14ac:dyDescent="0.25">
      <c r="B28">
        <v>4</v>
      </c>
      <c r="C28">
        <f>L7</f>
        <v>90000</v>
      </c>
      <c r="D28">
        <f>F5-A27-C28</f>
        <v>192000</v>
      </c>
      <c r="G28" s="6">
        <v>1</v>
      </c>
      <c r="H28">
        <f>SUM(M$27:M28)/COUNT(M$27:M28)</f>
        <v>75.5</v>
      </c>
      <c r="I28">
        <f>SUM(N$27:N28)/COUNT(N$27:N28)</f>
        <v>271.5</v>
      </c>
      <c r="J28" s="5">
        <v>399</v>
      </c>
      <c r="K28">
        <v>7</v>
      </c>
      <c r="L28">
        <v>241</v>
      </c>
      <c r="M28">
        <f t="shared" ref="M28:M36" si="4">J28-K28-L28</f>
        <v>151</v>
      </c>
      <c r="N28">
        <f t="shared" ref="N28:N36" si="5">J28-K28</f>
        <v>392</v>
      </c>
    </row>
    <row r="29" spans="1:17" x14ac:dyDescent="0.25">
      <c r="A29">
        <v>906000</v>
      </c>
      <c r="B29">
        <v>3</v>
      </c>
      <c r="C29">
        <f>L6</f>
        <v>515000</v>
      </c>
      <c r="D29">
        <f>F4-C29-A29</f>
        <v>1327000</v>
      </c>
      <c r="G29" s="6">
        <v>5</v>
      </c>
      <c r="H29">
        <f>SUM(M$27:M29)/COUNT(M$27:M29)</f>
        <v>50.333333333333336</v>
      </c>
      <c r="I29">
        <f>SUM(N$27:N29)/COUNT(N$27:N29)</f>
        <v>201.66666666666666</v>
      </c>
      <c r="J29" s="5">
        <v>833</v>
      </c>
      <c r="K29">
        <v>771</v>
      </c>
      <c r="L29">
        <v>62</v>
      </c>
      <c r="M29">
        <f t="shared" si="4"/>
        <v>0</v>
      </c>
      <c r="N29">
        <f t="shared" si="5"/>
        <v>62</v>
      </c>
    </row>
    <row r="30" spans="1:17" x14ac:dyDescent="0.25">
      <c r="B30">
        <v>4</v>
      </c>
      <c r="C30">
        <f>L9</f>
        <v>17000</v>
      </c>
      <c r="D30" s="8">
        <f>F5-A29-C30</f>
        <v>192000</v>
      </c>
      <c r="G30" s="6">
        <v>4</v>
      </c>
      <c r="H30">
        <f>SUM(M$27:M30)/COUNT(M$27:M30)</f>
        <v>53.25</v>
      </c>
      <c r="I30">
        <f>SUM(N$27:N30)/COUNT(N$27:N30)</f>
        <v>198.5</v>
      </c>
      <c r="J30" s="5">
        <v>923</v>
      </c>
      <c r="K30">
        <v>734</v>
      </c>
      <c r="L30">
        <v>127</v>
      </c>
      <c r="M30">
        <f t="shared" si="4"/>
        <v>62</v>
      </c>
      <c r="N30">
        <f t="shared" si="5"/>
        <v>189</v>
      </c>
    </row>
    <row r="31" spans="1:17" x14ac:dyDescent="0.25">
      <c r="B31">
        <v>6</v>
      </c>
      <c r="C31">
        <f>E7</f>
        <v>174000</v>
      </c>
      <c r="D31">
        <f>F7-C31-A29</f>
        <v>348000</v>
      </c>
      <c r="G31" s="6">
        <v>6</v>
      </c>
      <c r="H31">
        <f>SUM(M$27:M31)/COUNT(M$27:M31)</f>
        <v>46</v>
      </c>
      <c r="I31">
        <f>SUM(N$27:N31)/COUNT(N$27:N31)</f>
        <v>197</v>
      </c>
      <c r="J31" s="5">
        <v>1097</v>
      </c>
      <c r="K31">
        <v>906</v>
      </c>
      <c r="L31">
        <v>174</v>
      </c>
      <c r="M31">
        <f t="shared" si="4"/>
        <v>17</v>
      </c>
      <c r="N31">
        <f t="shared" si="5"/>
        <v>191</v>
      </c>
    </row>
    <row r="32" spans="1:17" x14ac:dyDescent="0.25">
      <c r="A32">
        <v>923000</v>
      </c>
      <c r="B32">
        <v>3</v>
      </c>
      <c r="C32">
        <f>L6</f>
        <v>515000</v>
      </c>
      <c r="D32">
        <f>F4-A32-C32</f>
        <v>1310000</v>
      </c>
      <c r="G32" s="6">
        <v>7</v>
      </c>
      <c r="H32">
        <f>SUM(M$27:M32)/COUNT(M$27:M32)</f>
        <v>38.333333333333336</v>
      </c>
      <c r="I32">
        <f>SUM(N$27:N32)/COUNT(N$27:N32)</f>
        <v>176.66666666666666</v>
      </c>
      <c r="J32" s="5">
        <v>1227</v>
      </c>
      <c r="K32">
        <v>1152</v>
      </c>
      <c r="L32">
        <v>75</v>
      </c>
      <c r="M32">
        <f t="shared" si="4"/>
        <v>0</v>
      </c>
      <c r="N32">
        <f t="shared" si="5"/>
        <v>75</v>
      </c>
    </row>
    <row r="33" spans="1:14" x14ac:dyDescent="0.25">
      <c r="B33">
        <v>6</v>
      </c>
      <c r="C33">
        <f>E7</f>
        <v>174000</v>
      </c>
      <c r="D33" s="8">
        <f>F7-C33-A32</f>
        <v>331000</v>
      </c>
      <c r="G33" s="6">
        <v>9</v>
      </c>
      <c r="H33">
        <f>SUM(M$27:M33)/COUNT(M$27:M33)</f>
        <v>39.428571428571431</v>
      </c>
      <c r="I33">
        <f>SUM(N$27:N33)/COUNT(N$27:N33)</f>
        <v>181.71428571428572</v>
      </c>
      <c r="J33" s="5">
        <v>1393</v>
      </c>
      <c r="K33">
        <v>1181</v>
      </c>
      <c r="L33">
        <v>166</v>
      </c>
      <c r="M33">
        <f t="shared" si="4"/>
        <v>46</v>
      </c>
      <c r="N33">
        <f t="shared" si="5"/>
        <v>212</v>
      </c>
    </row>
    <row r="34" spans="1:14" x14ac:dyDescent="0.25">
      <c r="A34">
        <v>1097000</v>
      </c>
      <c r="B34">
        <v>3</v>
      </c>
      <c r="C34">
        <f>L6</f>
        <v>515000</v>
      </c>
      <c r="D34" s="8">
        <f>F4-A34-C34</f>
        <v>1136000</v>
      </c>
      <c r="G34" s="6">
        <v>8</v>
      </c>
      <c r="H34">
        <f>SUM(M$27:M34)/COUNT(M$27:M34)</f>
        <v>64.25</v>
      </c>
      <c r="I34">
        <f>SUM(N$27:N34)/COUNT(N$27:N34)</f>
        <v>255.375</v>
      </c>
      <c r="J34" s="5">
        <v>1926</v>
      </c>
      <c r="K34">
        <v>1155</v>
      </c>
      <c r="L34">
        <v>533</v>
      </c>
      <c r="M34">
        <f t="shared" si="4"/>
        <v>238</v>
      </c>
      <c r="N34">
        <f t="shared" si="5"/>
        <v>771</v>
      </c>
    </row>
    <row r="35" spans="1:14" x14ac:dyDescent="0.25">
      <c r="A35">
        <v>1152000</v>
      </c>
      <c r="B35">
        <v>3</v>
      </c>
      <c r="C35">
        <f>L12</f>
        <v>460000</v>
      </c>
      <c r="D35">
        <f>F4-C35-A35</f>
        <v>1136000</v>
      </c>
      <c r="G35" s="6">
        <v>3</v>
      </c>
      <c r="H35">
        <f>SUM(M$27:M35)/COUNT(M$27:M35)</f>
        <v>205.77777777777777</v>
      </c>
      <c r="I35">
        <f>SUM(N$27:N35)/COUNT(N$27:N35)</f>
        <v>470.11111111111109</v>
      </c>
      <c r="J35" s="5">
        <v>2386</v>
      </c>
      <c r="K35">
        <v>198</v>
      </c>
      <c r="L35">
        <v>850</v>
      </c>
      <c r="M35">
        <f t="shared" si="4"/>
        <v>1338</v>
      </c>
      <c r="N35">
        <f t="shared" si="5"/>
        <v>2188</v>
      </c>
    </row>
    <row r="36" spans="1:14" x14ac:dyDescent="0.25">
      <c r="B36">
        <v>7</v>
      </c>
      <c r="C36">
        <f>E8</f>
        <v>75000</v>
      </c>
      <c r="D36" s="8">
        <f>F8-C36-A35</f>
        <v>150000</v>
      </c>
      <c r="G36" s="6">
        <v>10</v>
      </c>
      <c r="H36">
        <f>SUM(M$27:M36)/COUNT(M$27:M36)</f>
        <v>293.89999999999998</v>
      </c>
      <c r="I36">
        <f>SUM(N$27:N36)/COUNT(N$27:N36)</f>
        <v>656.2</v>
      </c>
      <c r="J36" s="5">
        <v>3630</v>
      </c>
      <c r="K36">
        <v>1299</v>
      </c>
      <c r="L36">
        <v>1244</v>
      </c>
      <c r="M36">
        <f t="shared" si="4"/>
        <v>1087</v>
      </c>
      <c r="N36">
        <f t="shared" si="5"/>
        <v>2331</v>
      </c>
    </row>
    <row r="37" spans="1:14" x14ac:dyDescent="0.25">
      <c r="A37">
        <v>1155000</v>
      </c>
      <c r="B37">
        <v>3</v>
      </c>
      <c r="C37">
        <f>L12</f>
        <v>460000</v>
      </c>
      <c r="D37">
        <f>F4-C37-A37</f>
        <v>1133000</v>
      </c>
    </row>
    <row r="38" spans="1:14" x14ac:dyDescent="0.25">
      <c r="B38">
        <v>7</v>
      </c>
      <c r="C38">
        <f>L13</f>
        <v>72000</v>
      </c>
      <c r="D38" s="8">
        <f>F8-C38-A37</f>
        <v>150000</v>
      </c>
    </row>
    <row r="39" spans="1:14" x14ac:dyDescent="0.25">
      <c r="B39">
        <v>8</v>
      </c>
      <c r="C39">
        <f>E9</f>
        <v>533000</v>
      </c>
      <c r="D39">
        <f>F9-C39-A37</f>
        <v>1066000</v>
      </c>
    </row>
    <row r="40" spans="1:14" x14ac:dyDescent="0.25">
      <c r="A40">
        <v>1181000</v>
      </c>
      <c r="B40">
        <v>3</v>
      </c>
      <c r="C40">
        <f>L12</f>
        <v>460000</v>
      </c>
      <c r="D40">
        <f>F4-C40-A40</f>
        <v>1107000</v>
      </c>
    </row>
    <row r="41" spans="1:14" x14ac:dyDescent="0.25">
      <c r="B41">
        <v>7</v>
      </c>
      <c r="C41">
        <f>L14</f>
        <v>46000</v>
      </c>
      <c r="D41" s="8">
        <f>F8-C41-A40</f>
        <v>150000</v>
      </c>
    </row>
    <row r="42" spans="1:14" x14ac:dyDescent="0.25">
      <c r="B42">
        <v>8</v>
      </c>
      <c r="C42">
        <f>E9</f>
        <v>533000</v>
      </c>
      <c r="D42">
        <f>F9-C42-A40</f>
        <v>1040000</v>
      </c>
    </row>
    <row r="43" spans="1:14" x14ac:dyDescent="0.25">
      <c r="B43">
        <v>9</v>
      </c>
      <c r="C43">
        <f>E10</f>
        <v>166000</v>
      </c>
      <c r="D43">
        <f>F10-C43-A40</f>
        <v>332000</v>
      </c>
    </row>
    <row r="44" spans="1:14" x14ac:dyDescent="0.25">
      <c r="A44">
        <v>1227000</v>
      </c>
      <c r="B44">
        <v>3</v>
      </c>
      <c r="C44">
        <f>L12</f>
        <v>460000</v>
      </c>
      <c r="D44">
        <f>F4-C44-A44</f>
        <v>1061000</v>
      </c>
    </row>
    <row r="45" spans="1:14" x14ac:dyDescent="0.25">
      <c r="B45">
        <v>8</v>
      </c>
      <c r="C45">
        <f>E9</f>
        <v>533000</v>
      </c>
      <c r="D45">
        <f>F9-C45-A44</f>
        <v>994000</v>
      </c>
    </row>
    <row r="46" spans="1:14" x14ac:dyDescent="0.25">
      <c r="B46">
        <v>9</v>
      </c>
      <c r="C46">
        <f>E10</f>
        <v>166000</v>
      </c>
      <c r="D46" s="8">
        <f>F10-C46-A44</f>
        <v>286000</v>
      </c>
    </row>
    <row r="47" spans="1:14" x14ac:dyDescent="0.25">
      <c r="A47">
        <v>1299000</v>
      </c>
      <c r="B47">
        <v>3</v>
      </c>
      <c r="C47">
        <f>L12</f>
        <v>460000</v>
      </c>
      <c r="D47">
        <f>F4-C47-A47</f>
        <v>989000</v>
      </c>
    </row>
    <row r="48" spans="1:14" x14ac:dyDescent="0.25">
      <c r="B48">
        <v>8</v>
      </c>
      <c r="C48">
        <f>E9</f>
        <v>533000</v>
      </c>
      <c r="D48">
        <f>F9-C48-A47</f>
        <v>922000</v>
      </c>
    </row>
    <row r="49" spans="1:4" x14ac:dyDescent="0.25">
      <c r="B49">
        <v>9</v>
      </c>
      <c r="C49">
        <f>L16</f>
        <v>94000</v>
      </c>
      <c r="D49" s="8">
        <f>F10-C49-A47</f>
        <v>286000</v>
      </c>
    </row>
    <row r="50" spans="1:4" x14ac:dyDescent="0.25">
      <c r="B50">
        <v>10</v>
      </c>
      <c r="C50">
        <f>E11</f>
        <v>1244000</v>
      </c>
      <c r="D50">
        <f>F11-C50-A47</f>
        <v>2488000</v>
      </c>
    </row>
    <row r="51" spans="1:4" x14ac:dyDescent="0.25">
      <c r="A51">
        <v>1393000</v>
      </c>
      <c r="B51">
        <v>3</v>
      </c>
      <c r="C51">
        <f>C47</f>
        <v>460000</v>
      </c>
      <c r="D51">
        <f>F4-C51-A51</f>
        <v>895000</v>
      </c>
    </row>
    <row r="52" spans="1:4" x14ac:dyDescent="0.25">
      <c r="B52">
        <v>8</v>
      </c>
      <c r="C52">
        <f>C48</f>
        <v>533000</v>
      </c>
      <c r="D52" s="8">
        <f>F9-C52-A51</f>
        <v>828000</v>
      </c>
    </row>
    <row r="53" spans="1:4" x14ac:dyDescent="0.25">
      <c r="B53">
        <v>10</v>
      </c>
      <c r="C53">
        <f>C50</f>
        <v>1244000</v>
      </c>
      <c r="D53">
        <f>F11-C53-A51</f>
        <v>2394000</v>
      </c>
    </row>
    <row r="54" spans="1:4" x14ac:dyDescent="0.25">
      <c r="A54">
        <v>1926000</v>
      </c>
      <c r="B54">
        <v>3</v>
      </c>
      <c r="C54">
        <f>C51</f>
        <v>460000</v>
      </c>
      <c r="D54">
        <f>F4-C54-A54</f>
        <v>362000</v>
      </c>
    </row>
    <row r="55" spans="1:4" x14ac:dyDescent="0.25">
      <c r="B55">
        <v>10</v>
      </c>
      <c r="C55">
        <f>C53</f>
        <v>1244000</v>
      </c>
      <c r="D55">
        <f>F11-C55-A54</f>
        <v>1861000</v>
      </c>
    </row>
  </sheetData>
  <pageMargins left="0.7" right="0.7" top="0.75" bottom="0.75" header="0.3" footer="0.3"/>
  <pageSetup paperSize="9" orientation="portrait" r:id="rId1"/>
  <ignoredErrors>
    <ignoredError sqref="C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85" zoomScaleNormal="85" workbookViewId="0">
      <selection activeCell="R4" sqref="R4"/>
    </sheetView>
  </sheetViews>
  <sheetFormatPr defaultRowHeight="15" x14ac:dyDescent="0.25"/>
  <cols>
    <col min="19" max="20" width="11.42578125" bestFit="1" customWidth="1"/>
  </cols>
  <sheetData>
    <row r="1" spans="1:21" x14ac:dyDescent="0.25">
      <c r="A1" t="s">
        <v>6</v>
      </c>
      <c r="C1" t="s">
        <v>2</v>
      </c>
      <c r="E1" t="s">
        <v>3</v>
      </c>
      <c r="G1" t="s">
        <v>4</v>
      </c>
      <c r="J1" t="s">
        <v>5</v>
      </c>
      <c r="L1" t="s">
        <v>7</v>
      </c>
      <c r="R1" t="s">
        <v>90</v>
      </c>
      <c r="S1" t="s">
        <v>88</v>
      </c>
      <c r="T1" t="s">
        <v>89</v>
      </c>
      <c r="U1" t="s">
        <v>91</v>
      </c>
    </row>
    <row r="2" spans="1:21" x14ac:dyDescent="0.25">
      <c r="A2">
        <v>241000</v>
      </c>
      <c r="C2">
        <v>7000</v>
      </c>
      <c r="E2">
        <v>1</v>
      </c>
      <c r="G2">
        <v>248000</v>
      </c>
      <c r="J2">
        <v>81000</v>
      </c>
      <c r="L2">
        <v>160000</v>
      </c>
      <c r="N2" t="s">
        <v>8</v>
      </c>
      <c r="P2" s="12">
        <v>1</v>
      </c>
      <c r="Q2">
        <v>1115</v>
      </c>
      <c r="R2">
        <v>1</v>
      </c>
      <c r="S2" t="e">
        <f>NA</f>
        <v>#NAME?</v>
      </c>
      <c r="T2" t="e">
        <f>NA</f>
        <v>#NAME?</v>
      </c>
      <c r="U2" t="s">
        <v>92</v>
      </c>
    </row>
    <row r="3" spans="1:21" x14ac:dyDescent="0.25">
      <c r="A3">
        <v>151000</v>
      </c>
      <c r="C3">
        <v>88000</v>
      </c>
      <c r="E3">
        <v>2</v>
      </c>
      <c r="G3">
        <v>239000</v>
      </c>
      <c r="J3">
        <v>110000</v>
      </c>
      <c r="L3">
        <v>41000</v>
      </c>
      <c r="N3" t="s">
        <v>9</v>
      </c>
      <c r="P3" s="12" t="s">
        <v>11</v>
      </c>
      <c r="Q3">
        <v>957</v>
      </c>
      <c r="R3">
        <v>2</v>
      </c>
      <c r="S3" t="e">
        <f>NA</f>
        <v>#NAME?</v>
      </c>
      <c r="T3">
        <v>1</v>
      </c>
      <c r="U3" t="s">
        <v>92</v>
      </c>
    </row>
    <row r="4" spans="1:21" x14ac:dyDescent="0.25">
      <c r="A4">
        <v>850000</v>
      </c>
      <c r="C4">
        <v>198000</v>
      </c>
      <c r="E4">
        <v>2</v>
      </c>
      <c r="G4">
        <v>239000</v>
      </c>
      <c r="J4">
        <v>41000</v>
      </c>
      <c r="L4">
        <v>0</v>
      </c>
      <c r="N4" t="s">
        <v>10</v>
      </c>
      <c r="P4" s="12" t="s">
        <v>12</v>
      </c>
      <c r="Q4">
        <v>1428</v>
      </c>
      <c r="R4">
        <v>3</v>
      </c>
    </row>
    <row r="5" spans="1:21" x14ac:dyDescent="0.25">
      <c r="A5">
        <v>127000</v>
      </c>
      <c r="C5">
        <v>239000</v>
      </c>
      <c r="E5">
        <v>1</v>
      </c>
      <c r="G5">
        <v>399000</v>
      </c>
      <c r="J5">
        <v>160000</v>
      </c>
      <c r="L5">
        <v>0</v>
      </c>
      <c r="N5" t="s">
        <v>15</v>
      </c>
      <c r="P5" s="12" t="s">
        <v>13</v>
      </c>
      <c r="Q5">
        <v>1377</v>
      </c>
    </row>
    <row r="6" spans="1:21" x14ac:dyDescent="0.25">
      <c r="A6">
        <v>62000</v>
      </c>
      <c r="C6">
        <v>399000</v>
      </c>
      <c r="E6">
        <v>3</v>
      </c>
      <c r="G6">
        <v>1249000</v>
      </c>
      <c r="J6">
        <v>335000</v>
      </c>
      <c r="L6">
        <v>515000</v>
      </c>
      <c r="N6" t="s">
        <v>14</v>
      </c>
      <c r="P6" s="12">
        <v>3</v>
      </c>
      <c r="Q6">
        <v>2754</v>
      </c>
    </row>
    <row r="7" spans="1:21" x14ac:dyDescent="0.25">
      <c r="A7">
        <v>174000</v>
      </c>
      <c r="C7">
        <v>734000</v>
      </c>
      <c r="E7">
        <v>4</v>
      </c>
      <c r="G7">
        <v>861000</v>
      </c>
      <c r="J7">
        <v>37000</v>
      </c>
      <c r="L7">
        <v>90000</v>
      </c>
      <c r="N7" t="s">
        <v>16</v>
      </c>
      <c r="P7" s="12" t="s">
        <v>17</v>
      </c>
      <c r="Q7">
        <v>1679</v>
      </c>
      <c r="R7">
        <v>4</v>
      </c>
    </row>
    <row r="8" spans="1:21" x14ac:dyDescent="0.25">
      <c r="A8">
        <v>75000</v>
      </c>
      <c r="C8">
        <v>771000</v>
      </c>
      <c r="E8">
        <v>5</v>
      </c>
      <c r="G8">
        <v>833000</v>
      </c>
      <c r="J8">
        <v>62000</v>
      </c>
      <c r="L8">
        <v>0</v>
      </c>
      <c r="N8" t="s">
        <v>18</v>
      </c>
      <c r="P8" s="12" t="s">
        <v>19</v>
      </c>
      <c r="Q8">
        <v>5031</v>
      </c>
      <c r="R8">
        <v>5</v>
      </c>
    </row>
    <row r="9" spans="1:21" x14ac:dyDescent="0.25">
      <c r="A9">
        <v>533000</v>
      </c>
      <c r="C9">
        <v>833000</v>
      </c>
      <c r="E9">
        <v>4</v>
      </c>
      <c r="G9">
        <v>923000</v>
      </c>
      <c r="J9">
        <v>73000</v>
      </c>
      <c r="L9">
        <v>17000</v>
      </c>
      <c r="N9" t="s">
        <v>20</v>
      </c>
      <c r="P9" s="12" t="s">
        <v>17</v>
      </c>
    </row>
    <row r="10" spans="1:21" x14ac:dyDescent="0.25">
      <c r="A10">
        <v>166000</v>
      </c>
      <c r="C10">
        <v>906000</v>
      </c>
      <c r="E10">
        <v>4</v>
      </c>
      <c r="G10">
        <v>92300</v>
      </c>
      <c r="J10">
        <v>17000</v>
      </c>
      <c r="L10">
        <v>0</v>
      </c>
      <c r="N10" t="s">
        <v>21</v>
      </c>
      <c r="P10" s="12" t="s">
        <v>22</v>
      </c>
      <c r="R10">
        <v>6</v>
      </c>
    </row>
    <row r="11" spans="1:21" x14ac:dyDescent="0.25">
      <c r="A11">
        <v>1244000</v>
      </c>
      <c r="C11">
        <v>923000</v>
      </c>
      <c r="E11">
        <v>6</v>
      </c>
      <c r="G11">
        <v>1097000</v>
      </c>
      <c r="J11">
        <v>174000</v>
      </c>
      <c r="L11">
        <v>0</v>
      </c>
      <c r="N11" t="s">
        <v>23</v>
      </c>
      <c r="P11" s="12" t="s">
        <v>24</v>
      </c>
    </row>
    <row r="12" spans="1:21" x14ac:dyDescent="0.25">
      <c r="C12">
        <v>1097000</v>
      </c>
      <c r="E12">
        <v>3</v>
      </c>
      <c r="G12">
        <v>1612000</v>
      </c>
      <c r="J12">
        <v>55000</v>
      </c>
      <c r="L12">
        <v>460000</v>
      </c>
      <c r="N12" t="s">
        <v>25</v>
      </c>
      <c r="P12" s="12">
        <v>3</v>
      </c>
    </row>
    <row r="13" spans="1:21" x14ac:dyDescent="0.25">
      <c r="C13">
        <v>1152000</v>
      </c>
      <c r="E13">
        <v>7</v>
      </c>
      <c r="G13">
        <v>1227000</v>
      </c>
      <c r="J13">
        <v>3000</v>
      </c>
      <c r="L13">
        <v>72000</v>
      </c>
      <c r="N13" t="s">
        <v>26</v>
      </c>
      <c r="P13" s="12" t="s">
        <v>27</v>
      </c>
      <c r="R13">
        <v>7</v>
      </c>
    </row>
    <row r="14" spans="1:21" x14ac:dyDescent="0.25">
      <c r="C14">
        <v>1155000</v>
      </c>
      <c r="E14">
        <v>7</v>
      </c>
      <c r="G14">
        <v>1227000</v>
      </c>
      <c r="J14">
        <v>26000</v>
      </c>
      <c r="L14">
        <v>46000</v>
      </c>
      <c r="N14" t="s">
        <v>28</v>
      </c>
      <c r="P14" s="12" t="s">
        <v>29</v>
      </c>
      <c r="R14">
        <v>8</v>
      </c>
    </row>
    <row r="15" spans="1:21" x14ac:dyDescent="0.25">
      <c r="C15">
        <v>1181000</v>
      </c>
      <c r="E15">
        <v>7</v>
      </c>
      <c r="G15">
        <v>1227000</v>
      </c>
      <c r="J15">
        <v>46000</v>
      </c>
      <c r="L15">
        <v>0</v>
      </c>
      <c r="N15" t="s">
        <v>30</v>
      </c>
      <c r="P15" s="12" t="s">
        <v>31</v>
      </c>
      <c r="R15">
        <v>9</v>
      </c>
    </row>
    <row r="16" spans="1:21" x14ac:dyDescent="0.25">
      <c r="C16">
        <v>1227000</v>
      </c>
      <c r="E16">
        <v>9</v>
      </c>
      <c r="G16">
        <v>1393000</v>
      </c>
      <c r="J16">
        <v>72000</v>
      </c>
      <c r="L16">
        <v>94000</v>
      </c>
      <c r="N16" t="s">
        <v>32</v>
      </c>
      <c r="P16" s="12" t="s">
        <v>33</v>
      </c>
    </row>
    <row r="17" spans="1:18" x14ac:dyDescent="0.25">
      <c r="C17">
        <v>1299000</v>
      </c>
      <c r="E17">
        <v>9</v>
      </c>
      <c r="G17">
        <v>1393000</v>
      </c>
      <c r="J17">
        <v>94000</v>
      </c>
      <c r="L17">
        <v>0</v>
      </c>
      <c r="N17" t="s">
        <v>34</v>
      </c>
      <c r="P17" s="12" t="s">
        <v>35</v>
      </c>
      <c r="R17">
        <v>10</v>
      </c>
    </row>
    <row r="18" spans="1:18" x14ac:dyDescent="0.25">
      <c r="C18">
        <v>1393000</v>
      </c>
      <c r="E18">
        <v>3</v>
      </c>
      <c r="G18">
        <v>1853000</v>
      </c>
      <c r="J18">
        <v>460000</v>
      </c>
      <c r="L18">
        <v>0</v>
      </c>
      <c r="N18" t="s">
        <v>36</v>
      </c>
      <c r="P18" s="12" t="s">
        <v>37</v>
      </c>
    </row>
    <row r="19" spans="1:18" x14ac:dyDescent="0.25">
      <c r="C19">
        <v>1853000</v>
      </c>
      <c r="E19">
        <v>8</v>
      </c>
      <c r="G19">
        <v>2386000</v>
      </c>
      <c r="J19">
        <v>533000</v>
      </c>
      <c r="L19">
        <v>0</v>
      </c>
      <c r="N19" t="s">
        <v>38</v>
      </c>
      <c r="P19" s="12" t="s">
        <v>39</v>
      </c>
    </row>
    <row r="20" spans="1:18" x14ac:dyDescent="0.25">
      <c r="C20">
        <v>2386000</v>
      </c>
      <c r="E20">
        <v>10</v>
      </c>
      <c r="G20">
        <v>3630000</v>
      </c>
      <c r="J20">
        <v>1244000</v>
      </c>
      <c r="L20">
        <v>0</v>
      </c>
      <c r="N20" t="s">
        <v>40</v>
      </c>
      <c r="P20" s="12">
        <v>10</v>
      </c>
    </row>
    <row r="21" spans="1:18" x14ac:dyDescent="0.25">
      <c r="C21">
        <v>3630000</v>
      </c>
      <c r="E21" t="s">
        <v>41</v>
      </c>
      <c r="N21" t="s">
        <v>42</v>
      </c>
    </row>
    <row r="23" spans="1:18" x14ac:dyDescent="0.25">
      <c r="E23" t="s">
        <v>5</v>
      </c>
      <c r="F23" t="s">
        <v>87</v>
      </c>
    </row>
    <row r="24" spans="1:18" x14ac:dyDescent="0.25">
      <c r="A24" s="9">
        <v>1</v>
      </c>
      <c r="B24" s="9">
        <v>7</v>
      </c>
      <c r="C24" s="9">
        <v>241</v>
      </c>
      <c r="D24" s="9">
        <f>B24*1000</f>
        <v>7000</v>
      </c>
      <c r="E24" s="11">
        <f>C24*1000</f>
        <v>241000</v>
      </c>
      <c r="F24" s="10">
        <f>3*E24+D24</f>
        <v>730000</v>
      </c>
      <c r="L24" s="9"/>
    </row>
    <row r="25" spans="1:18" x14ac:dyDescent="0.25">
      <c r="A25" s="9">
        <v>2</v>
      </c>
      <c r="B25" s="9">
        <v>88</v>
      </c>
      <c r="C25" s="9">
        <v>151</v>
      </c>
      <c r="D25" s="9">
        <f t="shared" ref="D25:E33" si="0">B25*1000</f>
        <v>88000</v>
      </c>
      <c r="E25" s="11">
        <f t="shared" si="0"/>
        <v>151000</v>
      </c>
      <c r="F25" s="10">
        <f t="shared" ref="F25:F33" si="1">3*E25+D25</f>
        <v>541000</v>
      </c>
      <c r="L25" s="9"/>
    </row>
    <row r="26" spans="1:18" x14ac:dyDescent="0.25">
      <c r="A26" s="9">
        <v>3</v>
      </c>
      <c r="B26" s="9">
        <v>198</v>
      </c>
      <c r="C26" s="9">
        <v>850</v>
      </c>
      <c r="D26" s="9">
        <f t="shared" si="0"/>
        <v>198000</v>
      </c>
      <c r="E26" s="11">
        <f t="shared" si="0"/>
        <v>850000</v>
      </c>
      <c r="F26" s="10">
        <f t="shared" si="1"/>
        <v>2748000</v>
      </c>
      <c r="L26" s="9"/>
    </row>
    <row r="27" spans="1:18" x14ac:dyDescent="0.25">
      <c r="A27" s="9">
        <v>4</v>
      </c>
      <c r="B27" s="9">
        <v>734</v>
      </c>
      <c r="C27" s="9">
        <v>127</v>
      </c>
      <c r="D27" s="9">
        <f t="shared" si="0"/>
        <v>734000</v>
      </c>
      <c r="E27" s="11">
        <f t="shared" si="0"/>
        <v>127000</v>
      </c>
      <c r="F27" s="10">
        <f t="shared" si="1"/>
        <v>1115000</v>
      </c>
      <c r="L27" s="9"/>
    </row>
    <row r="28" spans="1:18" x14ac:dyDescent="0.25">
      <c r="A28" s="9">
        <v>5</v>
      </c>
      <c r="B28" s="9">
        <v>771</v>
      </c>
      <c r="C28" s="9">
        <v>62</v>
      </c>
      <c r="D28" s="9">
        <f t="shared" si="0"/>
        <v>771000</v>
      </c>
      <c r="E28" s="11">
        <f t="shared" si="0"/>
        <v>62000</v>
      </c>
      <c r="F28" s="10">
        <f t="shared" si="1"/>
        <v>957000</v>
      </c>
      <c r="L28" s="9"/>
    </row>
    <row r="29" spans="1:18" x14ac:dyDescent="0.25">
      <c r="A29" s="9">
        <v>6</v>
      </c>
      <c r="B29" s="9">
        <v>906</v>
      </c>
      <c r="C29" s="9">
        <v>174</v>
      </c>
      <c r="D29" s="9">
        <f t="shared" si="0"/>
        <v>906000</v>
      </c>
      <c r="E29" s="11">
        <f t="shared" si="0"/>
        <v>174000</v>
      </c>
      <c r="F29" s="10">
        <f t="shared" si="1"/>
        <v>1428000</v>
      </c>
      <c r="L29" s="9"/>
    </row>
    <row r="30" spans="1:18" x14ac:dyDescent="0.25">
      <c r="A30" s="9">
        <v>7</v>
      </c>
      <c r="B30" s="9">
        <v>1152</v>
      </c>
      <c r="C30" s="9">
        <v>75</v>
      </c>
      <c r="D30" s="9">
        <f t="shared" si="0"/>
        <v>1152000</v>
      </c>
      <c r="E30" s="11">
        <f t="shared" si="0"/>
        <v>75000</v>
      </c>
      <c r="F30" s="10">
        <f t="shared" si="1"/>
        <v>1377000</v>
      </c>
      <c r="L30" s="9"/>
    </row>
    <row r="31" spans="1:18" x14ac:dyDescent="0.25">
      <c r="A31" s="9">
        <v>8</v>
      </c>
      <c r="B31" s="9">
        <v>1155</v>
      </c>
      <c r="C31" s="9">
        <v>533</v>
      </c>
      <c r="D31" s="9">
        <f t="shared" si="0"/>
        <v>1155000</v>
      </c>
      <c r="E31" s="11">
        <f t="shared" si="0"/>
        <v>533000</v>
      </c>
      <c r="F31" s="10">
        <f t="shared" si="1"/>
        <v>2754000</v>
      </c>
      <c r="L31" s="9"/>
    </row>
    <row r="32" spans="1:18" x14ac:dyDescent="0.25">
      <c r="A32" s="9">
        <v>9</v>
      </c>
      <c r="B32" s="9">
        <v>1181</v>
      </c>
      <c r="C32" s="9">
        <v>166</v>
      </c>
      <c r="D32" s="9">
        <f t="shared" si="0"/>
        <v>1181000</v>
      </c>
      <c r="E32" s="11">
        <f t="shared" si="0"/>
        <v>166000</v>
      </c>
      <c r="F32" s="10">
        <f t="shared" si="1"/>
        <v>1679000</v>
      </c>
      <c r="L32" s="9"/>
    </row>
    <row r="33" spans="1:12" x14ac:dyDescent="0.25">
      <c r="A33" s="9">
        <v>10</v>
      </c>
      <c r="B33" s="9">
        <v>1299</v>
      </c>
      <c r="C33" s="9">
        <v>1244</v>
      </c>
      <c r="D33" s="9">
        <f t="shared" si="0"/>
        <v>1299000</v>
      </c>
      <c r="E33" s="11">
        <f t="shared" si="0"/>
        <v>1244000</v>
      </c>
      <c r="F33" s="10">
        <f t="shared" si="1"/>
        <v>5031000</v>
      </c>
      <c r="L33" s="9"/>
    </row>
    <row r="34" spans="1:12" x14ac:dyDescent="0.25">
      <c r="L34" s="9"/>
    </row>
    <row r="35" spans="1:12" x14ac:dyDescent="0.25">
      <c r="L35" s="9"/>
    </row>
    <row r="36" spans="1:12" x14ac:dyDescent="0.25">
      <c r="L36" s="9"/>
    </row>
    <row r="37" spans="1:12" x14ac:dyDescent="0.25">
      <c r="L37" s="9"/>
    </row>
    <row r="38" spans="1:12" x14ac:dyDescent="0.25">
      <c r="L38" s="9"/>
    </row>
    <row r="39" spans="1:12" x14ac:dyDescent="0.25">
      <c r="L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EDF</vt:lpstr>
      <vt:lpstr>LLF</vt:lpstr>
      <vt:lpstr>Job Rejection</vt:lpstr>
      <vt:lpstr>EDF!Print_Area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Anuar</dc:creator>
  <cp:lastModifiedBy>Anuar</cp:lastModifiedBy>
  <cp:lastPrinted>2011-09-14T17:01:23Z</cp:lastPrinted>
  <dcterms:created xsi:type="dcterms:W3CDTF">2011-09-13T21:53:11Z</dcterms:created>
  <dcterms:modified xsi:type="dcterms:W3CDTF">2011-09-22T01:24:32Z</dcterms:modified>
</cp:coreProperties>
</file>