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soportejs\Compartidos\"/>
    </mc:Choice>
  </mc:AlternateContent>
  <xr:revisionPtr revIDLastSave="0" documentId="13_ncr:1_{558009B1-F7F3-4E2B-AE0E-AAE646D171BE}" xr6:coauthVersionLast="47" xr6:coauthVersionMax="47" xr10:uidLastSave="{00000000-0000-0000-0000-000000000000}"/>
  <bookViews>
    <workbookView xWindow="1170" yWindow="1170" windowWidth="10125" windowHeight="17145" activeTab="2" xr2:uid="{4EB0AA82-F1C1-4340-960A-ADFE71A9AC8C}"/>
  </bookViews>
  <sheets>
    <sheet name="Puntos" sheetId="1" r:id="rId1"/>
    <sheet name="Base" sheetId="5" r:id="rId2"/>
    <sheet name="Rotulo" sheetId="3" r:id="rId3"/>
    <sheet name="Rotulo (2)" sheetId="8" r:id="rId4"/>
    <sheet name="Hoja2" sheetId="2" r:id="rId5"/>
    <sheet name="Hoja5" sheetId="6" r:id="rId6"/>
    <sheet name="Hoja1" sheetId="7" r:id="rId7"/>
  </sheets>
  <definedNames>
    <definedName name="_xlnm._FilterDatabase" localSheetId="1" hidden="1">Base!$B$1:$C$23</definedName>
    <definedName name="_xlnm._FilterDatabase" localSheetId="0" hidden="1">Puntos!$A$1:$J$20</definedName>
    <definedName name="_xlnm.Print_Area" localSheetId="2">Rotulo!$A$1:$K$434</definedName>
    <definedName name="_xlnm.Print_Area" localSheetId="3">'Rotulo (2)'!$A$1:$K$13</definedName>
    <definedName name="_xlnm.Print_Titles" localSheetId="0">Puntos!$1:$1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3" l="1"/>
  <c r="M1" i="3"/>
  <c r="C5" i="3"/>
  <c r="F5" i="3"/>
  <c r="I5" i="3"/>
  <c r="E11" i="3"/>
  <c r="G12" i="3"/>
  <c r="C29" i="3"/>
  <c r="F29" i="3"/>
  <c r="I29" i="3"/>
  <c r="C31" i="3"/>
  <c r="C33" i="3"/>
  <c r="G36" i="3"/>
  <c r="G443" i="8"/>
  <c r="C440" i="8"/>
  <c r="C438" i="8"/>
  <c r="G419" i="8"/>
  <c r="C416" i="8"/>
  <c r="C414" i="8"/>
  <c r="G406" i="8"/>
  <c r="C403" i="8"/>
  <c r="C401" i="8"/>
  <c r="G382" i="8"/>
  <c r="C379" i="8"/>
  <c r="C377" i="8"/>
  <c r="G369" i="8"/>
  <c r="C366" i="8"/>
  <c r="C364" i="8"/>
  <c r="G345" i="8"/>
  <c r="C342" i="8"/>
  <c r="C340" i="8"/>
  <c r="G332" i="8"/>
  <c r="C329" i="8"/>
  <c r="C327" i="8"/>
  <c r="G308" i="8"/>
  <c r="C305" i="8"/>
  <c r="C303" i="8"/>
  <c r="G295" i="8"/>
  <c r="C292" i="8"/>
  <c r="C290" i="8"/>
  <c r="G271" i="8"/>
  <c r="C268" i="8"/>
  <c r="C266" i="8"/>
  <c r="G258" i="8"/>
  <c r="C255" i="8"/>
  <c r="C253" i="8"/>
  <c r="G234" i="8"/>
  <c r="C231" i="8"/>
  <c r="C229" i="8"/>
  <c r="G221" i="8"/>
  <c r="C218" i="8"/>
  <c r="C216" i="8"/>
  <c r="G197" i="8"/>
  <c r="C194" i="8"/>
  <c r="C192" i="8"/>
  <c r="G184" i="8"/>
  <c r="C181" i="8"/>
  <c r="C179" i="8"/>
  <c r="G160" i="8"/>
  <c r="C157" i="8"/>
  <c r="C155" i="8"/>
  <c r="G147" i="8"/>
  <c r="C144" i="8"/>
  <c r="C142" i="8"/>
  <c r="G123" i="8"/>
  <c r="C120" i="8"/>
  <c r="C118" i="8"/>
  <c r="G110" i="8"/>
  <c r="C107" i="8"/>
  <c r="C105" i="8"/>
  <c r="G86" i="8"/>
  <c r="C83" i="8"/>
  <c r="C81" i="8"/>
  <c r="G73" i="8"/>
  <c r="C70" i="8"/>
  <c r="C68" i="8"/>
  <c r="G49" i="8"/>
  <c r="C46" i="8"/>
  <c r="C44" i="8"/>
  <c r="G36" i="8"/>
  <c r="C33" i="8"/>
  <c r="C31" i="8"/>
  <c r="G12" i="8"/>
  <c r="E11" i="8"/>
  <c r="C7" i="8"/>
  <c r="M1" i="8"/>
  <c r="I5" i="8"/>
  <c r="C79" i="3"/>
  <c r="G71" i="3"/>
  <c r="G433" i="3"/>
  <c r="G409" i="3"/>
  <c r="G372" i="3"/>
  <c r="G335" i="3"/>
  <c r="G322" i="3"/>
  <c r="G298" i="3"/>
  <c r="G285" i="3"/>
  <c r="G261" i="3"/>
  <c r="G248" i="3"/>
  <c r="G224" i="3"/>
  <c r="G189" i="3"/>
  <c r="G176" i="3"/>
  <c r="G154" i="3"/>
  <c r="G141" i="3"/>
  <c r="G119" i="3"/>
  <c r="G106" i="3"/>
  <c r="C430" i="3"/>
  <c r="C406" i="3"/>
  <c r="C393" i="3"/>
  <c r="C369" i="3"/>
  <c r="C356" i="3"/>
  <c r="C332" i="3"/>
  <c r="C319" i="3"/>
  <c r="C295" i="3"/>
  <c r="C282" i="3"/>
  <c r="C258" i="3"/>
  <c r="C245" i="3"/>
  <c r="C221" i="3"/>
  <c r="C208" i="3"/>
  <c r="C186" i="3"/>
  <c r="C173" i="3"/>
  <c r="C151" i="3"/>
  <c r="C138" i="3"/>
  <c r="C116" i="3"/>
  <c r="C103" i="3"/>
  <c r="C81" i="3"/>
  <c r="C68" i="3"/>
  <c r="C46" i="3"/>
  <c r="G396" i="3"/>
  <c r="G359" i="3"/>
  <c r="G211" i="3"/>
  <c r="G84" i="3"/>
  <c r="G49" i="3"/>
  <c r="C428" i="3"/>
  <c r="C404" i="3"/>
  <c r="C391" i="3"/>
  <c r="C367" i="3"/>
  <c r="C354" i="3"/>
  <c r="C330" i="3"/>
  <c r="C317" i="3"/>
  <c r="C293" i="3"/>
  <c r="C280" i="3"/>
  <c r="C256" i="3"/>
  <c r="C243" i="3"/>
  <c r="C219" i="3"/>
  <c r="C206" i="3"/>
  <c r="C184" i="3"/>
  <c r="C171" i="3"/>
  <c r="C149" i="3"/>
  <c r="C136" i="3"/>
  <c r="C114" i="3"/>
  <c r="C101" i="3"/>
  <c r="C66" i="3"/>
  <c r="C44" i="3"/>
  <c r="C42" i="8"/>
  <c r="C79" i="8"/>
  <c r="C116" i="8"/>
  <c r="C153" i="8"/>
  <c r="C190" i="8"/>
  <c r="C227" i="8"/>
  <c r="C264" i="8"/>
  <c r="C301" i="8"/>
  <c r="C338" i="8"/>
  <c r="C375" i="8"/>
  <c r="C412" i="8"/>
  <c r="C29" i="8"/>
  <c r="F29" i="8"/>
  <c r="C5" i="8"/>
  <c r="I29" i="8"/>
  <c r="C66" i="8"/>
  <c r="C103" i="8"/>
  <c r="C140" i="8"/>
  <c r="C177" i="8"/>
  <c r="C214" i="8"/>
  <c r="C251" i="8"/>
  <c r="C288" i="8"/>
  <c r="C325" i="8"/>
  <c r="C362" i="8"/>
  <c r="C399" i="8"/>
  <c r="C436" i="8"/>
  <c r="F5" i="8"/>
  <c r="C426" i="3"/>
  <c r="C389" i="3"/>
  <c r="C402" i="3"/>
  <c r="C365" i="3"/>
  <c r="C352" i="3"/>
  <c r="C328" i="3"/>
  <c r="C315" i="3"/>
  <c r="C291" i="3"/>
  <c r="C278" i="3"/>
  <c r="C254" i="3"/>
  <c r="C241" i="3"/>
  <c r="C217" i="3"/>
  <c r="C204" i="3"/>
  <c r="C182" i="3"/>
  <c r="C169" i="3"/>
  <c r="C147" i="3"/>
  <c r="C134" i="3"/>
  <c r="C112" i="3"/>
  <c r="C99" i="3"/>
  <c r="C77" i="3"/>
  <c r="C64" i="3"/>
  <c r="C42" i="3"/>
</calcChain>
</file>

<file path=xl/sharedStrings.xml><?xml version="1.0" encoding="utf-8"?>
<sst xmlns="http://schemas.openxmlformats.org/spreadsheetml/2006/main" count="649" uniqueCount="87">
  <si>
    <t>GISELA</t>
  </si>
  <si>
    <t>EMPAQUE</t>
  </si>
  <si>
    <t xml:space="preserve">DESPACHO </t>
  </si>
  <si>
    <t>RECEPCION</t>
  </si>
  <si>
    <t>IMPRESORA</t>
  </si>
  <si>
    <t>HP LaserJet Pro P1102</t>
  </si>
  <si>
    <t>COMPRAS</t>
  </si>
  <si>
    <t>CARTERA</t>
  </si>
  <si>
    <t>CONTABILIDAD</t>
  </si>
  <si>
    <t>VENTAS</t>
  </si>
  <si>
    <t>HP LaserJet Pro serie M404-M405</t>
  </si>
  <si>
    <t>RH</t>
  </si>
  <si>
    <t>HP LaserJet Pro P1606dn</t>
  </si>
  <si>
    <t>MI FARMACIA ARANZAZU CALDAS</t>
  </si>
  <si>
    <t>MI FARMACIA GUAJIRA</t>
  </si>
  <si>
    <t>HP Laser MFP 135w</t>
  </si>
  <si>
    <t>Epson L3110</t>
  </si>
  <si>
    <t>HP LaserJet M236sdw</t>
  </si>
  <si>
    <t>HP LaserJet Pro M1212nf</t>
  </si>
  <si>
    <t>Epson L3210</t>
  </si>
  <si>
    <t>Punto</t>
  </si>
  <si>
    <t>MI FARMACIA QUIMBAYA</t>
  </si>
  <si>
    <t>Samsung M2070w</t>
  </si>
  <si>
    <t>MI FARMACIA LA VIRIGINA 2</t>
  </si>
  <si>
    <t>MI FARMCACIA CAICEDONIA</t>
  </si>
  <si>
    <t>DESCRIPCION</t>
  </si>
  <si>
    <t xml:space="preserve">HOSPITALARIA </t>
  </si>
  <si>
    <t>CIPRES</t>
  </si>
  <si>
    <t>ZARAGOZA</t>
  </si>
  <si>
    <t>SAN JOAQUIN</t>
  </si>
  <si>
    <t>Epson L210</t>
  </si>
  <si>
    <t>FARMACIA HOSPITAL CARMONA</t>
  </si>
  <si>
    <t>REPOSICION</t>
  </si>
  <si>
    <t>NOMBRE</t>
  </si>
  <si>
    <t>UBICACIÓN</t>
  </si>
  <si>
    <t>MI FARMACIA CORINTO</t>
  </si>
  <si>
    <t>Undis</t>
  </si>
  <si>
    <t>Principal</t>
  </si>
  <si>
    <t>MI FARMCACIA  TUMACO</t>
  </si>
  <si>
    <t>REP</t>
  </si>
  <si>
    <t>FORMATO PARA DESPACHO</t>
  </si>
  <si>
    <t>FECHA</t>
  </si>
  <si>
    <t>DIA</t>
  </si>
  <si>
    <t>MES</t>
  </si>
  <si>
    <t>AÑO</t>
  </si>
  <si>
    <t>DESTINO</t>
  </si>
  <si>
    <t>REMITE</t>
  </si>
  <si>
    <t>CAJAS</t>
  </si>
  <si>
    <t>OBSERVACION</t>
  </si>
  <si>
    <t>COD</t>
  </si>
  <si>
    <t>TONER</t>
  </si>
  <si>
    <t>ARTICULO</t>
  </si>
  <si>
    <t>EQUIPO</t>
  </si>
  <si>
    <t>MONITOR</t>
  </si>
  <si>
    <t>TECLADO</t>
  </si>
  <si>
    <t>MOUSE</t>
  </si>
  <si>
    <t>VGA</t>
  </si>
  <si>
    <t>FELIPE VILLEGAS / DPTO SISTEMAS</t>
  </si>
  <si>
    <t>ok</t>
  </si>
  <si>
    <t>Firma</t>
  </si>
  <si>
    <t>FC</t>
  </si>
  <si>
    <t>UPS</t>
  </si>
  <si>
    <t>ESTADO</t>
  </si>
  <si>
    <t>MI FARMCACIA  MOCOA</t>
  </si>
  <si>
    <t>MI FARMCACIA  PASTO</t>
  </si>
  <si>
    <t>MI FARMCACIA  MIRANDA</t>
  </si>
  <si>
    <t>OK</t>
  </si>
  <si>
    <t>MI FARMACIA LA UNION</t>
  </si>
  <si>
    <t>MI FARMACIA APIA</t>
  </si>
  <si>
    <t>HP LaserJet Pro 1536</t>
  </si>
  <si>
    <t>mantenimiento / tiene ahora una hp 1102 de reemplazo</t>
  </si>
  <si>
    <t>MI FARMACIA ANSERMA NUEVO</t>
  </si>
  <si>
    <t>CARGADOR</t>
  </si>
  <si>
    <t xml:space="preserve"> </t>
  </si>
  <si>
    <t>TVZ TECNOLOGY</t>
  </si>
  <si>
    <t>ESCANER</t>
  </si>
  <si>
    <t>TURNERO</t>
  </si>
  <si>
    <t xml:space="preserve"> MI FARMACIA BARBACOA</t>
  </si>
  <si>
    <t>MI FARMACIA TUMACO</t>
  </si>
  <si>
    <t>MI FARMACIA HOSPITALARIA</t>
  </si>
  <si>
    <t>MI FARMACIA NARIÑO</t>
  </si>
  <si>
    <t xml:space="preserve"> MI FARMACIA SEVILLA</t>
  </si>
  <si>
    <t>COMPUTADOR</t>
  </si>
  <si>
    <t xml:space="preserve"> HOSPITALARIA</t>
  </si>
  <si>
    <t>HOSPITALARIA</t>
  </si>
  <si>
    <t xml:space="preserve">    </t>
  </si>
  <si>
    <t xml:space="preserve"> MI FARMACIA JAMUNDI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</si>
</sst>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6"/>
      <color theme="1"/>
      <name val="Calibri"/>
      <family val="2"/>
      <scheme val="minor"/>
    </font>
    <font>
      <sz val="36"/>
      <color theme="1"/>
      <name val="Arial Narrow"/>
      <family val="2"/>
    </font>
    <font>
      <b/>
      <sz val="36"/>
      <color theme="1"/>
      <name val="Arial Narrow"/>
      <family val="2"/>
    </font>
    <font>
      <b/>
      <sz val="36"/>
      <name val="Arial Narrow"/>
      <family val="2"/>
    </font>
    <font>
      <b/>
      <sz val="72"/>
      <color theme="1"/>
      <name val="Arial Narrow"/>
      <family val="2"/>
    </font>
    <font>
      <b/>
      <sz val="22"/>
      <color theme="1"/>
      <name val="Arial Narrow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36"/>
      <color theme="0" tint="-0.34998626667073579"/>
      <name val="Arial Narrow"/>
      <family val="2"/>
    </font>
    <font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4" fillId="0" borderId="0" xfId="0" applyNumberFormat="1" applyFont="1" applyAlignment="1">
      <alignment horizontal="center" vertical="center" textRotation="90"/>
    </xf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/>
    </xf>
    <xf numFmtId="164" fontId="1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2" borderId="0" xfId="0" applyFill="1" applyAlignment="1">
      <alignment horizontal="center"/>
    </xf>
    <xf numFmtId="0" fontId="3" fillId="0" borderId="8" xfId="0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5" fillId="0" borderId="0" xfId="0" applyFont="1" applyAlignment="1" applyProtection="1">
      <alignment vertical="center"/>
      <protection locked="0" hidden="1"/>
    </xf>
    <xf numFmtId="14" fontId="12" fillId="0" borderId="0" xfId="0" applyNumberFormat="1" applyFont="1" applyAlignment="1" applyProtection="1">
      <alignment vertical="center"/>
      <protection locked="0" hidden="1"/>
    </xf>
    <xf numFmtId="0" fontId="5" fillId="0" borderId="0" xfId="0" applyFont="1" applyProtection="1">
      <protection locked="0" hidden="1"/>
    </xf>
    <xf numFmtId="0" fontId="7" fillId="3" borderId="8" xfId="0" applyFont="1" applyFill="1" applyBorder="1" applyAlignment="1" applyProtection="1">
      <alignment horizontal="center" vertical="center" wrapText="1"/>
      <protection locked="0" hidden="1"/>
    </xf>
    <xf numFmtId="0" fontId="7" fillId="3" borderId="9" xfId="0" applyFont="1" applyFill="1" applyBorder="1" applyAlignment="1" applyProtection="1">
      <alignment horizontal="center" vertical="center" wrapText="1"/>
      <protection locked="0" hidden="1"/>
    </xf>
    <xf numFmtId="0" fontId="7" fillId="3" borderId="10" xfId="0" applyFont="1" applyFill="1" applyBorder="1" applyAlignment="1" applyProtection="1">
      <alignment horizontal="center" vertical="center" wrapText="1"/>
      <protection locked="0" hidden="1"/>
    </xf>
    <xf numFmtId="164" fontId="5" fillId="0" borderId="0" xfId="0" applyNumberFormat="1" applyFont="1" applyAlignment="1" applyProtection="1">
      <alignment horizontal="center" vertical="center"/>
      <protection locked="0" hidden="1"/>
    </xf>
    <xf numFmtId="0" fontId="7" fillId="0" borderId="0" xfId="0" applyFont="1" applyAlignment="1" applyProtection="1">
      <alignment horizontal="center" vertical="center" wrapText="1"/>
      <protection locked="0" hidden="1"/>
    </xf>
    <xf numFmtId="0" fontId="7" fillId="0" borderId="0" xfId="0" applyFont="1" applyAlignment="1" applyProtection="1">
      <alignment vertical="center" wrapText="1"/>
      <protection locked="0" hidden="1"/>
    </xf>
    <xf numFmtId="0" fontId="7" fillId="0" borderId="3" xfId="0" applyFont="1" applyBorder="1" applyAlignment="1" applyProtection="1">
      <alignment horizontal="center" vertical="center" wrapText="1"/>
      <protection locked="0" hidden="1"/>
    </xf>
    <xf numFmtId="0" fontId="0" fillId="4" borderId="1" xfId="0" applyFill="1" applyBorder="1" applyAlignment="1">
      <alignment horizontal="left" vertical="center"/>
    </xf>
    <xf numFmtId="0" fontId="3" fillId="4" borderId="8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left"/>
    </xf>
    <xf numFmtId="0" fontId="0" fillId="5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/>
    </xf>
    <xf numFmtId="0" fontId="0" fillId="6" borderId="1" xfId="0" applyFill="1" applyBorder="1" applyAlignment="1">
      <alignment horizontal="left" vertical="center"/>
    </xf>
    <xf numFmtId="0" fontId="3" fillId="6" borderId="8" xfId="0" applyFont="1" applyFill="1" applyBorder="1" applyAlignment="1">
      <alignment horizontal="left" vertical="center"/>
    </xf>
    <xf numFmtId="0" fontId="0" fillId="6" borderId="1" xfId="0" applyFill="1" applyBorder="1" applyAlignment="1">
      <alignment horizontal="left"/>
    </xf>
    <xf numFmtId="14" fontId="4" fillId="0" borderId="1" xfId="0" applyNumberFormat="1" applyFont="1" applyBorder="1" applyAlignment="1">
      <alignment horizontal="center" vertical="center" textRotation="90"/>
    </xf>
    <xf numFmtId="0" fontId="14" fillId="2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7" fillId="0" borderId="2" xfId="0" applyFont="1" applyBorder="1" applyAlignment="1" applyProtection="1">
      <alignment horizontal="center" vertical="center" wrapText="1"/>
      <protection locked="0" hidden="1"/>
    </xf>
    <xf numFmtId="0" fontId="7" fillId="0" borderId="4" xfId="0" applyFont="1" applyBorder="1" applyAlignment="1" applyProtection="1">
      <alignment horizontal="center" vertical="center" wrapText="1"/>
      <protection locked="0" hidden="1"/>
    </xf>
    <xf numFmtId="0" fontId="7" fillId="0" borderId="5" xfId="0" applyFont="1" applyBorder="1" applyAlignment="1" applyProtection="1">
      <alignment horizontal="center" vertical="center" wrapText="1"/>
      <protection locked="0" hidden="1"/>
    </xf>
    <xf numFmtId="0" fontId="7" fillId="0" borderId="7" xfId="0" applyFont="1" applyBorder="1" applyAlignment="1" applyProtection="1">
      <alignment horizontal="center" vertical="center" wrapText="1"/>
      <protection locked="0" hidden="1"/>
    </xf>
    <xf numFmtId="0" fontId="8" fillId="0" borderId="2" xfId="0" applyFont="1" applyBorder="1" applyAlignment="1" applyProtection="1">
      <alignment horizontal="center" vertical="center" wrapText="1"/>
      <protection locked="0" hidden="1"/>
    </xf>
    <xf numFmtId="0" fontId="8" fillId="0" borderId="4" xfId="0" applyFont="1" applyBorder="1" applyAlignment="1" applyProtection="1">
      <alignment horizontal="center" vertical="center" wrapText="1"/>
      <protection locked="0" hidden="1"/>
    </xf>
    <xf numFmtId="0" fontId="8" fillId="0" borderId="5" xfId="0" applyFont="1" applyBorder="1" applyAlignment="1" applyProtection="1">
      <alignment horizontal="center" vertical="center" wrapText="1"/>
      <protection locked="0" hidden="1"/>
    </xf>
    <xf numFmtId="0" fontId="8" fillId="0" borderId="7" xfId="0" applyFont="1" applyBorder="1" applyAlignment="1" applyProtection="1">
      <alignment horizontal="center" vertical="center" wrapText="1"/>
      <protection locked="0" hidden="1"/>
    </xf>
    <xf numFmtId="0" fontId="9" fillId="0" borderId="8" xfId="0" applyFont="1" applyBorder="1" applyAlignment="1" applyProtection="1">
      <alignment horizontal="center" vertical="center" wrapText="1"/>
      <protection locked="0" hidden="1"/>
    </xf>
    <xf numFmtId="0" fontId="9" fillId="0" borderId="9" xfId="0" applyFont="1" applyBorder="1" applyAlignment="1" applyProtection="1">
      <alignment horizontal="center" vertical="center" wrapText="1"/>
      <protection locked="0" hidden="1"/>
    </xf>
    <xf numFmtId="0" fontId="9" fillId="0" borderId="10" xfId="0" applyFont="1" applyBorder="1" applyAlignment="1" applyProtection="1">
      <alignment horizontal="center" vertical="center" wrapText="1"/>
      <protection locked="0" hidden="1"/>
    </xf>
    <xf numFmtId="0" fontId="6" fillId="0" borderId="8" xfId="0" applyFont="1" applyBorder="1" applyAlignment="1" applyProtection="1">
      <alignment horizontal="center" vertical="center" wrapText="1"/>
      <protection locked="0" hidden="1"/>
    </xf>
    <xf numFmtId="0" fontId="6" fillId="0" borderId="9" xfId="0" applyFont="1" applyBorder="1" applyAlignment="1" applyProtection="1">
      <alignment horizontal="center" vertical="center" wrapText="1"/>
      <protection locked="0" hidden="1"/>
    </xf>
    <xf numFmtId="0" fontId="6" fillId="0" borderId="10" xfId="0" applyFont="1" applyBorder="1" applyAlignment="1" applyProtection="1">
      <alignment horizontal="center" vertical="center" wrapText="1"/>
      <protection locked="0" hidden="1"/>
    </xf>
    <xf numFmtId="0" fontId="7" fillId="3" borderId="8" xfId="0" applyFont="1" applyFill="1" applyBorder="1" applyAlignment="1" applyProtection="1">
      <alignment horizontal="center" vertical="center" wrapText="1"/>
      <protection locked="0" hidden="1"/>
    </xf>
    <xf numFmtId="0" fontId="7" fillId="3" borderId="9" xfId="0" applyFont="1" applyFill="1" applyBorder="1" applyAlignment="1" applyProtection="1">
      <alignment horizontal="center" vertical="center" wrapText="1"/>
      <protection locked="0" hidden="1"/>
    </xf>
    <xf numFmtId="0" fontId="7" fillId="3" borderId="10" xfId="0" applyFont="1" applyFill="1" applyBorder="1" applyAlignment="1" applyProtection="1">
      <alignment horizontal="center" vertical="center" wrapText="1"/>
      <protection locked="0" hidden="1"/>
    </xf>
    <xf numFmtId="0" fontId="7" fillId="0" borderId="8" xfId="0" applyFont="1" applyBorder="1" applyAlignment="1" applyProtection="1">
      <alignment horizontal="center" vertical="center" wrapText="1"/>
      <protection locked="0" hidden="1"/>
    </xf>
    <xf numFmtId="0" fontId="7" fillId="0" borderId="9" xfId="0" applyFont="1" applyBorder="1" applyAlignment="1" applyProtection="1">
      <alignment horizontal="center" vertical="center" wrapText="1"/>
      <protection locked="0" hidden="1"/>
    </xf>
    <xf numFmtId="0" fontId="7" fillId="0" borderId="10" xfId="0" applyFont="1" applyBorder="1" applyAlignment="1" applyProtection="1">
      <alignment horizontal="center" vertical="center" wrapText="1"/>
      <protection locked="0" hidden="1"/>
    </xf>
    <xf numFmtId="0" fontId="7" fillId="0" borderId="1" xfId="0" applyFont="1" applyBorder="1" applyAlignment="1" applyProtection="1">
      <alignment horizontal="center" vertical="center" wrapText="1"/>
      <protection locked="0" hidden="1"/>
    </xf>
    <xf numFmtId="0" fontId="7" fillId="0" borderId="11" xfId="0" applyFont="1" applyBorder="1" applyAlignment="1" applyProtection="1">
      <alignment horizontal="center" vertical="center" wrapText="1"/>
      <protection locked="0" hidden="1"/>
    </xf>
    <xf numFmtId="0" fontId="7" fillId="3" borderId="1" xfId="0" applyFont="1" applyFill="1" applyBorder="1" applyAlignment="1" applyProtection="1">
      <alignment horizontal="center" vertical="center" wrapText="1"/>
      <protection locked="0" hidden="1"/>
    </xf>
    <xf numFmtId="0" fontId="7" fillId="0" borderId="0" xfId="0" quotePrefix="1" applyFont="1" applyProtection="1">
      <protection locked="0" hidden="1"/>
    </xf>
    <xf numFmtId="0" fontId="5" fillId="0" borderId="1" xfId="0" applyFont="1" applyBorder="1" applyAlignment="1" applyProtection="1">
      <alignment horizontal="center" wrapText="1"/>
      <protection locked="0" hidden="1"/>
    </xf>
    <xf numFmtId="0" fontId="6" fillId="0" borderId="1" xfId="0" applyFont="1" applyBorder="1" applyAlignment="1" applyProtection="1">
      <alignment horizontal="center" vertical="center"/>
      <protection locked="0" hidden="1"/>
    </xf>
    <xf numFmtId="0" fontId="7" fillId="3" borderId="8" xfId="0" applyFont="1" applyFill="1" applyBorder="1" applyAlignment="1" applyProtection="1">
      <alignment horizontal="center" vertical="center"/>
      <protection locked="0" hidden="1"/>
    </xf>
    <xf numFmtId="0" fontId="7" fillId="3" borderId="9" xfId="0" applyFont="1" applyFill="1" applyBorder="1" applyAlignment="1" applyProtection="1">
      <alignment horizontal="center" vertical="center"/>
      <protection locked="0" hidden="1"/>
    </xf>
    <xf numFmtId="0" fontId="7" fillId="3" borderId="10" xfId="0" applyFont="1" applyFill="1" applyBorder="1" applyAlignment="1" applyProtection="1">
      <alignment horizontal="center" vertical="center"/>
      <protection locked="0" hidden="1"/>
    </xf>
    <xf numFmtId="0" fontId="5" fillId="0" borderId="2" xfId="0" applyFont="1" applyBorder="1" applyAlignment="1" applyProtection="1">
      <alignment horizontal="center" wrapText="1"/>
      <protection locked="0" hidden="1"/>
    </xf>
    <xf numFmtId="0" fontId="5" fillId="0" borderId="3" xfId="0" applyFont="1" applyBorder="1" applyAlignment="1" applyProtection="1">
      <alignment horizontal="center" wrapText="1"/>
      <protection locked="0" hidden="1"/>
    </xf>
    <xf numFmtId="0" fontId="5" fillId="0" borderId="4" xfId="0" applyFont="1" applyBorder="1" applyAlignment="1" applyProtection="1">
      <alignment horizontal="center" wrapText="1"/>
      <protection locked="0" hidden="1"/>
    </xf>
    <xf numFmtId="0" fontId="5" fillId="0" borderId="5" xfId="0" applyFont="1" applyBorder="1" applyAlignment="1" applyProtection="1">
      <alignment horizontal="center" wrapText="1"/>
      <protection locked="0" hidden="1"/>
    </xf>
    <xf numFmtId="0" fontId="5" fillId="0" borderId="6" xfId="0" applyFont="1" applyBorder="1" applyAlignment="1" applyProtection="1">
      <alignment horizontal="center" wrapText="1"/>
      <protection locked="0" hidden="1"/>
    </xf>
    <xf numFmtId="0" fontId="5" fillId="0" borderId="7" xfId="0" applyFont="1" applyBorder="1" applyAlignment="1" applyProtection="1">
      <alignment horizontal="center" wrapText="1"/>
      <protection locked="0" hidden="1"/>
    </xf>
    <xf numFmtId="0" fontId="6" fillId="0" borderId="2" xfId="0" applyFont="1" applyBorder="1" applyAlignment="1" applyProtection="1">
      <alignment horizontal="center" vertical="center" wrapText="1"/>
      <protection locked="0" hidden="1"/>
    </xf>
    <xf numFmtId="0" fontId="6" fillId="0" borderId="3" xfId="0" applyFont="1" applyBorder="1" applyAlignment="1" applyProtection="1">
      <alignment horizontal="center" vertical="center" wrapText="1"/>
      <protection locked="0" hidden="1"/>
    </xf>
    <xf numFmtId="0" fontId="6" fillId="0" borderId="4" xfId="0" applyFont="1" applyBorder="1" applyAlignment="1" applyProtection="1">
      <alignment horizontal="center" vertical="center" wrapText="1"/>
      <protection locked="0" hidden="1"/>
    </xf>
    <xf numFmtId="0" fontId="6" fillId="0" borderId="5" xfId="0" applyFont="1" applyBorder="1" applyAlignment="1" applyProtection="1">
      <alignment horizontal="center" vertical="center" wrapText="1"/>
      <protection locked="0" hidden="1"/>
    </xf>
    <xf numFmtId="0" fontId="6" fillId="0" borderId="6" xfId="0" applyFont="1" applyBorder="1" applyAlignment="1" applyProtection="1">
      <alignment horizontal="center" vertical="center" wrapText="1"/>
      <protection locked="0" hidden="1"/>
    </xf>
    <xf numFmtId="0" fontId="6" fillId="0" borderId="7" xfId="0" applyFont="1" applyBorder="1" applyAlignment="1" applyProtection="1">
      <alignment horizontal="center" vertical="center" wrapText="1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7" Type="http://schemas.openxmlformats.org/officeDocument/2006/relationships/image" Target="../media/image15.jpe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7.png"/><Relationship Id="rId5" Type="http://schemas.openxmlformats.org/officeDocument/2006/relationships/image" Target="../media/image14.png"/><Relationship Id="rId4" Type="http://schemas.openxmlformats.org/officeDocument/2006/relationships/image" Target="../media/image13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gif"/><Relationship Id="rId1" Type="http://schemas.openxmlformats.org/officeDocument/2006/relationships/image" Target="../media/image16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44824</xdr:colOff>
      <xdr:row>1</xdr:row>
      <xdr:rowOff>134470</xdr:rowOff>
    </xdr:from>
    <xdr:to>
      <xdr:col>1</xdr:col>
      <xdr:colOff>1714500</xdr:colOff>
      <xdr:row>1</xdr:row>
      <xdr:rowOff>1400734</xdr:rowOff>
    </xdr:to>
    <xdr:pic>
      <xdr:nvPicPr>
        <xdr:cNvPr id="43" name="Imagen 42" descr="HP Laser MFP 135w">
          <a:extLst>
            <a:ext uri="{FF2B5EF4-FFF2-40B4-BE49-F238E27FC236}">
              <a16:creationId xmlns:a16="http://schemas.microsoft.com/office/drawing/2014/main" id="{46D14941-A48B-43F1-BE6D-DB7914FD04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4912" y="23184970"/>
          <a:ext cx="1669676" cy="12662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44824</xdr:colOff>
      <xdr:row>2</xdr:row>
      <xdr:rowOff>134472</xdr:rowOff>
    </xdr:from>
    <xdr:to>
      <xdr:col>1</xdr:col>
      <xdr:colOff>1714500</xdr:colOff>
      <xdr:row>2</xdr:row>
      <xdr:rowOff>1400736</xdr:rowOff>
    </xdr:to>
    <xdr:pic>
      <xdr:nvPicPr>
        <xdr:cNvPr id="44" name="Imagen 43" descr="HP Laser MFP 135w">
          <a:extLst>
            <a:ext uri="{FF2B5EF4-FFF2-40B4-BE49-F238E27FC236}">
              <a16:creationId xmlns:a16="http://schemas.microsoft.com/office/drawing/2014/main" id="{6D3CB141-C636-418F-A78E-274649FB7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4912" y="6589060"/>
          <a:ext cx="1669676" cy="12662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35859</xdr:colOff>
      <xdr:row>4</xdr:row>
      <xdr:rowOff>0</xdr:rowOff>
    </xdr:from>
    <xdr:to>
      <xdr:col>1</xdr:col>
      <xdr:colOff>1716740</xdr:colOff>
      <xdr:row>4</xdr:row>
      <xdr:rowOff>24653</xdr:rowOff>
    </xdr:to>
    <xdr:pic>
      <xdr:nvPicPr>
        <xdr:cNvPr id="47" name="Imagen 46">
          <a:extLst>
            <a:ext uri="{FF2B5EF4-FFF2-40B4-BE49-F238E27FC236}">
              <a16:creationId xmlns:a16="http://schemas.microsoft.com/office/drawing/2014/main" id="{EF6A21CA-3E3B-4CDC-AE6C-D4807BAA93A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478" r="12195"/>
        <a:stretch/>
      </xdr:blipFill>
      <xdr:spPr bwMode="auto">
        <a:xfrm>
          <a:off x="965947" y="29182359"/>
          <a:ext cx="1680881" cy="15127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44825</xdr:colOff>
      <xdr:row>4</xdr:row>
      <xdr:rowOff>134471</xdr:rowOff>
    </xdr:from>
    <xdr:to>
      <xdr:col>1</xdr:col>
      <xdr:colOff>1703295</xdr:colOff>
      <xdr:row>4</xdr:row>
      <xdr:rowOff>1448921</xdr:rowOff>
    </xdr:to>
    <xdr:pic>
      <xdr:nvPicPr>
        <xdr:cNvPr id="48" name="Imagen 47">
          <a:extLst>
            <a:ext uri="{FF2B5EF4-FFF2-40B4-BE49-F238E27FC236}">
              <a16:creationId xmlns:a16="http://schemas.microsoft.com/office/drawing/2014/main" id="{69ED47F1-1E2F-02A3-A70A-1F09EB4E5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4913" y="30804971"/>
          <a:ext cx="1658470" cy="1314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5</xdr:row>
      <xdr:rowOff>0</xdr:rowOff>
    </xdr:from>
    <xdr:to>
      <xdr:col>1</xdr:col>
      <xdr:colOff>1730051</xdr:colOff>
      <xdr:row>5</xdr:row>
      <xdr:rowOff>1517562</xdr:rowOff>
    </xdr:to>
    <xdr:pic>
      <xdr:nvPicPr>
        <xdr:cNvPr id="49" name="Imagen 48" descr="HP LaserJet pro serie P1102w">
          <a:extLst>
            <a:ext uri="{FF2B5EF4-FFF2-40B4-BE49-F238E27FC236}">
              <a16:creationId xmlns:a16="http://schemas.microsoft.com/office/drawing/2014/main" id="{339A534D-A8C9-47AC-BBBA-3BDA93F0A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0088" y="32194500"/>
          <a:ext cx="1730051" cy="15175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6</xdr:row>
      <xdr:rowOff>0</xdr:rowOff>
    </xdr:from>
    <xdr:to>
      <xdr:col>1</xdr:col>
      <xdr:colOff>1730051</xdr:colOff>
      <xdr:row>6</xdr:row>
      <xdr:rowOff>1517562</xdr:rowOff>
    </xdr:to>
    <xdr:pic>
      <xdr:nvPicPr>
        <xdr:cNvPr id="50" name="Imagen 49" descr="HP LaserJet pro serie P1102w">
          <a:extLst>
            <a:ext uri="{FF2B5EF4-FFF2-40B4-BE49-F238E27FC236}">
              <a16:creationId xmlns:a16="http://schemas.microsoft.com/office/drawing/2014/main" id="{357754B3-A264-4B7B-B3E8-E9CF01FAE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0088" y="33718500"/>
          <a:ext cx="1730051" cy="15175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22412</xdr:colOff>
      <xdr:row>7</xdr:row>
      <xdr:rowOff>201706</xdr:rowOff>
    </xdr:from>
    <xdr:to>
      <xdr:col>2</xdr:col>
      <xdr:colOff>12693</xdr:colOff>
      <xdr:row>7</xdr:row>
      <xdr:rowOff>1418446</xdr:rowOff>
    </xdr:to>
    <xdr:pic>
      <xdr:nvPicPr>
        <xdr:cNvPr id="7" name="Imagen 6" descr="Epson L3110">
          <a:extLst>
            <a:ext uri="{FF2B5EF4-FFF2-40B4-BE49-F238E27FC236}">
              <a16:creationId xmlns:a16="http://schemas.microsoft.com/office/drawing/2014/main" id="{FBD5B6A1-1E22-409B-BF58-DEAD014FDDF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148" t="18492" r="7909" b="18859"/>
        <a:stretch/>
      </xdr:blipFill>
      <xdr:spPr bwMode="auto">
        <a:xfrm>
          <a:off x="952500" y="47636206"/>
          <a:ext cx="1738399" cy="1216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11205</xdr:colOff>
      <xdr:row>10</xdr:row>
      <xdr:rowOff>190500</xdr:rowOff>
    </xdr:from>
    <xdr:to>
      <xdr:col>2</xdr:col>
      <xdr:colOff>11206</xdr:colOff>
      <xdr:row>10</xdr:row>
      <xdr:rowOff>1490381</xdr:rowOff>
    </xdr:to>
    <xdr:pic>
      <xdr:nvPicPr>
        <xdr:cNvPr id="10" name="Imagen 9" descr="Epson EcoTank L210">
          <a:extLst>
            <a:ext uri="{FF2B5EF4-FFF2-40B4-BE49-F238E27FC236}">
              <a16:creationId xmlns:a16="http://schemas.microsoft.com/office/drawing/2014/main" id="{9CE279F5-C6C9-3181-EAC7-3F9B023495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1293" y="52197000"/>
          <a:ext cx="1748119" cy="12998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6725</xdr:colOff>
      <xdr:row>9</xdr:row>
      <xdr:rowOff>141195</xdr:rowOff>
    </xdr:from>
    <xdr:to>
      <xdr:col>1</xdr:col>
      <xdr:colOff>1745124</xdr:colOff>
      <xdr:row>9</xdr:row>
      <xdr:rowOff>1357935</xdr:rowOff>
    </xdr:to>
    <xdr:pic>
      <xdr:nvPicPr>
        <xdr:cNvPr id="13" name="Imagen 12" descr="Epson L3110">
          <a:extLst>
            <a:ext uri="{FF2B5EF4-FFF2-40B4-BE49-F238E27FC236}">
              <a16:creationId xmlns:a16="http://schemas.microsoft.com/office/drawing/2014/main" id="{3EC14EAF-4FAD-4447-AD22-F79F287F8FE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148" t="18492" r="7909" b="18859"/>
        <a:stretch/>
      </xdr:blipFill>
      <xdr:spPr bwMode="auto">
        <a:xfrm>
          <a:off x="936813" y="33893313"/>
          <a:ext cx="1738399" cy="1216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11205</xdr:colOff>
      <xdr:row>8</xdr:row>
      <xdr:rowOff>190500</xdr:rowOff>
    </xdr:from>
    <xdr:to>
      <xdr:col>2</xdr:col>
      <xdr:colOff>11206</xdr:colOff>
      <xdr:row>8</xdr:row>
      <xdr:rowOff>1490381</xdr:rowOff>
    </xdr:to>
    <xdr:pic>
      <xdr:nvPicPr>
        <xdr:cNvPr id="15" name="Imagen 14" descr="Epson EcoTank L210">
          <a:extLst>
            <a:ext uri="{FF2B5EF4-FFF2-40B4-BE49-F238E27FC236}">
              <a16:creationId xmlns:a16="http://schemas.microsoft.com/office/drawing/2014/main" id="{4E8E737C-C922-4E13-BF00-CF6E5B005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1293" y="52197000"/>
          <a:ext cx="1748119" cy="12998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48188</xdr:colOff>
      <xdr:row>11</xdr:row>
      <xdr:rowOff>100850</xdr:rowOff>
    </xdr:from>
    <xdr:to>
      <xdr:col>1</xdr:col>
      <xdr:colOff>1680883</xdr:colOff>
      <xdr:row>11</xdr:row>
      <xdr:rowOff>1479175</xdr:rowOff>
    </xdr:to>
    <xdr:pic>
      <xdr:nvPicPr>
        <xdr:cNvPr id="3" name="Imagen 2" descr="HP LaserJet pro serie P1102w">
          <a:extLst>
            <a:ext uri="{FF2B5EF4-FFF2-40B4-BE49-F238E27FC236}">
              <a16:creationId xmlns:a16="http://schemas.microsoft.com/office/drawing/2014/main" id="{CB7D1883-C86E-4B45-B1CC-452107B98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76" y="53631350"/>
          <a:ext cx="1632695" cy="1378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12</xdr:row>
      <xdr:rowOff>0</xdr:rowOff>
    </xdr:from>
    <xdr:to>
      <xdr:col>1</xdr:col>
      <xdr:colOff>1714500</xdr:colOff>
      <xdr:row>12</xdr:row>
      <xdr:rowOff>1463427</xdr:rowOff>
    </xdr:to>
    <xdr:pic>
      <xdr:nvPicPr>
        <xdr:cNvPr id="6" name="Imagen 5" descr="Impresora Multifunción HP LaserJet Pro M1212nf">
          <a:extLst>
            <a:ext uri="{FF2B5EF4-FFF2-40B4-BE49-F238E27FC236}">
              <a16:creationId xmlns:a16="http://schemas.microsoft.com/office/drawing/2014/main" id="{A0ADED82-6440-47A1-95D8-80ACB538E9A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34" r="4434"/>
        <a:stretch/>
      </xdr:blipFill>
      <xdr:spPr bwMode="auto">
        <a:xfrm>
          <a:off x="930088" y="38279294"/>
          <a:ext cx="1714500" cy="14634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67235</xdr:colOff>
      <xdr:row>3</xdr:row>
      <xdr:rowOff>100853</xdr:rowOff>
    </xdr:from>
    <xdr:to>
      <xdr:col>1</xdr:col>
      <xdr:colOff>1699930</xdr:colOff>
      <xdr:row>3</xdr:row>
      <xdr:rowOff>1479178</xdr:rowOff>
    </xdr:to>
    <xdr:pic>
      <xdr:nvPicPr>
        <xdr:cNvPr id="9" name="Imagen 8" descr="HP LaserJet pro serie P1102w">
          <a:extLst>
            <a:ext uri="{FF2B5EF4-FFF2-40B4-BE49-F238E27FC236}">
              <a16:creationId xmlns:a16="http://schemas.microsoft.com/office/drawing/2014/main" id="{8B213453-3A86-4F3B-B118-EED0A174E4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7323" y="3384177"/>
          <a:ext cx="1632695" cy="1378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11206</xdr:colOff>
      <xdr:row>14</xdr:row>
      <xdr:rowOff>235324</xdr:rowOff>
    </xdr:from>
    <xdr:to>
      <xdr:col>2</xdr:col>
      <xdr:colOff>1487</xdr:colOff>
      <xdr:row>14</xdr:row>
      <xdr:rowOff>1452064</xdr:rowOff>
    </xdr:to>
    <xdr:pic>
      <xdr:nvPicPr>
        <xdr:cNvPr id="11" name="Imagen 10" descr="Epson L3110">
          <a:extLst>
            <a:ext uri="{FF2B5EF4-FFF2-40B4-BE49-F238E27FC236}">
              <a16:creationId xmlns:a16="http://schemas.microsoft.com/office/drawing/2014/main" id="{AE4100B3-186B-431F-A512-A31250E34E7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148" t="18492" r="7909" b="18859"/>
        <a:stretch/>
      </xdr:blipFill>
      <xdr:spPr bwMode="auto">
        <a:xfrm>
          <a:off x="941294" y="21806648"/>
          <a:ext cx="1738399" cy="1216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22412</xdr:colOff>
      <xdr:row>14</xdr:row>
      <xdr:rowOff>201706</xdr:rowOff>
    </xdr:from>
    <xdr:to>
      <xdr:col>2</xdr:col>
      <xdr:colOff>12693</xdr:colOff>
      <xdr:row>14</xdr:row>
      <xdr:rowOff>1418446</xdr:rowOff>
    </xdr:to>
    <xdr:pic>
      <xdr:nvPicPr>
        <xdr:cNvPr id="12" name="Imagen 11" descr="Epson L3110">
          <a:extLst>
            <a:ext uri="{FF2B5EF4-FFF2-40B4-BE49-F238E27FC236}">
              <a16:creationId xmlns:a16="http://schemas.microsoft.com/office/drawing/2014/main" id="{D75AB2E3-B5D2-409E-9E8E-31319F50896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148" t="18492" r="7909" b="18859"/>
        <a:stretch/>
      </xdr:blipFill>
      <xdr:spPr bwMode="auto">
        <a:xfrm>
          <a:off x="952500" y="9581030"/>
          <a:ext cx="1738399" cy="1216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15</xdr:row>
      <xdr:rowOff>212911</xdr:rowOff>
    </xdr:from>
    <xdr:to>
      <xdr:col>2</xdr:col>
      <xdr:colOff>1</xdr:colOff>
      <xdr:row>15</xdr:row>
      <xdr:rowOff>1512792</xdr:rowOff>
    </xdr:to>
    <xdr:pic>
      <xdr:nvPicPr>
        <xdr:cNvPr id="14" name="Imagen 13" descr="Epson EcoTank L210">
          <a:extLst>
            <a:ext uri="{FF2B5EF4-FFF2-40B4-BE49-F238E27FC236}">
              <a16:creationId xmlns:a16="http://schemas.microsoft.com/office/drawing/2014/main" id="{BF46B850-A912-4D91-A79F-C3FA29DCB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0088" y="23308235"/>
          <a:ext cx="1748119" cy="12998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11205</xdr:colOff>
      <xdr:row>15</xdr:row>
      <xdr:rowOff>190500</xdr:rowOff>
    </xdr:from>
    <xdr:to>
      <xdr:col>2</xdr:col>
      <xdr:colOff>11206</xdr:colOff>
      <xdr:row>15</xdr:row>
      <xdr:rowOff>1490381</xdr:rowOff>
    </xdr:to>
    <xdr:pic>
      <xdr:nvPicPr>
        <xdr:cNvPr id="16" name="Imagen 15" descr="Epson EcoTank L210">
          <a:extLst>
            <a:ext uri="{FF2B5EF4-FFF2-40B4-BE49-F238E27FC236}">
              <a16:creationId xmlns:a16="http://schemas.microsoft.com/office/drawing/2014/main" id="{37F3C401-AF43-4B9F-8BCE-1B9F3A0FFF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1293" y="14141824"/>
          <a:ext cx="1748119" cy="12998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918883</xdr:colOff>
      <xdr:row>16</xdr:row>
      <xdr:rowOff>201706</xdr:rowOff>
    </xdr:from>
    <xdr:to>
      <xdr:col>1</xdr:col>
      <xdr:colOff>1736913</xdr:colOff>
      <xdr:row>17</xdr:row>
      <xdr:rowOff>0</xdr:rowOff>
    </xdr:to>
    <xdr:pic>
      <xdr:nvPicPr>
        <xdr:cNvPr id="17" name="Imagen 16" descr="productName">
          <a:extLst>
            <a:ext uri="{FF2B5EF4-FFF2-40B4-BE49-F238E27FC236}">
              <a16:creationId xmlns:a16="http://schemas.microsoft.com/office/drawing/2014/main" id="{BE5B93DA-03D7-5EB9-E5BE-155B3C4C83A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478" r="11683"/>
        <a:stretch/>
      </xdr:blipFill>
      <xdr:spPr bwMode="auto">
        <a:xfrm>
          <a:off x="918883" y="24821030"/>
          <a:ext cx="1748118" cy="16808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17</xdr:row>
      <xdr:rowOff>0</xdr:rowOff>
    </xdr:from>
    <xdr:to>
      <xdr:col>1</xdr:col>
      <xdr:colOff>1730051</xdr:colOff>
      <xdr:row>17</xdr:row>
      <xdr:rowOff>1517562</xdr:rowOff>
    </xdr:to>
    <xdr:pic>
      <xdr:nvPicPr>
        <xdr:cNvPr id="20" name="Imagen 19" descr="HP LaserJet pro serie P1102w">
          <a:extLst>
            <a:ext uri="{FF2B5EF4-FFF2-40B4-BE49-F238E27FC236}">
              <a16:creationId xmlns:a16="http://schemas.microsoft.com/office/drawing/2014/main" id="{E9E4850B-F32C-4B07-9D4F-D9429F3DC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0088" y="26501912"/>
          <a:ext cx="1730051" cy="15175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67235</xdr:colOff>
      <xdr:row>18</xdr:row>
      <xdr:rowOff>246530</xdr:rowOff>
    </xdr:from>
    <xdr:to>
      <xdr:col>2</xdr:col>
      <xdr:colOff>67236</xdr:colOff>
      <xdr:row>18</xdr:row>
      <xdr:rowOff>1445560</xdr:rowOff>
    </xdr:to>
    <xdr:pic>
      <xdr:nvPicPr>
        <xdr:cNvPr id="22" name="Imagen 21" descr="Epson EcoTank L210">
          <a:extLst>
            <a:ext uri="{FF2B5EF4-FFF2-40B4-BE49-F238E27FC236}">
              <a16:creationId xmlns:a16="http://schemas.microsoft.com/office/drawing/2014/main" id="{E120FEC4-A1A6-403C-AE6C-098109A7C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7323" y="26748442"/>
          <a:ext cx="1748119" cy="11990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11206</xdr:colOff>
      <xdr:row>13</xdr:row>
      <xdr:rowOff>11207</xdr:rowOff>
    </xdr:from>
    <xdr:to>
      <xdr:col>1</xdr:col>
      <xdr:colOff>1736912</xdr:colOff>
      <xdr:row>13</xdr:row>
      <xdr:rowOff>1519691</xdr:rowOff>
    </xdr:to>
    <xdr:pic>
      <xdr:nvPicPr>
        <xdr:cNvPr id="2" name="Imagen 1" descr="productName">
          <a:extLst>
            <a:ext uri="{FF2B5EF4-FFF2-40B4-BE49-F238E27FC236}">
              <a16:creationId xmlns:a16="http://schemas.microsoft.com/office/drawing/2014/main" id="{17B0FCCA-BF99-4327-A18A-8ABC48E37A6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478" r="11683"/>
        <a:stretch/>
      </xdr:blipFill>
      <xdr:spPr bwMode="auto">
        <a:xfrm>
          <a:off x="941294" y="18534531"/>
          <a:ext cx="1725706" cy="15084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2</xdr:col>
      <xdr:colOff>19417</xdr:colOff>
      <xdr:row>1</xdr:row>
      <xdr:rowOff>0</xdr:rowOff>
    </xdr:to>
    <xdr:pic>
      <xdr:nvPicPr>
        <xdr:cNvPr id="21" name="Imagen 20" descr="Epson L3110">
          <a:extLst>
            <a:ext uri="{FF2B5EF4-FFF2-40B4-BE49-F238E27FC236}">
              <a16:creationId xmlns:a16="http://schemas.microsoft.com/office/drawing/2014/main" id="{1AA7163B-C344-40FD-A1BA-47A7B41F170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148" t="18492" r="7909" b="18859"/>
        <a:stretch/>
      </xdr:blipFill>
      <xdr:spPr bwMode="auto">
        <a:xfrm>
          <a:off x="962586" y="33883788"/>
          <a:ext cx="1733356" cy="1216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15</xdr:row>
      <xdr:rowOff>67235</xdr:rowOff>
    </xdr:from>
    <xdr:to>
      <xdr:col>2</xdr:col>
      <xdr:colOff>15550</xdr:colOff>
      <xdr:row>16</xdr:row>
      <xdr:rowOff>60797</xdr:rowOff>
    </xdr:to>
    <xdr:pic>
      <xdr:nvPicPr>
        <xdr:cNvPr id="25" name="Imagen 24" descr="HP LaserJet pro serie P1102w">
          <a:extLst>
            <a:ext uri="{FF2B5EF4-FFF2-40B4-BE49-F238E27FC236}">
              <a16:creationId xmlns:a16="http://schemas.microsoft.com/office/drawing/2014/main" id="{59E86DA4-1884-43C2-8871-8AACF3C977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7067" y="27680210"/>
          <a:ext cx="1725008" cy="15175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85726</xdr:rowOff>
    </xdr:from>
    <xdr:to>
      <xdr:col>2</xdr:col>
      <xdr:colOff>754022</xdr:colOff>
      <xdr:row>1</xdr:row>
      <xdr:rowOff>447676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4BB67B9-ED09-4BA5-9B5E-2A375BC6A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85726"/>
          <a:ext cx="2968585" cy="885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47625</xdr:colOff>
      <xdr:row>24</xdr:row>
      <xdr:rowOff>85725</xdr:rowOff>
    </xdr:from>
    <xdr:to>
      <xdr:col>2</xdr:col>
      <xdr:colOff>706397</xdr:colOff>
      <xdr:row>25</xdr:row>
      <xdr:rowOff>447675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2DB4A01-FD56-4AF6-8A7B-868FA3A0B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85725"/>
          <a:ext cx="2954297" cy="885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47625</xdr:colOff>
      <xdr:row>37</xdr:row>
      <xdr:rowOff>85725</xdr:rowOff>
    </xdr:from>
    <xdr:to>
      <xdr:col>2</xdr:col>
      <xdr:colOff>706397</xdr:colOff>
      <xdr:row>38</xdr:row>
      <xdr:rowOff>447675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BC6BFB6-A865-4488-90FA-856D837FE1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85725"/>
          <a:ext cx="2954297" cy="885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47625</xdr:colOff>
      <xdr:row>59</xdr:row>
      <xdr:rowOff>85725</xdr:rowOff>
    </xdr:from>
    <xdr:to>
      <xdr:col>2</xdr:col>
      <xdr:colOff>706397</xdr:colOff>
      <xdr:row>60</xdr:row>
      <xdr:rowOff>447675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D73237E-863E-4D1C-BB45-9B5FA5790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8915400"/>
          <a:ext cx="2954297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47625</xdr:colOff>
      <xdr:row>72</xdr:row>
      <xdr:rowOff>85725</xdr:rowOff>
    </xdr:from>
    <xdr:to>
      <xdr:col>2</xdr:col>
      <xdr:colOff>706397</xdr:colOff>
      <xdr:row>73</xdr:row>
      <xdr:rowOff>447675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4FEA57BE-0CFF-42B8-BAA0-F431A6B49E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85725"/>
          <a:ext cx="2954297" cy="885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47625</xdr:colOff>
      <xdr:row>94</xdr:row>
      <xdr:rowOff>85725</xdr:rowOff>
    </xdr:from>
    <xdr:to>
      <xdr:col>2</xdr:col>
      <xdr:colOff>706397</xdr:colOff>
      <xdr:row>95</xdr:row>
      <xdr:rowOff>447675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EE7B2C5F-CAF8-47E0-9CF8-F1BA34C8B6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8915400"/>
          <a:ext cx="2954297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47625</xdr:colOff>
      <xdr:row>107</xdr:row>
      <xdr:rowOff>85725</xdr:rowOff>
    </xdr:from>
    <xdr:to>
      <xdr:col>2</xdr:col>
      <xdr:colOff>706397</xdr:colOff>
      <xdr:row>108</xdr:row>
      <xdr:rowOff>447675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D5375E7-3E91-4261-A6F6-975A24C89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5163800"/>
          <a:ext cx="2954297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47625</xdr:colOff>
      <xdr:row>129</xdr:row>
      <xdr:rowOff>85725</xdr:rowOff>
    </xdr:from>
    <xdr:to>
      <xdr:col>2</xdr:col>
      <xdr:colOff>706397</xdr:colOff>
      <xdr:row>130</xdr:row>
      <xdr:rowOff>447675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E4DB3FB4-097D-43AF-9366-A9A5538F2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24517350"/>
          <a:ext cx="2954297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47625</xdr:colOff>
      <xdr:row>142</xdr:row>
      <xdr:rowOff>85725</xdr:rowOff>
    </xdr:from>
    <xdr:to>
      <xdr:col>2</xdr:col>
      <xdr:colOff>706397</xdr:colOff>
      <xdr:row>143</xdr:row>
      <xdr:rowOff>447675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CDFB5CF0-E225-4100-9368-B0BB51B21B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85725"/>
          <a:ext cx="2954297" cy="885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47625</xdr:colOff>
      <xdr:row>164</xdr:row>
      <xdr:rowOff>85725</xdr:rowOff>
    </xdr:from>
    <xdr:to>
      <xdr:col>2</xdr:col>
      <xdr:colOff>706397</xdr:colOff>
      <xdr:row>165</xdr:row>
      <xdr:rowOff>447675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A3B94DBE-8614-4C5B-93C0-77583A7FD3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8915400"/>
          <a:ext cx="2954297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47625</xdr:colOff>
      <xdr:row>177</xdr:row>
      <xdr:rowOff>85725</xdr:rowOff>
    </xdr:from>
    <xdr:to>
      <xdr:col>2</xdr:col>
      <xdr:colOff>706397</xdr:colOff>
      <xdr:row>178</xdr:row>
      <xdr:rowOff>447675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EBDD45BC-F8B0-4DC3-B43B-D06222423E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5163800"/>
          <a:ext cx="2954297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47625</xdr:colOff>
      <xdr:row>199</xdr:row>
      <xdr:rowOff>85725</xdr:rowOff>
    </xdr:from>
    <xdr:to>
      <xdr:col>2</xdr:col>
      <xdr:colOff>706397</xdr:colOff>
      <xdr:row>200</xdr:row>
      <xdr:rowOff>447675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D2F63737-40D3-40B3-B354-E3B8FC96A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24517350"/>
          <a:ext cx="2954297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47625</xdr:colOff>
      <xdr:row>212</xdr:row>
      <xdr:rowOff>85725</xdr:rowOff>
    </xdr:from>
    <xdr:to>
      <xdr:col>2</xdr:col>
      <xdr:colOff>706397</xdr:colOff>
      <xdr:row>213</xdr:row>
      <xdr:rowOff>447675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458F1380-9DFA-41E6-BA55-E195EF4267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85725"/>
          <a:ext cx="2954297" cy="885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47625</xdr:colOff>
      <xdr:row>236</xdr:row>
      <xdr:rowOff>85725</xdr:rowOff>
    </xdr:from>
    <xdr:to>
      <xdr:col>2</xdr:col>
      <xdr:colOff>706397</xdr:colOff>
      <xdr:row>237</xdr:row>
      <xdr:rowOff>447675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446D9CBD-E4BA-4C08-A8C7-CDE429A786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8915400"/>
          <a:ext cx="2954297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47625</xdr:colOff>
      <xdr:row>249</xdr:row>
      <xdr:rowOff>85725</xdr:rowOff>
    </xdr:from>
    <xdr:to>
      <xdr:col>2</xdr:col>
      <xdr:colOff>706397</xdr:colOff>
      <xdr:row>250</xdr:row>
      <xdr:rowOff>447675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69A8E2EB-1ACC-4474-8F9D-7D655CACC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5163800"/>
          <a:ext cx="2954297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47625</xdr:colOff>
      <xdr:row>273</xdr:row>
      <xdr:rowOff>85725</xdr:rowOff>
    </xdr:from>
    <xdr:to>
      <xdr:col>2</xdr:col>
      <xdr:colOff>706397</xdr:colOff>
      <xdr:row>274</xdr:row>
      <xdr:rowOff>447675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71407B21-6F0E-4DC0-BF88-F50E7BBF4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24517350"/>
          <a:ext cx="2954297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47625</xdr:colOff>
      <xdr:row>286</xdr:row>
      <xdr:rowOff>85725</xdr:rowOff>
    </xdr:from>
    <xdr:to>
      <xdr:col>2</xdr:col>
      <xdr:colOff>706397</xdr:colOff>
      <xdr:row>287</xdr:row>
      <xdr:rowOff>447675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B964D139-7C9C-41BF-8E8F-3CF5206910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85725"/>
          <a:ext cx="2954297" cy="885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47625</xdr:colOff>
      <xdr:row>310</xdr:row>
      <xdr:rowOff>85725</xdr:rowOff>
    </xdr:from>
    <xdr:to>
      <xdr:col>2</xdr:col>
      <xdr:colOff>706397</xdr:colOff>
      <xdr:row>311</xdr:row>
      <xdr:rowOff>447675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AF83D719-B871-49AC-8B94-6FE5EB008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8915400"/>
          <a:ext cx="2954297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47625</xdr:colOff>
      <xdr:row>323</xdr:row>
      <xdr:rowOff>85725</xdr:rowOff>
    </xdr:from>
    <xdr:to>
      <xdr:col>2</xdr:col>
      <xdr:colOff>706397</xdr:colOff>
      <xdr:row>324</xdr:row>
      <xdr:rowOff>447675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B03F9074-602D-4DC2-AC34-40C53B503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5163800"/>
          <a:ext cx="2954297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47625</xdr:colOff>
      <xdr:row>347</xdr:row>
      <xdr:rowOff>85725</xdr:rowOff>
    </xdr:from>
    <xdr:to>
      <xdr:col>2</xdr:col>
      <xdr:colOff>706397</xdr:colOff>
      <xdr:row>348</xdr:row>
      <xdr:rowOff>447675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BEEC59CA-A49E-474B-9534-A2DBFA6DD5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24517350"/>
          <a:ext cx="2954297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47625</xdr:colOff>
      <xdr:row>360</xdr:row>
      <xdr:rowOff>85725</xdr:rowOff>
    </xdr:from>
    <xdr:to>
      <xdr:col>2</xdr:col>
      <xdr:colOff>706397</xdr:colOff>
      <xdr:row>362</xdr:row>
      <xdr:rowOff>3362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FD53FBA4-24CE-4BB0-9FEA-67EC13FFB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55825078"/>
          <a:ext cx="2955978" cy="6348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47625</xdr:colOff>
      <xdr:row>384</xdr:row>
      <xdr:rowOff>85725</xdr:rowOff>
    </xdr:from>
    <xdr:to>
      <xdr:col>2</xdr:col>
      <xdr:colOff>706397</xdr:colOff>
      <xdr:row>385</xdr:row>
      <xdr:rowOff>447675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D7CDFDC8-38CB-49D7-A72F-E51C9497FE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8915400"/>
          <a:ext cx="2954297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47625</xdr:colOff>
      <xdr:row>397</xdr:row>
      <xdr:rowOff>85725</xdr:rowOff>
    </xdr:from>
    <xdr:to>
      <xdr:col>2</xdr:col>
      <xdr:colOff>706397</xdr:colOff>
      <xdr:row>398</xdr:row>
      <xdr:rowOff>447675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7C3F175C-F82C-4080-84C7-B464EFBCF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5163800"/>
          <a:ext cx="2954297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47625</xdr:colOff>
      <xdr:row>421</xdr:row>
      <xdr:rowOff>85725</xdr:rowOff>
    </xdr:from>
    <xdr:to>
      <xdr:col>2</xdr:col>
      <xdr:colOff>706397</xdr:colOff>
      <xdr:row>422</xdr:row>
      <xdr:rowOff>447675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8749C56E-B1E1-4BA3-B4B9-FECEBD724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24517350"/>
          <a:ext cx="2954297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85725</xdr:rowOff>
    </xdr:from>
    <xdr:to>
      <xdr:col>2</xdr:col>
      <xdr:colOff>706397</xdr:colOff>
      <xdr:row>1</xdr:row>
      <xdr:rowOff>447675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7C315F3-4CE0-4340-B3D1-6181086D1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85725"/>
          <a:ext cx="2954297" cy="885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47625</xdr:colOff>
      <xdr:row>24</xdr:row>
      <xdr:rowOff>85725</xdr:rowOff>
    </xdr:from>
    <xdr:to>
      <xdr:col>2</xdr:col>
      <xdr:colOff>706397</xdr:colOff>
      <xdr:row>25</xdr:row>
      <xdr:rowOff>447675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B783C29-A028-48C8-B51E-38A8FA74E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9115425"/>
          <a:ext cx="2954297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47625</xdr:colOff>
      <xdr:row>37</xdr:row>
      <xdr:rowOff>85725</xdr:rowOff>
    </xdr:from>
    <xdr:to>
      <xdr:col>2</xdr:col>
      <xdr:colOff>706397</xdr:colOff>
      <xdr:row>38</xdr:row>
      <xdr:rowOff>447675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7649D40-EB91-4A9B-B44E-EB81D317F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5411450"/>
          <a:ext cx="2954297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47625</xdr:colOff>
      <xdr:row>61</xdr:row>
      <xdr:rowOff>85725</xdr:rowOff>
    </xdr:from>
    <xdr:to>
      <xdr:col>2</xdr:col>
      <xdr:colOff>706397</xdr:colOff>
      <xdr:row>62</xdr:row>
      <xdr:rowOff>447675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91960AD-0ECC-4D14-98CE-2CF0F6861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24536400"/>
          <a:ext cx="2954297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47625</xdr:colOff>
      <xdr:row>74</xdr:row>
      <xdr:rowOff>85725</xdr:rowOff>
    </xdr:from>
    <xdr:to>
      <xdr:col>2</xdr:col>
      <xdr:colOff>706397</xdr:colOff>
      <xdr:row>75</xdr:row>
      <xdr:rowOff>447675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8CA01286-6362-4E5C-AA19-FEB8052B1C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30832425"/>
          <a:ext cx="2954297" cy="904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47625</xdr:colOff>
      <xdr:row>98</xdr:row>
      <xdr:rowOff>85725</xdr:rowOff>
    </xdr:from>
    <xdr:to>
      <xdr:col>2</xdr:col>
      <xdr:colOff>706397</xdr:colOff>
      <xdr:row>99</xdr:row>
      <xdr:rowOff>447675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B83ECD8-118F-4AA3-AA4A-4C5500F3F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39928800"/>
          <a:ext cx="2954297" cy="904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47625</xdr:colOff>
      <xdr:row>111</xdr:row>
      <xdr:rowOff>85725</xdr:rowOff>
    </xdr:from>
    <xdr:to>
      <xdr:col>2</xdr:col>
      <xdr:colOff>706397</xdr:colOff>
      <xdr:row>112</xdr:row>
      <xdr:rowOff>447675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C0825984-CB08-4A0D-B3EB-F78795EB4A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46205775"/>
          <a:ext cx="2954297" cy="904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47625</xdr:colOff>
      <xdr:row>135</xdr:row>
      <xdr:rowOff>85725</xdr:rowOff>
    </xdr:from>
    <xdr:to>
      <xdr:col>2</xdr:col>
      <xdr:colOff>706397</xdr:colOff>
      <xdr:row>136</xdr:row>
      <xdr:rowOff>447675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2020EE7C-5AF1-4F35-8B2F-619F568EED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56416575"/>
          <a:ext cx="2954297" cy="904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47625</xdr:colOff>
      <xdr:row>148</xdr:row>
      <xdr:rowOff>85725</xdr:rowOff>
    </xdr:from>
    <xdr:to>
      <xdr:col>2</xdr:col>
      <xdr:colOff>706397</xdr:colOff>
      <xdr:row>149</xdr:row>
      <xdr:rowOff>447675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4D518197-AC57-4F9A-9842-A5552A782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62645925"/>
          <a:ext cx="2954297" cy="904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47625</xdr:colOff>
      <xdr:row>172</xdr:row>
      <xdr:rowOff>85725</xdr:rowOff>
    </xdr:from>
    <xdr:to>
      <xdr:col>2</xdr:col>
      <xdr:colOff>706397</xdr:colOff>
      <xdr:row>173</xdr:row>
      <xdr:rowOff>447675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DC81A3B6-FDED-47DB-95D6-F954220665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72856725"/>
          <a:ext cx="2954297" cy="904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47625</xdr:colOff>
      <xdr:row>185</xdr:row>
      <xdr:rowOff>85725</xdr:rowOff>
    </xdr:from>
    <xdr:to>
      <xdr:col>2</xdr:col>
      <xdr:colOff>706397</xdr:colOff>
      <xdr:row>186</xdr:row>
      <xdr:rowOff>447675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201A3D6C-1B68-42E3-92A4-FC4A1E1BC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79086075"/>
          <a:ext cx="2954297" cy="904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47625</xdr:colOff>
      <xdr:row>209</xdr:row>
      <xdr:rowOff>85725</xdr:rowOff>
    </xdr:from>
    <xdr:to>
      <xdr:col>2</xdr:col>
      <xdr:colOff>706397</xdr:colOff>
      <xdr:row>210</xdr:row>
      <xdr:rowOff>447675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52842874-11D2-4346-A9F8-3ED44E0236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89296875"/>
          <a:ext cx="2954297" cy="904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47625</xdr:colOff>
      <xdr:row>222</xdr:row>
      <xdr:rowOff>85725</xdr:rowOff>
    </xdr:from>
    <xdr:to>
      <xdr:col>2</xdr:col>
      <xdr:colOff>706397</xdr:colOff>
      <xdr:row>223</xdr:row>
      <xdr:rowOff>447675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384493D4-CE55-4420-9F1A-8C5CC346A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95526225"/>
          <a:ext cx="2954297" cy="904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47625</xdr:colOff>
      <xdr:row>246</xdr:row>
      <xdr:rowOff>85725</xdr:rowOff>
    </xdr:from>
    <xdr:to>
      <xdr:col>2</xdr:col>
      <xdr:colOff>706397</xdr:colOff>
      <xdr:row>247</xdr:row>
      <xdr:rowOff>447675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7A8A9A27-C9FF-41B2-A847-6553DE3B9F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05737025"/>
          <a:ext cx="2954297" cy="904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47625</xdr:colOff>
      <xdr:row>259</xdr:row>
      <xdr:rowOff>85725</xdr:rowOff>
    </xdr:from>
    <xdr:to>
      <xdr:col>2</xdr:col>
      <xdr:colOff>706397</xdr:colOff>
      <xdr:row>260</xdr:row>
      <xdr:rowOff>447675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3746D9F2-226D-4E76-A9DE-A12B06BBE9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11966375"/>
          <a:ext cx="2954297" cy="904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47625</xdr:colOff>
      <xdr:row>283</xdr:row>
      <xdr:rowOff>85725</xdr:rowOff>
    </xdr:from>
    <xdr:to>
      <xdr:col>2</xdr:col>
      <xdr:colOff>706397</xdr:colOff>
      <xdr:row>284</xdr:row>
      <xdr:rowOff>447675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668CEB08-7874-4A5D-B9B5-1F486A602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22177175"/>
          <a:ext cx="2954297" cy="904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47625</xdr:colOff>
      <xdr:row>296</xdr:row>
      <xdr:rowOff>85725</xdr:rowOff>
    </xdr:from>
    <xdr:to>
      <xdr:col>2</xdr:col>
      <xdr:colOff>706397</xdr:colOff>
      <xdr:row>297</xdr:row>
      <xdr:rowOff>447675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F970F0C9-945B-4C00-80FD-5E79ED1EC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28406525"/>
          <a:ext cx="2954297" cy="904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47625</xdr:colOff>
      <xdr:row>320</xdr:row>
      <xdr:rowOff>85725</xdr:rowOff>
    </xdr:from>
    <xdr:to>
      <xdr:col>2</xdr:col>
      <xdr:colOff>706397</xdr:colOff>
      <xdr:row>321</xdr:row>
      <xdr:rowOff>447675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263EA2ED-45F6-4891-8E02-43F95137DA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38617325"/>
          <a:ext cx="2954297" cy="904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47625</xdr:colOff>
      <xdr:row>333</xdr:row>
      <xdr:rowOff>85725</xdr:rowOff>
    </xdr:from>
    <xdr:to>
      <xdr:col>2</xdr:col>
      <xdr:colOff>706397</xdr:colOff>
      <xdr:row>334</xdr:row>
      <xdr:rowOff>447675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95CAD09E-E5FA-4ABC-8D19-7BDFCF096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44846675"/>
          <a:ext cx="2954297" cy="904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47625</xdr:colOff>
      <xdr:row>357</xdr:row>
      <xdr:rowOff>85725</xdr:rowOff>
    </xdr:from>
    <xdr:to>
      <xdr:col>2</xdr:col>
      <xdr:colOff>706397</xdr:colOff>
      <xdr:row>358</xdr:row>
      <xdr:rowOff>447675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7DB5361A-C58E-4E3C-9977-57E20B8CB9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55057475"/>
          <a:ext cx="2954297" cy="904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47625</xdr:colOff>
      <xdr:row>370</xdr:row>
      <xdr:rowOff>85725</xdr:rowOff>
    </xdr:from>
    <xdr:to>
      <xdr:col>2</xdr:col>
      <xdr:colOff>706397</xdr:colOff>
      <xdr:row>372</xdr:row>
      <xdr:rowOff>3362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EB14FA9B-A4E9-4267-A53B-D7246EE14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61286825"/>
          <a:ext cx="2954297" cy="10034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47625</xdr:colOff>
      <xdr:row>394</xdr:row>
      <xdr:rowOff>85725</xdr:rowOff>
    </xdr:from>
    <xdr:to>
      <xdr:col>2</xdr:col>
      <xdr:colOff>706397</xdr:colOff>
      <xdr:row>395</xdr:row>
      <xdr:rowOff>447675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52815724-74A7-440F-B081-FD6F4C241E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71497625"/>
          <a:ext cx="2954297" cy="904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47625</xdr:colOff>
      <xdr:row>407</xdr:row>
      <xdr:rowOff>85725</xdr:rowOff>
    </xdr:from>
    <xdr:to>
      <xdr:col>2</xdr:col>
      <xdr:colOff>706397</xdr:colOff>
      <xdr:row>408</xdr:row>
      <xdr:rowOff>447675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5770A738-0639-42E0-9A5F-A55C2D882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77726975"/>
          <a:ext cx="2954297" cy="904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47625</xdr:colOff>
      <xdr:row>431</xdr:row>
      <xdr:rowOff>85725</xdr:rowOff>
    </xdr:from>
    <xdr:to>
      <xdr:col>2</xdr:col>
      <xdr:colOff>706397</xdr:colOff>
      <xdr:row>432</xdr:row>
      <xdr:rowOff>447675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D7F037BD-225C-4815-9AE5-052A9FCA1F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87928250"/>
          <a:ext cx="2954297" cy="904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1</xdr:row>
      <xdr:rowOff>16310</xdr:rowOff>
    </xdr:from>
    <xdr:to>
      <xdr:col>1</xdr:col>
      <xdr:colOff>1685925</xdr:colOff>
      <xdr:row>2</xdr:row>
      <xdr:rowOff>9871</xdr:rowOff>
    </xdr:to>
    <xdr:pic>
      <xdr:nvPicPr>
        <xdr:cNvPr id="2" name="Imagen 1" descr="HP LaserJet pro serie P1102w">
          <a:extLst>
            <a:ext uri="{FF2B5EF4-FFF2-40B4-BE49-F238E27FC236}">
              <a16:creationId xmlns:a16="http://schemas.microsoft.com/office/drawing/2014/main" id="{DBE95DC1-90A1-48C2-A547-FA212C151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025" y="206810"/>
          <a:ext cx="1657350" cy="15270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6609</xdr:colOff>
      <xdr:row>2</xdr:row>
      <xdr:rowOff>32833</xdr:rowOff>
    </xdr:from>
    <xdr:to>
      <xdr:col>2</xdr:col>
      <xdr:colOff>3110</xdr:colOff>
      <xdr:row>3</xdr:row>
      <xdr:rowOff>26394</xdr:rowOff>
    </xdr:to>
    <xdr:pic>
      <xdr:nvPicPr>
        <xdr:cNvPr id="3" name="Imagen 2" descr="HP LaserJet pro serie P1102w">
          <a:extLst>
            <a:ext uri="{FF2B5EF4-FFF2-40B4-BE49-F238E27FC236}">
              <a16:creationId xmlns:a16="http://schemas.microsoft.com/office/drawing/2014/main" id="{002053AD-FDAB-41D4-A05A-FD371E157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0059" y="41371333"/>
          <a:ext cx="1730051" cy="1517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6609</xdr:colOff>
      <xdr:row>3</xdr:row>
      <xdr:rowOff>13395</xdr:rowOff>
    </xdr:from>
    <xdr:to>
      <xdr:col>2</xdr:col>
      <xdr:colOff>3110</xdr:colOff>
      <xdr:row>4</xdr:row>
      <xdr:rowOff>6957</xdr:rowOff>
    </xdr:to>
    <xdr:pic>
      <xdr:nvPicPr>
        <xdr:cNvPr id="4" name="Imagen 3" descr="HP LaserJet pro serie P1102w">
          <a:extLst>
            <a:ext uri="{FF2B5EF4-FFF2-40B4-BE49-F238E27FC236}">
              <a16:creationId xmlns:a16="http://schemas.microsoft.com/office/drawing/2014/main" id="{09F94FD1-3542-4A1A-A035-948A210C83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0059" y="42875895"/>
          <a:ext cx="1730051" cy="15175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22937</xdr:colOff>
      <xdr:row>4</xdr:row>
      <xdr:rowOff>29725</xdr:rowOff>
    </xdr:from>
    <xdr:to>
      <xdr:col>2</xdr:col>
      <xdr:colOff>13217</xdr:colOff>
      <xdr:row>5</xdr:row>
      <xdr:rowOff>23286</xdr:rowOff>
    </xdr:to>
    <xdr:pic>
      <xdr:nvPicPr>
        <xdr:cNvPr id="5" name="Imagen 4" descr="HP LaserJet pro serie P1102w">
          <a:extLst>
            <a:ext uri="{FF2B5EF4-FFF2-40B4-BE49-F238E27FC236}">
              <a16:creationId xmlns:a16="http://schemas.microsoft.com/office/drawing/2014/main" id="{85148774-8745-4493-8F2C-DB1626FA9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87" y="44416225"/>
          <a:ext cx="1733355" cy="1517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20926</xdr:colOff>
      <xdr:row>5</xdr:row>
      <xdr:rowOff>138358</xdr:rowOff>
    </xdr:from>
    <xdr:to>
      <xdr:col>2</xdr:col>
      <xdr:colOff>11207</xdr:colOff>
      <xdr:row>6</xdr:row>
      <xdr:rowOff>2548</xdr:rowOff>
    </xdr:to>
    <xdr:pic>
      <xdr:nvPicPr>
        <xdr:cNvPr id="6" name="Imagen 5" descr="Epson L3110">
          <a:extLst>
            <a:ext uri="{FF2B5EF4-FFF2-40B4-BE49-F238E27FC236}">
              <a16:creationId xmlns:a16="http://schemas.microsoft.com/office/drawing/2014/main" id="{3A4470BE-0535-4FFB-8211-284F51C15BD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148" t="18492" r="7909" b="18859"/>
        <a:stretch/>
      </xdr:blipFill>
      <xdr:spPr bwMode="auto">
        <a:xfrm>
          <a:off x="954376" y="46048858"/>
          <a:ext cx="1733356" cy="1216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38099</xdr:colOff>
      <xdr:row>6</xdr:row>
      <xdr:rowOff>54349</xdr:rowOff>
    </xdr:from>
    <xdr:to>
      <xdr:col>2</xdr:col>
      <xdr:colOff>0</xdr:colOff>
      <xdr:row>7</xdr:row>
      <xdr:rowOff>2801</xdr:rowOff>
    </xdr:to>
    <xdr:pic>
      <xdr:nvPicPr>
        <xdr:cNvPr id="7" name="Imagen 6" descr="HP LaserJet Pro serie M404-M405">
          <a:extLst>
            <a:ext uri="{FF2B5EF4-FFF2-40B4-BE49-F238E27FC236}">
              <a16:creationId xmlns:a16="http://schemas.microsoft.com/office/drawing/2014/main" id="{752CE140-F11D-457B-A493-4936C546A1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49" y="47488849"/>
          <a:ext cx="1676401" cy="1434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76200</xdr:colOff>
      <xdr:row>7</xdr:row>
      <xdr:rowOff>104775</xdr:rowOff>
    </xdr:from>
    <xdr:to>
      <xdr:col>2</xdr:col>
      <xdr:colOff>0</xdr:colOff>
      <xdr:row>8</xdr:row>
      <xdr:rowOff>0</xdr:rowOff>
    </xdr:to>
    <xdr:pic>
      <xdr:nvPicPr>
        <xdr:cNvPr id="8" name="Imagen 7" descr="Impresora multifunción HP LaserJet M236sdw (9YG09A)">
          <a:extLst>
            <a:ext uri="{FF2B5EF4-FFF2-40B4-BE49-F238E27FC236}">
              <a16:creationId xmlns:a16="http://schemas.microsoft.com/office/drawing/2014/main" id="{ED83CD3C-4208-4E06-AE8E-0DEC8C31089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01" r="9999"/>
        <a:stretch/>
      </xdr:blipFill>
      <xdr:spPr bwMode="auto">
        <a:xfrm>
          <a:off x="1009650" y="49063275"/>
          <a:ext cx="1619250" cy="1381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66674</xdr:colOff>
      <xdr:row>8</xdr:row>
      <xdr:rowOff>59684</xdr:rowOff>
    </xdr:from>
    <xdr:to>
      <xdr:col>2</xdr:col>
      <xdr:colOff>0</xdr:colOff>
      <xdr:row>9</xdr:row>
      <xdr:rowOff>9525</xdr:rowOff>
    </xdr:to>
    <xdr:pic>
      <xdr:nvPicPr>
        <xdr:cNvPr id="9" name="Imagen 8" descr="HP LaserJet Pro P1606dn">
          <a:extLst>
            <a:ext uri="{FF2B5EF4-FFF2-40B4-BE49-F238E27FC236}">
              <a16:creationId xmlns:a16="http://schemas.microsoft.com/office/drawing/2014/main" id="{F20F12BE-D668-4CE6-A7A9-409D2FB4D5F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73" r="7173"/>
        <a:stretch/>
      </xdr:blipFill>
      <xdr:spPr bwMode="auto">
        <a:xfrm>
          <a:off x="1000124" y="50542184"/>
          <a:ext cx="1619251" cy="1473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33618</xdr:colOff>
      <xdr:row>9</xdr:row>
      <xdr:rowOff>76200</xdr:rowOff>
    </xdr:from>
    <xdr:to>
      <xdr:col>2</xdr:col>
      <xdr:colOff>0</xdr:colOff>
      <xdr:row>10</xdr:row>
      <xdr:rowOff>4421</xdr:rowOff>
    </xdr:to>
    <xdr:pic>
      <xdr:nvPicPr>
        <xdr:cNvPr id="10" name="Imagen 9" descr="Impresora Multifunción HP LaserJet Pro M1212nf">
          <a:extLst>
            <a:ext uri="{FF2B5EF4-FFF2-40B4-BE49-F238E27FC236}">
              <a16:creationId xmlns:a16="http://schemas.microsoft.com/office/drawing/2014/main" id="{D2CEE040-0EB4-4D1E-8DBC-6A7B22A28D1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34" r="4434"/>
        <a:stretch/>
      </xdr:blipFill>
      <xdr:spPr bwMode="auto">
        <a:xfrm>
          <a:off x="967068" y="52082700"/>
          <a:ext cx="1680882" cy="14522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10</xdr:row>
      <xdr:rowOff>0</xdr:rowOff>
    </xdr:from>
    <xdr:to>
      <xdr:col>1</xdr:col>
      <xdr:colOff>1725706</xdr:colOff>
      <xdr:row>11</xdr:row>
      <xdr:rowOff>3087</xdr:rowOff>
    </xdr:to>
    <xdr:pic>
      <xdr:nvPicPr>
        <xdr:cNvPr id="11" name="Imagen 10" descr="HP LaserJet pro serie P1102w">
          <a:extLst>
            <a:ext uri="{FF2B5EF4-FFF2-40B4-BE49-F238E27FC236}">
              <a16:creationId xmlns:a16="http://schemas.microsoft.com/office/drawing/2014/main" id="{AC90AB5F-1D5C-42C3-8313-DDE3A0259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0088" y="14007353"/>
          <a:ext cx="1725706" cy="15382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11</xdr:row>
      <xdr:rowOff>0</xdr:rowOff>
    </xdr:from>
    <xdr:to>
      <xdr:col>1</xdr:col>
      <xdr:colOff>758501</xdr:colOff>
      <xdr:row>12</xdr:row>
      <xdr:rowOff>3087</xdr:rowOff>
    </xdr:to>
    <xdr:pic>
      <xdr:nvPicPr>
        <xdr:cNvPr id="12" name="Imagen 11" descr="HP LaserJet pro serie P1102w">
          <a:extLst>
            <a:ext uri="{FF2B5EF4-FFF2-40B4-BE49-F238E27FC236}">
              <a16:creationId xmlns:a16="http://schemas.microsoft.com/office/drawing/2014/main" id="{A9DFEB65-9F30-4633-9573-14DE587D02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55054500"/>
          <a:ext cx="1730051" cy="15175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30818</xdr:colOff>
      <xdr:row>12</xdr:row>
      <xdr:rowOff>186019</xdr:rowOff>
    </xdr:from>
    <xdr:to>
      <xdr:col>2</xdr:col>
      <xdr:colOff>2</xdr:colOff>
      <xdr:row>13</xdr:row>
      <xdr:rowOff>1682</xdr:rowOff>
    </xdr:to>
    <xdr:pic>
      <xdr:nvPicPr>
        <xdr:cNvPr id="13" name="Imagen 12" descr="Impresora Multifuncional EcoTank L3210">
          <a:extLst>
            <a:ext uri="{FF2B5EF4-FFF2-40B4-BE49-F238E27FC236}">
              <a16:creationId xmlns:a16="http://schemas.microsoft.com/office/drawing/2014/main" id="{E2F4BFC4-00AB-49E9-85B2-FA0F0CE26D0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913" t="34129" r="23333" b="17610"/>
        <a:stretch/>
      </xdr:blipFill>
      <xdr:spPr bwMode="auto">
        <a:xfrm>
          <a:off x="964268" y="56799257"/>
          <a:ext cx="1683684" cy="11463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22937</xdr:colOff>
      <xdr:row>11</xdr:row>
      <xdr:rowOff>29725</xdr:rowOff>
    </xdr:from>
    <xdr:to>
      <xdr:col>2</xdr:col>
      <xdr:colOff>13217</xdr:colOff>
      <xdr:row>12</xdr:row>
      <xdr:rowOff>23286</xdr:rowOff>
    </xdr:to>
    <xdr:pic>
      <xdr:nvPicPr>
        <xdr:cNvPr id="14" name="Imagen 13" descr="HP LaserJet pro serie P1102w">
          <a:extLst>
            <a:ext uri="{FF2B5EF4-FFF2-40B4-BE49-F238E27FC236}">
              <a16:creationId xmlns:a16="http://schemas.microsoft.com/office/drawing/2014/main" id="{0F31C7D8-E4D6-4878-85EF-42558C4138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87" y="55084225"/>
          <a:ext cx="1733355" cy="1517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580376</xdr:colOff>
      <xdr:row>36</xdr:row>
      <xdr:rowOff>161925</xdr:rowOff>
    </xdr:from>
    <xdr:to>
      <xdr:col>10</xdr:col>
      <xdr:colOff>352424</xdr:colOff>
      <xdr:row>66</xdr:row>
      <xdr:rowOff>180975</xdr:rowOff>
    </xdr:to>
    <xdr:pic>
      <xdr:nvPicPr>
        <xdr:cNvPr id="2" name="Imagen 1" descr="Etiqueta Adhesiva &quot;No Pongan Nada Encima de Esta Carga&quot; - 3 x 5&quot;">
          <a:extLst>
            <a:ext uri="{FF2B5EF4-FFF2-40B4-BE49-F238E27FC236}">
              <a16:creationId xmlns:a16="http://schemas.microsoft.com/office/drawing/2014/main" id="{E7C555FF-A8E2-9DAD-E639-029D189A7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0376" y="6448425"/>
          <a:ext cx="7649223" cy="5734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114300</xdr:colOff>
      <xdr:row>80</xdr:row>
      <xdr:rowOff>57150</xdr:rowOff>
    </xdr:from>
    <xdr:to>
      <xdr:col>11</xdr:col>
      <xdr:colOff>266700</xdr:colOff>
      <xdr:row>91</xdr:row>
      <xdr:rowOff>159363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45E9E27-5E6B-406E-A0B1-D65E7C53F9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0" y="14725650"/>
          <a:ext cx="7772400" cy="2197713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102</xdr:row>
      <xdr:rowOff>47626</xdr:rowOff>
    </xdr:from>
    <xdr:to>
      <xdr:col>3</xdr:col>
      <xdr:colOff>742950</xdr:colOff>
      <xdr:row>110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CDF9141-8FCA-4B84-A327-416B75048CEB}"/>
            </a:ext>
          </a:extLst>
        </xdr:cNvPr>
        <xdr:cNvSpPr/>
      </xdr:nvSpPr>
      <xdr:spPr>
        <a:xfrm>
          <a:off x="47625" y="18907126"/>
          <a:ext cx="2981325" cy="1523999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3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TVZ</a:t>
          </a:r>
          <a:r>
            <a:rPr lang="es-CO" sz="30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TECNOLOGY</a:t>
          </a:r>
          <a:br>
            <a:rPr lang="es-CO" sz="30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</a:br>
          <a:r>
            <a:rPr lang="es-CO" sz="30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MANTENIMIENTO</a:t>
          </a:r>
          <a:br>
            <a:rPr lang="es-CO" sz="30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</a:br>
          <a:r>
            <a:rPr lang="es-CO" sz="30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05/12/2025</a:t>
          </a:r>
          <a:endParaRPr lang="es-CO" sz="30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4</xdr:col>
      <xdr:colOff>19050</xdr:colOff>
      <xdr:row>102</xdr:row>
      <xdr:rowOff>57151</xdr:rowOff>
    </xdr:from>
    <xdr:to>
      <xdr:col>7</xdr:col>
      <xdr:colOff>723900</xdr:colOff>
      <xdr:row>110</xdr:row>
      <xdr:rowOff>57150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5CD49D16-255C-432D-8998-4428D34E9A86}"/>
            </a:ext>
          </a:extLst>
        </xdr:cNvPr>
        <xdr:cNvSpPr/>
      </xdr:nvSpPr>
      <xdr:spPr>
        <a:xfrm>
          <a:off x="3067050" y="18916651"/>
          <a:ext cx="2990850" cy="1523999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3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TVZ</a:t>
          </a:r>
          <a:r>
            <a:rPr lang="es-CO" sz="30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TECNOLOGY</a:t>
          </a:r>
          <a:br>
            <a:rPr lang="es-CO" sz="30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</a:br>
          <a:r>
            <a:rPr lang="es-CO" sz="30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MANTENIMIENTO</a:t>
          </a:r>
          <a:br>
            <a:rPr lang="es-CO" sz="30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</a:br>
          <a:r>
            <a:rPr lang="es-CO" sz="30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05/12/2025</a:t>
          </a:r>
          <a:endParaRPr lang="es-CO" sz="30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7</xdr:col>
      <xdr:colOff>742950</xdr:colOff>
      <xdr:row>102</xdr:row>
      <xdr:rowOff>57151</xdr:rowOff>
    </xdr:from>
    <xdr:to>
      <xdr:col>11</xdr:col>
      <xdr:colOff>723900</xdr:colOff>
      <xdr:row>110</xdr:row>
      <xdr:rowOff>57150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1F1771C3-414B-459A-9B52-F2BE133AD831}"/>
            </a:ext>
          </a:extLst>
        </xdr:cNvPr>
        <xdr:cNvSpPr/>
      </xdr:nvSpPr>
      <xdr:spPr>
        <a:xfrm>
          <a:off x="6076950" y="18916651"/>
          <a:ext cx="3028950" cy="1523999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3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TVZ</a:t>
          </a:r>
          <a:r>
            <a:rPr lang="es-CO" sz="30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TECNOLOGY</a:t>
          </a:r>
          <a:br>
            <a:rPr lang="es-CO" sz="30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</a:br>
          <a:r>
            <a:rPr lang="es-CO" sz="30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MANTENIMIENTO</a:t>
          </a:r>
          <a:br>
            <a:rPr lang="es-CO" sz="30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</a:br>
          <a:r>
            <a:rPr lang="es-CO" sz="30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05/12/2025</a:t>
          </a:r>
          <a:endParaRPr lang="es-CO" sz="30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8</xdr:col>
      <xdr:colOff>0</xdr:colOff>
      <xdr:row>110</xdr:row>
      <xdr:rowOff>123826</xdr:rowOff>
    </xdr:from>
    <xdr:to>
      <xdr:col>11</xdr:col>
      <xdr:colOff>742950</xdr:colOff>
      <xdr:row>118</xdr:row>
      <xdr:rowOff>123825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7EF4D376-D139-47E9-9CC1-1A244F893C60}"/>
            </a:ext>
          </a:extLst>
        </xdr:cNvPr>
        <xdr:cNvSpPr/>
      </xdr:nvSpPr>
      <xdr:spPr>
        <a:xfrm>
          <a:off x="6096000" y="20507326"/>
          <a:ext cx="3028950" cy="1523999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3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TVZ</a:t>
          </a:r>
          <a:r>
            <a:rPr lang="es-CO" sz="30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TECNOLOGY</a:t>
          </a:r>
          <a:br>
            <a:rPr lang="es-CO" sz="30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</a:br>
          <a:r>
            <a:rPr lang="es-CO" sz="30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MANTENIMIENTO</a:t>
          </a:r>
          <a:br>
            <a:rPr lang="es-CO" sz="30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</a:br>
          <a:r>
            <a:rPr lang="es-CO" sz="30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05/12/2025</a:t>
          </a:r>
          <a:endParaRPr lang="es-CO" sz="30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4</xdr:col>
      <xdr:colOff>19050</xdr:colOff>
      <xdr:row>110</xdr:row>
      <xdr:rowOff>114301</xdr:rowOff>
    </xdr:from>
    <xdr:to>
      <xdr:col>7</xdr:col>
      <xdr:colOff>714375</xdr:colOff>
      <xdr:row>118</xdr:row>
      <xdr:rowOff>114300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2794E51-1CD2-44B4-BD4F-2AAFF01A7966}"/>
            </a:ext>
          </a:extLst>
        </xdr:cNvPr>
        <xdr:cNvSpPr/>
      </xdr:nvSpPr>
      <xdr:spPr>
        <a:xfrm>
          <a:off x="3067050" y="20497801"/>
          <a:ext cx="2981325" cy="1523999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3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TVZ</a:t>
          </a:r>
          <a:r>
            <a:rPr lang="es-CO" sz="30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TECNOLOGY</a:t>
          </a:r>
          <a:br>
            <a:rPr lang="es-CO" sz="30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</a:br>
          <a:r>
            <a:rPr lang="es-CO" sz="30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MANTENIMIENTO</a:t>
          </a:r>
          <a:br>
            <a:rPr lang="es-CO" sz="30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</a:br>
          <a:r>
            <a:rPr lang="es-CO" sz="30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05/12/2025</a:t>
          </a:r>
          <a:endParaRPr lang="es-CO" sz="30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38100</xdr:colOff>
      <xdr:row>110</xdr:row>
      <xdr:rowOff>104776</xdr:rowOff>
    </xdr:from>
    <xdr:to>
      <xdr:col>3</xdr:col>
      <xdr:colOff>752475</xdr:colOff>
      <xdr:row>118</xdr:row>
      <xdr:rowOff>104775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80089839-AB03-4C69-B503-B92D9F3D875E}"/>
            </a:ext>
          </a:extLst>
        </xdr:cNvPr>
        <xdr:cNvSpPr/>
      </xdr:nvSpPr>
      <xdr:spPr>
        <a:xfrm>
          <a:off x="38100" y="20488276"/>
          <a:ext cx="3000375" cy="1523999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3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TVZ</a:t>
          </a:r>
          <a:r>
            <a:rPr lang="es-CO" sz="30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TECNOLOGY</a:t>
          </a:r>
          <a:br>
            <a:rPr lang="es-CO" sz="30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</a:br>
          <a:r>
            <a:rPr lang="es-CO" sz="30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MANTENIMIENTO</a:t>
          </a:r>
          <a:br>
            <a:rPr lang="es-CO" sz="30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</a:br>
          <a:r>
            <a:rPr lang="es-CO" sz="30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05/12/2025</a:t>
          </a:r>
          <a:endParaRPr lang="es-CO" sz="30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8</xdr:col>
      <xdr:colOff>0</xdr:colOff>
      <xdr:row>118</xdr:row>
      <xdr:rowOff>152401</xdr:rowOff>
    </xdr:from>
    <xdr:to>
      <xdr:col>11</xdr:col>
      <xdr:colOff>742950</xdr:colOff>
      <xdr:row>126</xdr:row>
      <xdr:rowOff>152400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17EAF676-9E60-4A32-9A24-63F82B42E905}"/>
            </a:ext>
          </a:extLst>
        </xdr:cNvPr>
        <xdr:cNvSpPr/>
      </xdr:nvSpPr>
      <xdr:spPr>
        <a:xfrm>
          <a:off x="6096000" y="22059901"/>
          <a:ext cx="3028950" cy="1523999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3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TVZ</a:t>
          </a:r>
          <a:r>
            <a:rPr lang="es-CO" sz="30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TECNOLOGY</a:t>
          </a:r>
          <a:br>
            <a:rPr lang="es-CO" sz="30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</a:br>
          <a:r>
            <a:rPr lang="es-CO" sz="30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MANTENIMIENTO</a:t>
          </a:r>
          <a:br>
            <a:rPr lang="es-CO" sz="30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</a:br>
          <a:r>
            <a:rPr lang="es-CO" sz="30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05/12/2025</a:t>
          </a:r>
          <a:endParaRPr lang="es-CO" sz="30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4</xdr:col>
      <xdr:colOff>0</xdr:colOff>
      <xdr:row>118</xdr:row>
      <xdr:rowOff>142876</xdr:rowOff>
    </xdr:from>
    <xdr:to>
      <xdr:col>7</xdr:col>
      <xdr:colOff>742950</xdr:colOff>
      <xdr:row>126</xdr:row>
      <xdr:rowOff>142875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D40B95D5-0502-42A1-BACF-5CE5D2BEA16D}"/>
            </a:ext>
          </a:extLst>
        </xdr:cNvPr>
        <xdr:cNvSpPr/>
      </xdr:nvSpPr>
      <xdr:spPr>
        <a:xfrm>
          <a:off x="3048000" y="22050376"/>
          <a:ext cx="3028950" cy="1523999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3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TVZ</a:t>
          </a:r>
          <a:r>
            <a:rPr lang="es-CO" sz="30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TECNOLOGY</a:t>
          </a:r>
          <a:br>
            <a:rPr lang="es-CO" sz="30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</a:br>
          <a:r>
            <a:rPr lang="es-CO" sz="30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MANTENIMIENTO</a:t>
          </a:r>
          <a:br>
            <a:rPr lang="es-CO" sz="30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</a:br>
          <a:r>
            <a:rPr lang="es-CO" sz="30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05/12/2025</a:t>
          </a:r>
          <a:endParaRPr lang="es-CO" sz="30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28575</xdr:colOff>
      <xdr:row>118</xdr:row>
      <xdr:rowOff>142876</xdr:rowOff>
    </xdr:from>
    <xdr:to>
      <xdr:col>4</xdr:col>
      <xdr:colOff>9525</xdr:colOff>
      <xdr:row>126</xdr:row>
      <xdr:rowOff>142875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94054817-9FD0-4E4D-94B0-F7F426132BE1}"/>
            </a:ext>
          </a:extLst>
        </xdr:cNvPr>
        <xdr:cNvSpPr/>
      </xdr:nvSpPr>
      <xdr:spPr>
        <a:xfrm>
          <a:off x="28575" y="22050376"/>
          <a:ext cx="3028950" cy="1523999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3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TVZ</a:t>
          </a:r>
          <a:r>
            <a:rPr lang="es-CO" sz="30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TECNOLOGY</a:t>
          </a:r>
          <a:br>
            <a:rPr lang="es-CO" sz="30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</a:br>
          <a:r>
            <a:rPr lang="es-CO" sz="30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MANTENIMIENTO</a:t>
          </a:r>
          <a:br>
            <a:rPr lang="es-CO" sz="30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</a:br>
          <a:r>
            <a:rPr lang="es-CO" sz="30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05/12/2025</a:t>
          </a:r>
          <a:endParaRPr lang="es-CO" sz="30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7</xdr:col>
      <xdr:colOff>752475</xdr:colOff>
      <xdr:row>126</xdr:row>
      <xdr:rowOff>161925</xdr:rowOff>
    </xdr:from>
    <xdr:to>
      <xdr:col>11</xdr:col>
      <xdr:colOff>733425</xdr:colOff>
      <xdr:row>134</xdr:row>
      <xdr:rowOff>161924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FE9578C-32E6-4A82-AE45-8C321775C27B}"/>
            </a:ext>
          </a:extLst>
        </xdr:cNvPr>
        <xdr:cNvSpPr/>
      </xdr:nvSpPr>
      <xdr:spPr>
        <a:xfrm>
          <a:off x="6086475" y="23593425"/>
          <a:ext cx="3028950" cy="1523999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3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TVZ</a:t>
          </a:r>
          <a:r>
            <a:rPr lang="es-CO" sz="30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TECNOLOGY</a:t>
          </a:r>
          <a:br>
            <a:rPr lang="es-CO" sz="30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</a:br>
          <a:r>
            <a:rPr lang="es-CO" sz="30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MANTENIMIENTO</a:t>
          </a:r>
          <a:br>
            <a:rPr lang="es-CO" sz="30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</a:br>
          <a:r>
            <a:rPr lang="es-CO" sz="30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05/12/2025</a:t>
          </a:r>
          <a:endParaRPr lang="es-CO" sz="30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4</xdr:col>
      <xdr:colOff>28575</xdr:colOff>
      <xdr:row>126</xdr:row>
      <xdr:rowOff>161925</xdr:rowOff>
    </xdr:from>
    <xdr:to>
      <xdr:col>8</xdr:col>
      <xdr:colOff>9525</xdr:colOff>
      <xdr:row>134</xdr:row>
      <xdr:rowOff>161924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CCFACA1E-6DFE-4DBB-A173-3B75DFD2535D}"/>
            </a:ext>
          </a:extLst>
        </xdr:cNvPr>
        <xdr:cNvSpPr/>
      </xdr:nvSpPr>
      <xdr:spPr>
        <a:xfrm>
          <a:off x="3076575" y="23593425"/>
          <a:ext cx="3028950" cy="1523999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3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TVZ</a:t>
          </a:r>
          <a:r>
            <a:rPr lang="es-CO" sz="30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TECNOLOGY</a:t>
          </a:r>
          <a:br>
            <a:rPr lang="es-CO" sz="30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</a:br>
          <a:r>
            <a:rPr lang="es-CO" sz="30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MANTENIMIENTO</a:t>
          </a:r>
          <a:br>
            <a:rPr lang="es-CO" sz="30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</a:br>
          <a:r>
            <a:rPr lang="es-CO" sz="30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05/12/2025</a:t>
          </a:r>
          <a:endParaRPr lang="es-CO" sz="30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28575</xdr:colOff>
      <xdr:row>126</xdr:row>
      <xdr:rowOff>161925</xdr:rowOff>
    </xdr:from>
    <xdr:to>
      <xdr:col>4</xdr:col>
      <xdr:colOff>9525</xdr:colOff>
      <xdr:row>134</xdr:row>
      <xdr:rowOff>161924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52F89A93-690B-42C6-98C2-F29A3CA30F39}"/>
            </a:ext>
          </a:extLst>
        </xdr:cNvPr>
        <xdr:cNvSpPr/>
      </xdr:nvSpPr>
      <xdr:spPr>
        <a:xfrm>
          <a:off x="28575" y="23593425"/>
          <a:ext cx="3028950" cy="1523999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3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TVZ</a:t>
          </a:r>
          <a:r>
            <a:rPr lang="es-CO" sz="30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TECNOLOGY</a:t>
          </a:r>
          <a:br>
            <a:rPr lang="es-CO" sz="30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</a:br>
          <a:r>
            <a:rPr lang="es-CO" sz="30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MANTENIMIENTO</a:t>
          </a:r>
          <a:br>
            <a:rPr lang="es-CO" sz="30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</a:br>
          <a:r>
            <a:rPr lang="es-CO" sz="30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05/12/2025</a:t>
          </a:r>
          <a:endParaRPr lang="es-CO" sz="30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85725</xdr:colOff>
      <xdr:row>29</xdr:row>
      <xdr:rowOff>152400</xdr:rowOff>
    </xdr:to>
    <xdr:pic>
      <xdr:nvPicPr>
        <xdr:cNvPr id="3" name="Imagen 2" descr="Etiqueta Adhesiva &quot;No Pongan Nada Encima de Esta Carga&quot; - 3 x 5&quot;">
          <a:extLst>
            <a:ext uri="{FF2B5EF4-FFF2-40B4-BE49-F238E27FC236}">
              <a16:creationId xmlns:a16="http://schemas.microsoft.com/office/drawing/2014/main" id="{11181180-57D0-409C-AD53-DC3D8653390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308" b="11016"/>
        <a:stretch/>
      </xdr:blipFill>
      <xdr:spPr bwMode="auto">
        <a:xfrm>
          <a:off x="0" y="0"/>
          <a:ext cx="11487150" cy="10687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569FD-C89F-44D7-919C-7E161AB04AB5}">
  <dimension ref="A1:L20"/>
  <sheetViews>
    <sheetView zoomScale="85" zoomScaleNormal="85" workbookViewId="0">
      <selection activeCell="C4" sqref="C4"/>
    </sheetView>
  </sheetViews>
  <sheetFormatPr baseColWidth="10" defaultRowHeight="120" customHeight="1" x14ac:dyDescent="0.25"/>
  <cols>
    <col min="1" max="1" width="14" style="3" customWidth="1"/>
    <col min="2" max="2" width="26.140625" customWidth="1"/>
    <col min="3" max="3" width="12.85546875" customWidth="1"/>
    <col min="4" max="4" width="6.85546875" style="1" customWidth="1"/>
    <col min="5" max="5" width="4.5703125" style="1" hidden="1" customWidth="1"/>
    <col min="6" max="6" width="6" bestFit="1" customWidth="1"/>
    <col min="7" max="7" width="4.5703125" customWidth="1"/>
    <col min="8" max="8" width="5.85546875" customWidth="1"/>
    <col min="9" max="9" width="21.7109375" style="41" customWidth="1"/>
    <col min="10" max="11" width="11.42578125" style="1"/>
  </cols>
  <sheetData>
    <row r="1" spans="1:12" s="1" customFormat="1" ht="18.75" x14ac:dyDescent="0.25">
      <c r="A1" s="7" t="s">
        <v>33</v>
      </c>
      <c r="B1" s="7" t="s">
        <v>4</v>
      </c>
      <c r="C1" s="7" t="s">
        <v>25</v>
      </c>
      <c r="D1" s="7" t="s">
        <v>34</v>
      </c>
      <c r="E1" s="7" t="s">
        <v>39</v>
      </c>
      <c r="G1" s="7"/>
      <c r="H1" s="7" t="s">
        <v>60</v>
      </c>
      <c r="I1" s="40" t="s">
        <v>59</v>
      </c>
      <c r="J1" s="1" t="s">
        <v>62</v>
      </c>
    </row>
    <row r="2" spans="1:12" ht="120" customHeight="1" x14ac:dyDescent="0.25">
      <c r="A2" s="5" t="s">
        <v>13</v>
      </c>
      <c r="B2" s="2"/>
      <c r="C2" s="8" t="s">
        <v>15</v>
      </c>
      <c r="D2" s="9" t="s">
        <v>20</v>
      </c>
      <c r="E2" s="9">
        <v>1</v>
      </c>
      <c r="F2" s="11"/>
      <c r="G2" s="9"/>
      <c r="H2" s="39"/>
      <c r="I2" s="42" t="s">
        <v>66</v>
      </c>
      <c r="K2" s="1" t="s">
        <v>58</v>
      </c>
      <c r="L2">
        <v>2</v>
      </c>
    </row>
    <row r="3" spans="1:12" ht="120" customHeight="1" x14ac:dyDescent="0.25">
      <c r="A3" s="5" t="s">
        <v>14</v>
      </c>
      <c r="B3" s="2"/>
      <c r="C3" s="8" t="s">
        <v>15</v>
      </c>
      <c r="D3" s="9" t="s">
        <v>20</v>
      </c>
      <c r="E3" s="9">
        <v>0</v>
      </c>
      <c r="F3" s="11"/>
      <c r="G3" s="9"/>
      <c r="H3" s="39"/>
      <c r="I3" s="42" t="s">
        <v>58</v>
      </c>
    </row>
    <row r="4" spans="1:12" ht="120" customHeight="1" x14ac:dyDescent="0.25">
      <c r="A4" s="5" t="s">
        <v>35</v>
      </c>
      <c r="B4" s="2"/>
      <c r="C4" s="8" t="s">
        <v>5</v>
      </c>
      <c r="D4" s="9" t="s">
        <v>20</v>
      </c>
      <c r="E4" s="9">
        <v>1</v>
      </c>
      <c r="F4" s="11"/>
      <c r="G4" s="9"/>
      <c r="H4" s="39"/>
      <c r="I4" s="42" t="s">
        <v>66</v>
      </c>
      <c r="K4" s="1" t="s">
        <v>58</v>
      </c>
      <c r="L4">
        <v>1</v>
      </c>
    </row>
    <row r="5" spans="1:12" ht="120" customHeight="1" x14ac:dyDescent="0.25">
      <c r="A5" s="5" t="s">
        <v>21</v>
      </c>
      <c r="B5" s="6"/>
      <c r="C5" s="8" t="s">
        <v>22</v>
      </c>
      <c r="D5" s="10" t="s">
        <v>20</v>
      </c>
      <c r="E5" s="9"/>
      <c r="G5" s="9"/>
      <c r="H5" s="39"/>
      <c r="I5" s="45" t="s">
        <v>70</v>
      </c>
      <c r="L5">
        <v>1</v>
      </c>
    </row>
    <row r="6" spans="1:12" ht="120" customHeight="1" x14ac:dyDescent="0.25">
      <c r="A6" s="5" t="s">
        <v>23</v>
      </c>
      <c r="B6" s="2"/>
      <c r="C6" s="8" t="s">
        <v>5</v>
      </c>
      <c r="D6" s="9" t="s">
        <v>20</v>
      </c>
      <c r="E6" s="10">
        <v>1</v>
      </c>
      <c r="G6" s="9"/>
      <c r="H6" s="39"/>
      <c r="I6" s="45" t="s">
        <v>66</v>
      </c>
      <c r="K6" s="1" t="s">
        <v>58</v>
      </c>
      <c r="L6">
        <v>1</v>
      </c>
    </row>
    <row r="7" spans="1:12" ht="120" customHeight="1" x14ac:dyDescent="0.25">
      <c r="A7" s="5" t="s">
        <v>24</v>
      </c>
      <c r="B7" s="2"/>
      <c r="C7" s="8" t="s">
        <v>5</v>
      </c>
      <c r="D7" s="9" t="s">
        <v>20</v>
      </c>
      <c r="E7" s="9"/>
      <c r="G7" s="9"/>
      <c r="H7" s="39"/>
      <c r="I7" s="42" t="s">
        <v>66</v>
      </c>
      <c r="L7">
        <v>1</v>
      </c>
    </row>
    <row r="8" spans="1:12" ht="120" customHeight="1" x14ac:dyDescent="0.25">
      <c r="A8" s="5" t="s">
        <v>26</v>
      </c>
      <c r="B8" s="2"/>
      <c r="C8" s="8" t="s">
        <v>16</v>
      </c>
      <c r="D8" s="9" t="s">
        <v>20</v>
      </c>
      <c r="E8" s="9"/>
      <c r="I8" s="43" t="s">
        <v>66</v>
      </c>
      <c r="J8"/>
    </row>
    <row r="9" spans="1:12" ht="120" customHeight="1" x14ac:dyDescent="0.25">
      <c r="A9" s="5" t="s">
        <v>27</v>
      </c>
      <c r="B9" s="2"/>
      <c r="C9" s="8" t="s">
        <v>30</v>
      </c>
      <c r="D9" s="9" t="s">
        <v>20</v>
      </c>
      <c r="E9" s="9"/>
      <c r="I9" s="43" t="s">
        <v>66</v>
      </c>
      <c r="J9"/>
    </row>
    <row r="10" spans="1:12" ht="120" customHeight="1" x14ac:dyDescent="0.25">
      <c r="A10" s="4" t="s">
        <v>28</v>
      </c>
      <c r="B10" s="2"/>
      <c r="C10" s="8" t="s">
        <v>16</v>
      </c>
      <c r="D10" s="9" t="s">
        <v>20</v>
      </c>
      <c r="E10" s="9"/>
      <c r="I10" s="43" t="s">
        <v>66</v>
      </c>
      <c r="J10"/>
    </row>
    <row r="11" spans="1:12" ht="120" customHeight="1" x14ac:dyDescent="0.25">
      <c r="A11" s="4" t="s">
        <v>29</v>
      </c>
      <c r="B11" s="2"/>
      <c r="C11" s="8" t="s">
        <v>30</v>
      </c>
      <c r="D11" s="9" t="s">
        <v>20</v>
      </c>
      <c r="E11" s="9"/>
      <c r="I11" s="43" t="s">
        <v>66</v>
      </c>
      <c r="J11"/>
    </row>
    <row r="12" spans="1:12" ht="120" customHeight="1" x14ac:dyDescent="0.25">
      <c r="A12" s="5" t="s">
        <v>31</v>
      </c>
      <c r="B12" s="2"/>
      <c r="C12" s="8" t="s">
        <v>5</v>
      </c>
      <c r="D12" s="9" t="s">
        <v>20</v>
      </c>
      <c r="E12" s="9"/>
      <c r="G12" s="9"/>
      <c r="H12" s="39"/>
      <c r="I12" s="42" t="s">
        <v>66</v>
      </c>
      <c r="J12"/>
    </row>
    <row r="13" spans="1:12" ht="120" customHeight="1" x14ac:dyDescent="0.25">
      <c r="A13" s="5" t="s">
        <v>38</v>
      </c>
      <c r="B13" s="2"/>
      <c r="C13" s="8" t="s">
        <v>18</v>
      </c>
      <c r="D13" s="9" t="s">
        <v>20</v>
      </c>
      <c r="E13" s="9">
        <v>1</v>
      </c>
      <c r="F13" s="11"/>
      <c r="G13" s="9"/>
      <c r="H13" s="39"/>
      <c r="I13" s="42" t="s">
        <v>66</v>
      </c>
      <c r="L13">
        <v>2</v>
      </c>
    </row>
    <row r="14" spans="1:12" ht="120" customHeight="1" x14ac:dyDescent="0.25">
      <c r="A14" s="5" t="s">
        <v>63</v>
      </c>
      <c r="C14" s="8" t="s">
        <v>69</v>
      </c>
      <c r="D14" s="9" t="s">
        <v>20</v>
      </c>
      <c r="I14" s="43" t="s">
        <v>66</v>
      </c>
    </row>
    <row r="15" spans="1:12" ht="120" customHeight="1" x14ac:dyDescent="0.25">
      <c r="A15" s="5" t="s">
        <v>65</v>
      </c>
      <c r="B15" s="2"/>
      <c r="C15" s="8" t="s">
        <v>16</v>
      </c>
      <c r="D15" s="9" t="s">
        <v>20</v>
      </c>
      <c r="I15" s="43" t="s">
        <v>66</v>
      </c>
      <c r="K15" s="1" t="s">
        <v>66</v>
      </c>
    </row>
    <row r="16" spans="1:12" ht="120" customHeight="1" x14ac:dyDescent="0.25">
      <c r="A16" s="5" t="s">
        <v>67</v>
      </c>
      <c r="B16" s="2"/>
      <c r="C16" s="8" t="s">
        <v>30</v>
      </c>
      <c r="D16" s="9" t="s">
        <v>20</v>
      </c>
      <c r="I16" s="43" t="s">
        <v>66</v>
      </c>
      <c r="K16" s="1" t="s">
        <v>66</v>
      </c>
    </row>
    <row r="17" spans="1:12" ht="148.5" customHeight="1" x14ac:dyDescent="0.25">
      <c r="A17" s="5" t="s">
        <v>68</v>
      </c>
      <c r="B17" s="2"/>
      <c r="C17" s="8" t="s">
        <v>69</v>
      </c>
      <c r="D17" s="9" t="s">
        <v>20</v>
      </c>
      <c r="I17" s="41" t="s">
        <v>66</v>
      </c>
    </row>
    <row r="18" spans="1:12" ht="120" customHeight="1" x14ac:dyDescent="0.25">
      <c r="A18" s="5" t="s">
        <v>71</v>
      </c>
      <c r="C18" s="8" t="s">
        <v>5</v>
      </c>
      <c r="D18" s="9" t="s">
        <v>20</v>
      </c>
      <c r="I18" s="41" t="s">
        <v>66</v>
      </c>
      <c r="L18">
        <v>1</v>
      </c>
    </row>
    <row r="19" spans="1:12" ht="120" customHeight="1" x14ac:dyDescent="0.25">
      <c r="A19" s="44" t="s">
        <v>71</v>
      </c>
      <c r="C19" s="46" t="s">
        <v>30</v>
      </c>
      <c r="D19" s="47" t="s">
        <v>20</v>
      </c>
      <c r="I19" s="41" t="s">
        <v>66</v>
      </c>
    </row>
    <row r="20" spans="1:12" ht="120" customHeight="1" x14ac:dyDescent="0.25">
      <c r="A20" s="5" t="s">
        <v>64</v>
      </c>
      <c r="B20" s="2"/>
      <c r="C20" s="2"/>
      <c r="D20" s="9"/>
    </row>
  </sheetData>
  <autoFilter ref="A1:J20" xr:uid="{6B0569FD-C89F-44D7-919C-7E161AB04AB5}"/>
  <printOptions horizontalCentered="1" verticalCentered="1"/>
  <pageMargins left="0.31496062992125984" right="0.31496062992125984" top="0.35433070866141736" bottom="0.74803149606299213" header="0.31496062992125984" footer="0"/>
  <pageSetup paperSize="9" scale="8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213BB-D64A-49EF-97CC-34B8DCE1B20C}">
  <dimension ref="A1:H23"/>
  <sheetViews>
    <sheetView workbookViewId="0">
      <selection activeCell="B3" sqref="B2:B3"/>
    </sheetView>
  </sheetViews>
  <sheetFormatPr baseColWidth="10" defaultRowHeight="15" x14ac:dyDescent="0.25"/>
  <cols>
    <col min="1" max="1" width="9.140625" style="15" bestFit="1" customWidth="1"/>
    <col min="2" max="2" width="41" style="14" bestFit="1" customWidth="1"/>
    <col min="3" max="3" width="27.140625" style="13" customWidth="1"/>
    <col min="4" max="4" width="9.7109375" style="13" bestFit="1" customWidth="1"/>
    <col min="5" max="7" width="11.42578125" style="13"/>
    <col min="8" max="8" width="26.85546875" style="13" bestFit="1" customWidth="1"/>
    <col min="9" max="16384" width="11.42578125" style="13"/>
  </cols>
  <sheetData>
    <row r="1" spans="1:8" x14ac:dyDescent="0.25">
      <c r="A1" s="7" t="s">
        <v>49</v>
      </c>
      <c r="B1" s="12" t="s">
        <v>33</v>
      </c>
      <c r="C1" s="12" t="s">
        <v>25</v>
      </c>
      <c r="D1" s="12" t="s">
        <v>51</v>
      </c>
    </row>
    <row r="2" spans="1:8" x14ac:dyDescent="0.25">
      <c r="A2" s="16">
        <v>1</v>
      </c>
      <c r="B2" s="31" t="s">
        <v>86</v>
      </c>
      <c r="C2" s="32" t="s">
        <v>82</v>
      </c>
      <c r="D2" s="33" t="s">
        <v>50</v>
      </c>
      <c r="E2" s="48">
        <v>6</v>
      </c>
    </row>
    <row r="3" spans="1:8" x14ac:dyDescent="0.25">
      <c r="A3" s="16">
        <v>1</v>
      </c>
      <c r="B3" s="31" t="s">
        <v>86</v>
      </c>
      <c r="C3" s="32" t="s">
        <v>82</v>
      </c>
      <c r="D3" s="33" t="s">
        <v>50</v>
      </c>
      <c r="E3" s="48"/>
    </row>
    <row r="4" spans="1:8" x14ac:dyDescent="0.25">
      <c r="A4" s="16">
        <v>2</v>
      </c>
      <c r="B4" s="31" t="s">
        <v>77</v>
      </c>
      <c r="C4" s="32" t="s">
        <v>82</v>
      </c>
      <c r="D4" s="33" t="s">
        <v>52</v>
      </c>
      <c r="E4" s="48"/>
    </row>
    <row r="5" spans="1:8" x14ac:dyDescent="0.25">
      <c r="A5" s="16">
        <v>2</v>
      </c>
      <c r="B5" s="31" t="s">
        <v>77</v>
      </c>
      <c r="C5" s="32" t="s">
        <v>82</v>
      </c>
      <c r="D5" s="33" t="s">
        <v>52</v>
      </c>
      <c r="E5" s="48"/>
    </row>
    <row r="6" spans="1:8" x14ac:dyDescent="0.25">
      <c r="A6" s="16">
        <v>3</v>
      </c>
      <c r="B6" s="31" t="s">
        <v>78</v>
      </c>
      <c r="C6" s="32" t="s">
        <v>82</v>
      </c>
      <c r="D6" s="33" t="s">
        <v>52</v>
      </c>
      <c r="E6" s="48"/>
    </row>
    <row r="7" spans="1:8" x14ac:dyDescent="0.25">
      <c r="A7" s="16">
        <v>3</v>
      </c>
      <c r="B7" s="31" t="s">
        <v>78</v>
      </c>
      <c r="C7" s="32" t="s">
        <v>82</v>
      </c>
      <c r="D7" s="33" t="s">
        <v>52</v>
      </c>
      <c r="E7" s="48"/>
      <c r="H7" s="31" t="s">
        <v>77</v>
      </c>
    </row>
    <row r="8" spans="1:8" x14ac:dyDescent="0.25">
      <c r="A8" s="16">
        <v>4</v>
      </c>
      <c r="B8" s="31" t="s">
        <v>83</v>
      </c>
      <c r="C8" s="32" t="s">
        <v>82</v>
      </c>
      <c r="D8" s="20" t="s">
        <v>52</v>
      </c>
      <c r="H8" s="31" t="s">
        <v>78</v>
      </c>
    </row>
    <row r="9" spans="1:8" x14ac:dyDescent="0.25">
      <c r="A9" s="16">
        <v>4</v>
      </c>
      <c r="B9" s="34" t="s">
        <v>84</v>
      </c>
      <c r="C9" s="32" t="s">
        <v>82</v>
      </c>
      <c r="D9" s="35" t="s">
        <v>52</v>
      </c>
      <c r="E9" s="48">
        <v>5</v>
      </c>
      <c r="F9" s="13" t="s">
        <v>58</v>
      </c>
      <c r="H9" s="31" t="s">
        <v>79</v>
      </c>
    </row>
    <row r="10" spans="1:8" x14ac:dyDescent="0.25">
      <c r="A10" s="16">
        <v>5</v>
      </c>
      <c r="B10" s="34" t="s">
        <v>80</v>
      </c>
      <c r="C10" s="32" t="s">
        <v>82</v>
      </c>
      <c r="D10" s="35" t="s">
        <v>52</v>
      </c>
      <c r="E10" s="48"/>
      <c r="F10" s="13" t="s">
        <v>58</v>
      </c>
      <c r="H10" s="31" t="s">
        <v>80</v>
      </c>
    </row>
    <row r="11" spans="1:8" x14ac:dyDescent="0.25">
      <c r="A11" s="16">
        <v>5</v>
      </c>
      <c r="B11" s="34" t="s">
        <v>80</v>
      </c>
      <c r="C11" s="32" t="s">
        <v>82</v>
      </c>
      <c r="D11" s="35" t="s">
        <v>52</v>
      </c>
      <c r="E11" s="48"/>
      <c r="F11" s="13" t="s">
        <v>58</v>
      </c>
      <c r="H11" s="31" t="s">
        <v>81</v>
      </c>
    </row>
    <row r="12" spans="1:8" x14ac:dyDescent="0.25">
      <c r="A12" s="16">
        <v>6</v>
      </c>
      <c r="B12" s="34" t="s">
        <v>81</v>
      </c>
      <c r="C12" s="32" t="s">
        <v>82</v>
      </c>
      <c r="D12" s="35" t="s">
        <v>52</v>
      </c>
      <c r="E12" s="48"/>
      <c r="F12" s="13" t="s">
        <v>58</v>
      </c>
    </row>
    <row r="13" spans="1:8" x14ac:dyDescent="0.25">
      <c r="A13" s="16">
        <v>6</v>
      </c>
      <c r="B13" s="34" t="s">
        <v>81</v>
      </c>
      <c r="C13" s="32" t="s">
        <v>82</v>
      </c>
      <c r="D13" s="35" t="s">
        <v>52</v>
      </c>
      <c r="E13" s="48"/>
      <c r="F13" s="13" t="s">
        <v>58</v>
      </c>
    </row>
    <row r="14" spans="1:8" ht="15" customHeight="1" x14ac:dyDescent="0.25">
      <c r="A14" s="16">
        <v>13</v>
      </c>
      <c r="B14" s="17"/>
      <c r="C14" s="32" t="s">
        <v>82</v>
      </c>
      <c r="D14" s="20" t="s">
        <v>52</v>
      </c>
      <c r="E14" s="48">
        <v>8</v>
      </c>
      <c r="F14" s="13" t="s">
        <v>58</v>
      </c>
    </row>
    <row r="15" spans="1:8" ht="15" customHeight="1" x14ac:dyDescent="0.25">
      <c r="A15" s="16">
        <v>14</v>
      </c>
      <c r="B15" s="17"/>
      <c r="C15" s="32" t="s">
        <v>82</v>
      </c>
      <c r="D15" s="20" t="s">
        <v>50</v>
      </c>
      <c r="E15" s="48"/>
    </row>
    <row r="16" spans="1:8" ht="15" customHeight="1" x14ac:dyDescent="0.25">
      <c r="A16" s="16">
        <v>15</v>
      </c>
      <c r="B16" s="17"/>
      <c r="C16" s="19" t="s">
        <v>5</v>
      </c>
      <c r="D16" s="20" t="s">
        <v>50</v>
      </c>
      <c r="E16" s="48"/>
    </row>
    <row r="17" spans="1:5" ht="15" customHeight="1" x14ac:dyDescent="0.25">
      <c r="A17" s="16">
        <v>16</v>
      </c>
      <c r="B17" s="17"/>
      <c r="C17" s="19" t="s">
        <v>5</v>
      </c>
      <c r="D17" s="20" t="s">
        <v>50</v>
      </c>
      <c r="E17" s="48"/>
    </row>
    <row r="18" spans="1:5" ht="15" customHeight="1" x14ac:dyDescent="0.25">
      <c r="A18" s="16">
        <v>17</v>
      </c>
      <c r="B18" s="17"/>
      <c r="C18" s="19" t="s">
        <v>5</v>
      </c>
      <c r="D18" s="20" t="s">
        <v>50</v>
      </c>
      <c r="E18" s="48"/>
    </row>
    <row r="19" spans="1:5" ht="15" customHeight="1" x14ac:dyDescent="0.25">
      <c r="A19" s="16">
        <v>18</v>
      </c>
      <c r="B19" s="17"/>
      <c r="C19" s="19" t="s">
        <v>5</v>
      </c>
      <c r="D19" s="20" t="s">
        <v>50</v>
      </c>
      <c r="E19" s="48"/>
    </row>
    <row r="20" spans="1:5" ht="15" customHeight="1" x14ac:dyDescent="0.25">
      <c r="A20" s="16">
        <v>19</v>
      </c>
      <c r="B20" s="17"/>
      <c r="C20" s="19" t="s">
        <v>5</v>
      </c>
      <c r="D20" s="20" t="s">
        <v>50</v>
      </c>
      <c r="E20" s="48"/>
    </row>
    <row r="21" spans="1:5" ht="15" customHeight="1" x14ac:dyDescent="0.25">
      <c r="A21" s="16">
        <v>20</v>
      </c>
      <c r="B21" s="17"/>
      <c r="C21" s="19" t="s">
        <v>5</v>
      </c>
      <c r="D21" s="20" t="s">
        <v>50</v>
      </c>
      <c r="E21" s="48"/>
    </row>
    <row r="22" spans="1:5" ht="15" customHeight="1" x14ac:dyDescent="0.25">
      <c r="A22" s="16">
        <v>21</v>
      </c>
      <c r="B22" s="17"/>
      <c r="C22" s="19" t="s">
        <v>5</v>
      </c>
      <c r="D22" s="20" t="s">
        <v>50</v>
      </c>
      <c r="E22" s="48"/>
    </row>
    <row r="23" spans="1:5" x14ac:dyDescent="0.25">
      <c r="A23" s="16">
        <v>22</v>
      </c>
      <c r="B23" s="36"/>
      <c r="C23" s="37" t="s">
        <v>22</v>
      </c>
      <c r="D23" s="38" t="s">
        <v>50</v>
      </c>
    </row>
  </sheetData>
  <autoFilter ref="B1:C23" xr:uid="{778213BB-D64A-49EF-97CC-34B8DCE1B20C}">
    <sortState xmlns:xlrd2="http://schemas.microsoft.com/office/spreadsheetml/2017/richdata2" ref="B2:C23">
      <sortCondition ref="C1:C23"/>
    </sortState>
  </autoFilter>
  <mergeCells count="3">
    <mergeCell ref="E2:E7"/>
    <mergeCell ref="E9:E13"/>
    <mergeCell ref="E14:E22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457F206-1D84-4DE9-91F4-04199EC2E98C}">
          <x14:formula1>
            <xm:f>Hoja5!$B$3:$B$13</xm:f>
          </x14:formula1>
          <xm:sqref>D2:D23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6EA8E-2D6B-4CED-95B6-922FA0F4CD1F}">
  <dimension ref="A1:M434"/>
  <sheetViews>
    <sheetView tabSelected="1" view="pageBreakPreview" zoomScale="40" zoomScaleNormal="100" zoomScaleSheetLayoutView="40" workbookViewId="0">
      <selection activeCell="A37" sqref="A1:K37"/>
    </sheetView>
  </sheetViews>
  <sheetFormatPr baseColWidth="10" defaultRowHeight="28.5" customHeight="1" x14ac:dyDescent="0.65"/>
  <cols>
    <col min="1" max="1" width="19.140625" style="23" customWidth="1"/>
    <col min="2" max="2" width="15.28515625" style="23" customWidth="1"/>
    <col min="3" max="3" width="12.7109375" style="23" customWidth="1"/>
    <col min="4" max="4" width="16.42578125" style="23" customWidth="1"/>
    <col min="5" max="5" width="14" style="23" customWidth="1"/>
    <col min="6" max="6" width="11.42578125" style="23" customWidth="1"/>
    <col min="7" max="7" width="15" style="23" customWidth="1"/>
    <col min="8" max="8" width="11.140625" style="23" customWidth="1"/>
    <col min="9" max="10" width="18.7109375" style="23" customWidth="1"/>
    <col min="11" max="11" width="13.5703125" style="23" customWidth="1"/>
    <col min="12" max="12" width="11.42578125" style="23"/>
    <col min="13" max="13" width="37.5703125" style="23" bestFit="1" customWidth="1"/>
    <col min="14" max="256" width="11.42578125" style="23"/>
    <col min="257" max="257" width="19.140625" style="23" customWidth="1"/>
    <col min="258" max="258" width="15.28515625" style="23" customWidth="1"/>
    <col min="259" max="259" width="12.7109375" style="23" customWidth="1"/>
    <col min="260" max="260" width="16.42578125" style="23" customWidth="1"/>
    <col min="261" max="261" width="14" style="23" customWidth="1"/>
    <col min="262" max="262" width="11.42578125" style="23"/>
    <col min="263" max="263" width="15" style="23" customWidth="1"/>
    <col min="264" max="264" width="11.140625" style="23" customWidth="1"/>
    <col min="265" max="266" width="18.7109375" style="23" customWidth="1"/>
    <col min="267" max="267" width="13.5703125" style="23" customWidth="1"/>
    <col min="268" max="512" width="11.42578125" style="23"/>
    <col min="513" max="513" width="19.140625" style="23" customWidth="1"/>
    <col min="514" max="514" width="15.28515625" style="23" customWidth="1"/>
    <col min="515" max="515" width="12.7109375" style="23" customWidth="1"/>
    <col min="516" max="516" width="16.42578125" style="23" customWidth="1"/>
    <col min="517" max="517" width="14" style="23" customWidth="1"/>
    <col min="518" max="518" width="11.42578125" style="23"/>
    <col min="519" max="519" width="15" style="23" customWidth="1"/>
    <col min="520" max="520" width="11.140625" style="23" customWidth="1"/>
    <col min="521" max="522" width="18.7109375" style="23" customWidth="1"/>
    <col min="523" max="523" width="13.5703125" style="23" customWidth="1"/>
    <col min="524" max="768" width="11.42578125" style="23"/>
    <col min="769" max="769" width="19.140625" style="23" customWidth="1"/>
    <col min="770" max="770" width="15.28515625" style="23" customWidth="1"/>
    <col min="771" max="771" width="12.7109375" style="23" customWidth="1"/>
    <col min="772" max="772" width="16.42578125" style="23" customWidth="1"/>
    <col min="773" max="773" width="14" style="23" customWidth="1"/>
    <col min="774" max="774" width="11.42578125" style="23"/>
    <col min="775" max="775" width="15" style="23" customWidth="1"/>
    <col min="776" max="776" width="11.140625" style="23" customWidth="1"/>
    <col min="777" max="778" width="18.7109375" style="23" customWidth="1"/>
    <col min="779" max="779" width="13.5703125" style="23" customWidth="1"/>
    <col min="780" max="1024" width="11.42578125" style="23"/>
    <col min="1025" max="1025" width="19.140625" style="23" customWidth="1"/>
    <col min="1026" max="1026" width="15.28515625" style="23" customWidth="1"/>
    <col min="1027" max="1027" width="12.7109375" style="23" customWidth="1"/>
    <col min="1028" max="1028" width="16.42578125" style="23" customWidth="1"/>
    <col min="1029" max="1029" width="14" style="23" customWidth="1"/>
    <col min="1030" max="1030" width="11.42578125" style="23"/>
    <col min="1031" max="1031" width="15" style="23" customWidth="1"/>
    <col min="1032" max="1032" width="11.140625" style="23" customWidth="1"/>
    <col min="1033" max="1034" width="18.7109375" style="23" customWidth="1"/>
    <col min="1035" max="1035" width="13.5703125" style="23" customWidth="1"/>
    <col min="1036" max="1280" width="11.42578125" style="23"/>
    <col min="1281" max="1281" width="19.140625" style="23" customWidth="1"/>
    <col min="1282" max="1282" width="15.28515625" style="23" customWidth="1"/>
    <col min="1283" max="1283" width="12.7109375" style="23" customWidth="1"/>
    <col min="1284" max="1284" width="16.42578125" style="23" customWidth="1"/>
    <col min="1285" max="1285" width="14" style="23" customWidth="1"/>
    <col min="1286" max="1286" width="11.42578125" style="23"/>
    <col min="1287" max="1287" width="15" style="23" customWidth="1"/>
    <col min="1288" max="1288" width="11.140625" style="23" customWidth="1"/>
    <col min="1289" max="1290" width="18.7109375" style="23" customWidth="1"/>
    <col min="1291" max="1291" width="13.5703125" style="23" customWidth="1"/>
    <col min="1292" max="1536" width="11.42578125" style="23"/>
    <col min="1537" max="1537" width="19.140625" style="23" customWidth="1"/>
    <col min="1538" max="1538" width="15.28515625" style="23" customWidth="1"/>
    <col min="1539" max="1539" width="12.7109375" style="23" customWidth="1"/>
    <col min="1540" max="1540" width="16.42578125" style="23" customWidth="1"/>
    <col min="1541" max="1541" width="14" style="23" customWidth="1"/>
    <col min="1542" max="1542" width="11.42578125" style="23"/>
    <col min="1543" max="1543" width="15" style="23" customWidth="1"/>
    <col min="1544" max="1544" width="11.140625" style="23" customWidth="1"/>
    <col min="1545" max="1546" width="18.7109375" style="23" customWidth="1"/>
    <col min="1547" max="1547" width="13.5703125" style="23" customWidth="1"/>
    <col min="1548" max="1792" width="11.42578125" style="23"/>
    <col min="1793" max="1793" width="19.140625" style="23" customWidth="1"/>
    <col min="1794" max="1794" width="15.28515625" style="23" customWidth="1"/>
    <col min="1795" max="1795" width="12.7109375" style="23" customWidth="1"/>
    <col min="1796" max="1796" width="16.42578125" style="23" customWidth="1"/>
    <col min="1797" max="1797" width="14" style="23" customWidth="1"/>
    <col min="1798" max="1798" width="11.42578125" style="23"/>
    <col min="1799" max="1799" width="15" style="23" customWidth="1"/>
    <col min="1800" max="1800" width="11.140625" style="23" customWidth="1"/>
    <col min="1801" max="1802" width="18.7109375" style="23" customWidth="1"/>
    <col min="1803" max="1803" width="13.5703125" style="23" customWidth="1"/>
    <col min="1804" max="2048" width="11.42578125" style="23"/>
    <col min="2049" max="2049" width="19.140625" style="23" customWidth="1"/>
    <col min="2050" max="2050" width="15.28515625" style="23" customWidth="1"/>
    <col min="2051" max="2051" width="12.7109375" style="23" customWidth="1"/>
    <col min="2052" max="2052" width="16.42578125" style="23" customWidth="1"/>
    <col min="2053" max="2053" width="14" style="23" customWidth="1"/>
    <col min="2054" max="2054" width="11.42578125" style="23"/>
    <col min="2055" max="2055" width="15" style="23" customWidth="1"/>
    <col min="2056" max="2056" width="11.140625" style="23" customWidth="1"/>
    <col min="2057" max="2058" width="18.7109375" style="23" customWidth="1"/>
    <col min="2059" max="2059" width="13.5703125" style="23" customWidth="1"/>
    <col min="2060" max="2304" width="11.42578125" style="23"/>
    <col min="2305" max="2305" width="19.140625" style="23" customWidth="1"/>
    <col min="2306" max="2306" width="15.28515625" style="23" customWidth="1"/>
    <col min="2307" max="2307" width="12.7109375" style="23" customWidth="1"/>
    <col min="2308" max="2308" width="16.42578125" style="23" customWidth="1"/>
    <col min="2309" max="2309" width="14" style="23" customWidth="1"/>
    <col min="2310" max="2310" width="11.42578125" style="23"/>
    <col min="2311" max="2311" width="15" style="23" customWidth="1"/>
    <col min="2312" max="2312" width="11.140625" style="23" customWidth="1"/>
    <col min="2313" max="2314" width="18.7109375" style="23" customWidth="1"/>
    <col min="2315" max="2315" width="13.5703125" style="23" customWidth="1"/>
    <col min="2316" max="2560" width="11.42578125" style="23"/>
    <col min="2561" max="2561" width="19.140625" style="23" customWidth="1"/>
    <col min="2562" max="2562" width="15.28515625" style="23" customWidth="1"/>
    <col min="2563" max="2563" width="12.7109375" style="23" customWidth="1"/>
    <col min="2564" max="2564" width="16.42578125" style="23" customWidth="1"/>
    <col min="2565" max="2565" width="14" style="23" customWidth="1"/>
    <col min="2566" max="2566" width="11.42578125" style="23"/>
    <col min="2567" max="2567" width="15" style="23" customWidth="1"/>
    <col min="2568" max="2568" width="11.140625" style="23" customWidth="1"/>
    <col min="2569" max="2570" width="18.7109375" style="23" customWidth="1"/>
    <col min="2571" max="2571" width="13.5703125" style="23" customWidth="1"/>
    <col min="2572" max="2816" width="11.42578125" style="23"/>
    <col min="2817" max="2817" width="19.140625" style="23" customWidth="1"/>
    <col min="2818" max="2818" width="15.28515625" style="23" customWidth="1"/>
    <col min="2819" max="2819" width="12.7109375" style="23" customWidth="1"/>
    <col min="2820" max="2820" width="16.42578125" style="23" customWidth="1"/>
    <col min="2821" max="2821" width="14" style="23" customWidth="1"/>
    <col min="2822" max="2822" width="11.42578125" style="23"/>
    <col min="2823" max="2823" width="15" style="23" customWidth="1"/>
    <col min="2824" max="2824" width="11.140625" style="23" customWidth="1"/>
    <col min="2825" max="2826" width="18.7109375" style="23" customWidth="1"/>
    <col min="2827" max="2827" width="13.5703125" style="23" customWidth="1"/>
    <col min="2828" max="3072" width="11.42578125" style="23"/>
    <col min="3073" max="3073" width="19.140625" style="23" customWidth="1"/>
    <col min="3074" max="3074" width="15.28515625" style="23" customWidth="1"/>
    <col min="3075" max="3075" width="12.7109375" style="23" customWidth="1"/>
    <col min="3076" max="3076" width="16.42578125" style="23" customWidth="1"/>
    <col min="3077" max="3077" width="14" style="23" customWidth="1"/>
    <col min="3078" max="3078" width="11.42578125" style="23"/>
    <col min="3079" max="3079" width="15" style="23" customWidth="1"/>
    <col min="3080" max="3080" width="11.140625" style="23" customWidth="1"/>
    <col min="3081" max="3082" width="18.7109375" style="23" customWidth="1"/>
    <col min="3083" max="3083" width="13.5703125" style="23" customWidth="1"/>
    <col min="3084" max="3328" width="11.42578125" style="23"/>
    <col min="3329" max="3329" width="19.140625" style="23" customWidth="1"/>
    <col min="3330" max="3330" width="15.28515625" style="23" customWidth="1"/>
    <col min="3331" max="3331" width="12.7109375" style="23" customWidth="1"/>
    <col min="3332" max="3332" width="16.42578125" style="23" customWidth="1"/>
    <col min="3333" max="3333" width="14" style="23" customWidth="1"/>
    <col min="3334" max="3334" width="11.42578125" style="23"/>
    <col min="3335" max="3335" width="15" style="23" customWidth="1"/>
    <col min="3336" max="3336" width="11.140625" style="23" customWidth="1"/>
    <col min="3337" max="3338" width="18.7109375" style="23" customWidth="1"/>
    <col min="3339" max="3339" width="13.5703125" style="23" customWidth="1"/>
    <col min="3340" max="3584" width="11.42578125" style="23"/>
    <col min="3585" max="3585" width="19.140625" style="23" customWidth="1"/>
    <col min="3586" max="3586" width="15.28515625" style="23" customWidth="1"/>
    <col min="3587" max="3587" width="12.7109375" style="23" customWidth="1"/>
    <col min="3588" max="3588" width="16.42578125" style="23" customWidth="1"/>
    <col min="3589" max="3589" width="14" style="23" customWidth="1"/>
    <col min="3590" max="3590" width="11.42578125" style="23"/>
    <col min="3591" max="3591" width="15" style="23" customWidth="1"/>
    <col min="3592" max="3592" width="11.140625" style="23" customWidth="1"/>
    <col min="3593" max="3594" width="18.7109375" style="23" customWidth="1"/>
    <col min="3595" max="3595" width="13.5703125" style="23" customWidth="1"/>
    <col min="3596" max="3840" width="11.42578125" style="23"/>
    <col min="3841" max="3841" width="19.140625" style="23" customWidth="1"/>
    <col min="3842" max="3842" width="15.28515625" style="23" customWidth="1"/>
    <col min="3843" max="3843" width="12.7109375" style="23" customWidth="1"/>
    <col min="3844" max="3844" width="16.42578125" style="23" customWidth="1"/>
    <col min="3845" max="3845" width="14" style="23" customWidth="1"/>
    <col min="3846" max="3846" width="11.42578125" style="23"/>
    <col min="3847" max="3847" width="15" style="23" customWidth="1"/>
    <col min="3848" max="3848" width="11.140625" style="23" customWidth="1"/>
    <col min="3849" max="3850" width="18.7109375" style="23" customWidth="1"/>
    <col min="3851" max="3851" width="13.5703125" style="23" customWidth="1"/>
    <col min="3852" max="4096" width="11.42578125" style="23"/>
    <col min="4097" max="4097" width="19.140625" style="23" customWidth="1"/>
    <col min="4098" max="4098" width="15.28515625" style="23" customWidth="1"/>
    <col min="4099" max="4099" width="12.7109375" style="23" customWidth="1"/>
    <col min="4100" max="4100" width="16.42578125" style="23" customWidth="1"/>
    <col min="4101" max="4101" width="14" style="23" customWidth="1"/>
    <col min="4102" max="4102" width="11.42578125" style="23"/>
    <col min="4103" max="4103" width="15" style="23" customWidth="1"/>
    <col min="4104" max="4104" width="11.140625" style="23" customWidth="1"/>
    <col min="4105" max="4106" width="18.7109375" style="23" customWidth="1"/>
    <col min="4107" max="4107" width="13.5703125" style="23" customWidth="1"/>
    <col min="4108" max="4352" width="11.42578125" style="23"/>
    <col min="4353" max="4353" width="19.140625" style="23" customWidth="1"/>
    <col min="4354" max="4354" width="15.28515625" style="23" customWidth="1"/>
    <col min="4355" max="4355" width="12.7109375" style="23" customWidth="1"/>
    <col min="4356" max="4356" width="16.42578125" style="23" customWidth="1"/>
    <col min="4357" max="4357" width="14" style="23" customWidth="1"/>
    <col min="4358" max="4358" width="11.42578125" style="23"/>
    <col min="4359" max="4359" width="15" style="23" customWidth="1"/>
    <col min="4360" max="4360" width="11.140625" style="23" customWidth="1"/>
    <col min="4361" max="4362" width="18.7109375" style="23" customWidth="1"/>
    <col min="4363" max="4363" width="13.5703125" style="23" customWidth="1"/>
    <col min="4364" max="4608" width="11.42578125" style="23"/>
    <col min="4609" max="4609" width="19.140625" style="23" customWidth="1"/>
    <col min="4610" max="4610" width="15.28515625" style="23" customWidth="1"/>
    <col min="4611" max="4611" width="12.7109375" style="23" customWidth="1"/>
    <col min="4612" max="4612" width="16.42578125" style="23" customWidth="1"/>
    <col min="4613" max="4613" width="14" style="23" customWidth="1"/>
    <col min="4614" max="4614" width="11.42578125" style="23"/>
    <col min="4615" max="4615" width="15" style="23" customWidth="1"/>
    <col min="4616" max="4616" width="11.140625" style="23" customWidth="1"/>
    <col min="4617" max="4618" width="18.7109375" style="23" customWidth="1"/>
    <col min="4619" max="4619" width="13.5703125" style="23" customWidth="1"/>
    <col min="4620" max="4864" width="11.42578125" style="23"/>
    <col min="4865" max="4865" width="19.140625" style="23" customWidth="1"/>
    <col min="4866" max="4866" width="15.28515625" style="23" customWidth="1"/>
    <col min="4867" max="4867" width="12.7109375" style="23" customWidth="1"/>
    <col min="4868" max="4868" width="16.42578125" style="23" customWidth="1"/>
    <col min="4869" max="4869" width="14" style="23" customWidth="1"/>
    <col min="4870" max="4870" width="11.42578125" style="23"/>
    <col min="4871" max="4871" width="15" style="23" customWidth="1"/>
    <col min="4872" max="4872" width="11.140625" style="23" customWidth="1"/>
    <col min="4873" max="4874" width="18.7109375" style="23" customWidth="1"/>
    <col min="4875" max="4875" width="13.5703125" style="23" customWidth="1"/>
    <col min="4876" max="5120" width="11.42578125" style="23"/>
    <col min="5121" max="5121" width="19.140625" style="23" customWidth="1"/>
    <col min="5122" max="5122" width="15.28515625" style="23" customWidth="1"/>
    <col min="5123" max="5123" width="12.7109375" style="23" customWidth="1"/>
    <col min="5124" max="5124" width="16.42578125" style="23" customWidth="1"/>
    <col min="5125" max="5125" width="14" style="23" customWidth="1"/>
    <col min="5126" max="5126" width="11.42578125" style="23"/>
    <col min="5127" max="5127" width="15" style="23" customWidth="1"/>
    <col min="5128" max="5128" width="11.140625" style="23" customWidth="1"/>
    <col min="5129" max="5130" width="18.7109375" style="23" customWidth="1"/>
    <col min="5131" max="5131" width="13.5703125" style="23" customWidth="1"/>
    <col min="5132" max="5376" width="11.42578125" style="23"/>
    <col min="5377" max="5377" width="19.140625" style="23" customWidth="1"/>
    <col min="5378" max="5378" width="15.28515625" style="23" customWidth="1"/>
    <col min="5379" max="5379" width="12.7109375" style="23" customWidth="1"/>
    <col min="5380" max="5380" width="16.42578125" style="23" customWidth="1"/>
    <col min="5381" max="5381" width="14" style="23" customWidth="1"/>
    <col min="5382" max="5382" width="11.42578125" style="23"/>
    <col min="5383" max="5383" width="15" style="23" customWidth="1"/>
    <col min="5384" max="5384" width="11.140625" style="23" customWidth="1"/>
    <col min="5385" max="5386" width="18.7109375" style="23" customWidth="1"/>
    <col min="5387" max="5387" width="13.5703125" style="23" customWidth="1"/>
    <col min="5388" max="5632" width="11.42578125" style="23"/>
    <col min="5633" max="5633" width="19.140625" style="23" customWidth="1"/>
    <col min="5634" max="5634" width="15.28515625" style="23" customWidth="1"/>
    <col min="5635" max="5635" width="12.7109375" style="23" customWidth="1"/>
    <col min="5636" max="5636" width="16.42578125" style="23" customWidth="1"/>
    <col min="5637" max="5637" width="14" style="23" customWidth="1"/>
    <col min="5638" max="5638" width="11.42578125" style="23"/>
    <col min="5639" max="5639" width="15" style="23" customWidth="1"/>
    <col min="5640" max="5640" width="11.140625" style="23" customWidth="1"/>
    <col min="5641" max="5642" width="18.7109375" style="23" customWidth="1"/>
    <col min="5643" max="5643" width="13.5703125" style="23" customWidth="1"/>
    <col min="5644" max="5888" width="11.42578125" style="23"/>
    <col min="5889" max="5889" width="19.140625" style="23" customWidth="1"/>
    <col min="5890" max="5890" width="15.28515625" style="23" customWidth="1"/>
    <col min="5891" max="5891" width="12.7109375" style="23" customWidth="1"/>
    <col min="5892" max="5892" width="16.42578125" style="23" customWidth="1"/>
    <col min="5893" max="5893" width="14" style="23" customWidth="1"/>
    <col min="5894" max="5894" width="11.42578125" style="23"/>
    <col min="5895" max="5895" width="15" style="23" customWidth="1"/>
    <col min="5896" max="5896" width="11.140625" style="23" customWidth="1"/>
    <col min="5897" max="5898" width="18.7109375" style="23" customWidth="1"/>
    <col min="5899" max="5899" width="13.5703125" style="23" customWidth="1"/>
    <col min="5900" max="6144" width="11.42578125" style="23"/>
    <col min="6145" max="6145" width="19.140625" style="23" customWidth="1"/>
    <col min="6146" max="6146" width="15.28515625" style="23" customWidth="1"/>
    <col min="6147" max="6147" width="12.7109375" style="23" customWidth="1"/>
    <col min="6148" max="6148" width="16.42578125" style="23" customWidth="1"/>
    <col min="6149" max="6149" width="14" style="23" customWidth="1"/>
    <col min="6150" max="6150" width="11.42578125" style="23"/>
    <col min="6151" max="6151" width="15" style="23" customWidth="1"/>
    <col min="6152" max="6152" width="11.140625" style="23" customWidth="1"/>
    <col min="6153" max="6154" width="18.7109375" style="23" customWidth="1"/>
    <col min="6155" max="6155" width="13.5703125" style="23" customWidth="1"/>
    <col min="6156" max="6400" width="11.42578125" style="23"/>
    <col min="6401" max="6401" width="19.140625" style="23" customWidth="1"/>
    <col min="6402" max="6402" width="15.28515625" style="23" customWidth="1"/>
    <col min="6403" max="6403" width="12.7109375" style="23" customWidth="1"/>
    <col min="6404" max="6404" width="16.42578125" style="23" customWidth="1"/>
    <col min="6405" max="6405" width="14" style="23" customWidth="1"/>
    <col min="6406" max="6406" width="11.42578125" style="23"/>
    <col min="6407" max="6407" width="15" style="23" customWidth="1"/>
    <col min="6408" max="6408" width="11.140625" style="23" customWidth="1"/>
    <col min="6409" max="6410" width="18.7109375" style="23" customWidth="1"/>
    <col min="6411" max="6411" width="13.5703125" style="23" customWidth="1"/>
    <col min="6412" max="6656" width="11.42578125" style="23"/>
    <col min="6657" max="6657" width="19.140625" style="23" customWidth="1"/>
    <col min="6658" max="6658" width="15.28515625" style="23" customWidth="1"/>
    <col min="6659" max="6659" width="12.7109375" style="23" customWidth="1"/>
    <col min="6660" max="6660" width="16.42578125" style="23" customWidth="1"/>
    <col min="6661" max="6661" width="14" style="23" customWidth="1"/>
    <col min="6662" max="6662" width="11.42578125" style="23"/>
    <col min="6663" max="6663" width="15" style="23" customWidth="1"/>
    <col min="6664" max="6664" width="11.140625" style="23" customWidth="1"/>
    <col min="6665" max="6666" width="18.7109375" style="23" customWidth="1"/>
    <col min="6667" max="6667" width="13.5703125" style="23" customWidth="1"/>
    <col min="6668" max="6912" width="11.42578125" style="23"/>
    <col min="6913" max="6913" width="19.140625" style="23" customWidth="1"/>
    <col min="6914" max="6914" width="15.28515625" style="23" customWidth="1"/>
    <col min="6915" max="6915" width="12.7109375" style="23" customWidth="1"/>
    <col min="6916" max="6916" width="16.42578125" style="23" customWidth="1"/>
    <col min="6917" max="6917" width="14" style="23" customWidth="1"/>
    <col min="6918" max="6918" width="11.42578125" style="23"/>
    <col min="6919" max="6919" width="15" style="23" customWidth="1"/>
    <col min="6920" max="6920" width="11.140625" style="23" customWidth="1"/>
    <col min="6921" max="6922" width="18.7109375" style="23" customWidth="1"/>
    <col min="6923" max="6923" width="13.5703125" style="23" customWidth="1"/>
    <col min="6924" max="7168" width="11.42578125" style="23"/>
    <col min="7169" max="7169" width="19.140625" style="23" customWidth="1"/>
    <col min="7170" max="7170" width="15.28515625" style="23" customWidth="1"/>
    <col min="7171" max="7171" width="12.7109375" style="23" customWidth="1"/>
    <col min="7172" max="7172" width="16.42578125" style="23" customWidth="1"/>
    <col min="7173" max="7173" width="14" style="23" customWidth="1"/>
    <col min="7174" max="7174" width="11.42578125" style="23"/>
    <col min="7175" max="7175" width="15" style="23" customWidth="1"/>
    <col min="7176" max="7176" width="11.140625" style="23" customWidth="1"/>
    <col min="7177" max="7178" width="18.7109375" style="23" customWidth="1"/>
    <col min="7179" max="7179" width="13.5703125" style="23" customWidth="1"/>
    <col min="7180" max="7424" width="11.42578125" style="23"/>
    <col min="7425" max="7425" width="19.140625" style="23" customWidth="1"/>
    <col min="7426" max="7426" width="15.28515625" style="23" customWidth="1"/>
    <col min="7427" max="7427" width="12.7109375" style="23" customWidth="1"/>
    <col min="7428" max="7428" width="16.42578125" style="23" customWidth="1"/>
    <col min="7429" max="7429" width="14" style="23" customWidth="1"/>
    <col min="7430" max="7430" width="11.42578125" style="23"/>
    <col min="7431" max="7431" width="15" style="23" customWidth="1"/>
    <col min="7432" max="7432" width="11.140625" style="23" customWidth="1"/>
    <col min="7433" max="7434" width="18.7109375" style="23" customWidth="1"/>
    <col min="7435" max="7435" width="13.5703125" style="23" customWidth="1"/>
    <col min="7436" max="7680" width="11.42578125" style="23"/>
    <col min="7681" max="7681" width="19.140625" style="23" customWidth="1"/>
    <col min="7682" max="7682" width="15.28515625" style="23" customWidth="1"/>
    <col min="7683" max="7683" width="12.7109375" style="23" customWidth="1"/>
    <col min="7684" max="7684" width="16.42578125" style="23" customWidth="1"/>
    <col min="7685" max="7685" width="14" style="23" customWidth="1"/>
    <col min="7686" max="7686" width="11.42578125" style="23"/>
    <col min="7687" max="7687" width="15" style="23" customWidth="1"/>
    <col min="7688" max="7688" width="11.140625" style="23" customWidth="1"/>
    <col min="7689" max="7690" width="18.7109375" style="23" customWidth="1"/>
    <col min="7691" max="7691" width="13.5703125" style="23" customWidth="1"/>
    <col min="7692" max="7936" width="11.42578125" style="23"/>
    <col min="7937" max="7937" width="19.140625" style="23" customWidth="1"/>
    <col min="7938" max="7938" width="15.28515625" style="23" customWidth="1"/>
    <col min="7939" max="7939" width="12.7109375" style="23" customWidth="1"/>
    <col min="7940" max="7940" width="16.42578125" style="23" customWidth="1"/>
    <col min="7941" max="7941" width="14" style="23" customWidth="1"/>
    <col min="7942" max="7942" width="11.42578125" style="23"/>
    <col min="7943" max="7943" width="15" style="23" customWidth="1"/>
    <col min="7944" max="7944" width="11.140625" style="23" customWidth="1"/>
    <col min="7945" max="7946" width="18.7109375" style="23" customWidth="1"/>
    <col min="7947" max="7947" width="13.5703125" style="23" customWidth="1"/>
    <col min="7948" max="8192" width="11.42578125" style="23"/>
    <col min="8193" max="8193" width="19.140625" style="23" customWidth="1"/>
    <col min="8194" max="8194" width="15.28515625" style="23" customWidth="1"/>
    <col min="8195" max="8195" width="12.7109375" style="23" customWidth="1"/>
    <col min="8196" max="8196" width="16.42578125" style="23" customWidth="1"/>
    <col min="8197" max="8197" width="14" style="23" customWidth="1"/>
    <col min="8198" max="8198" width="11.42578125" style="23"/>
    <col min="8199" max="8199" width="15" style="23" customWidth="1"/>
    <col min="8200" max="8200" width="11.140625" style="23" customWidth="1"/>
    <col min="8201" max="8202" width="18.7109375" style="23" customWidth="1"/>
    <col min="8203" max="8203" width="13.5703125" style="23" customWidth="1"/>
    <col min="8204" max="8448" width="11.42578125" style="23"/>
    <col min="8449" max="8449" width="19.140625" style="23" customWidth="1"/>
    <col min="8450" max="8450" width="15.28515625" style="23" customWidth="1"/>
    <col min="8451" max="8451" width="12.7109375" style="23" customWidth="1"/>
    <col min="8452" max="8452" width="16.42578125" style="23" customWidth="1"/>
    <col min="8453" max="8453" width="14" style="23" customWidth="1"/>
    <col min="8454" max="8454" width="11.42578125" style="23"/>
    <col min="8455" max="8455" width="15" style="23" customWidth="1"/>
    <col min="8456" max="8456" width="11.140625" style="23" customWidth="1"/>
    <col min="8457" max="8458" width="18.7109375" style="23" customWidth="1"/>
    <col min="8459" max="8459" width="13.5703125" style="23" customWidth="1"/>
    <col min="8460" max="8704" width="11.42578125" style="23"/>
    <col min="8705" max="8705" width="19.140625" style="23" customWidth="1"/>
    <col min="8706" max="8706" width="15.28515625" style="23" customWidth="1"/>
    <col min="8707" max="8707" width="12.7109375" style="23" customWidth="1"/>
    <col min="8708" max="8708" width="16.42578125" style="23" customWidth="1"/>
    <col min="8709" max="8709" width="14" style="23" customWidth="1"/>
    <col min="8710" max="8710" width="11.42578125" style="23"/>
    <col min="8711" max="8711" width="15" style="23" customWidth="1"/>
    <col min="8712" max="8712" width="11.140625" style="23" customWidth="1"/>
    <col min="8713" max="8714" width="18.7109375" style="23" customWidth="1"/>
    <col min="8715" max="8715" width="13.5703125" style="23" customWidth="1"/>
    <col min="8716" max="8960" width="11.42578125" style="23"/>
    <col min="8961" max="8961" width="19.140625" style="23" customWidth="1"/>
    <col min="8962" max="8962" width="15.28515625" style="23" customWidth="1"/>
    <col min="8963" max="8963" width="12.7109375" style="23" customWidth="1"/>
    <col min="8964" max="8964" width="16.42578125" style="23" customWidth="1"/>
    <col min="8965" max="8965" width="14" style="23" customWidth="1"/>
    <col min="8966" max="8966" width="11.42578125" style="23"/>
    <col min="8967" max="8967" width="15" style="23" customWidth="1"/>
    <col min="8968" max="8968" width="11.140625" style="23" customWidth="1"/>
    <col min="8969" max="8970" width="18.7109375" style="23" customWidth="1"/>
    <col min="8971" max="8971" width="13.5703125" style="23" customWidth="1"/>
    <col min="8972" max="9216" width="11.42578125" style="23"/>
    <col min="9217" max="9217" width="19.140625" style="23" customWidth="1"/>
    <col min="9218" max="9218" width="15.28515625" style="23" customWidth="1"/>
    <col min="9219" max="9219" width="12.7109375" style="23" customWidth="1"/>
    <col min="9220" max="9220" width="16.42578125" style="23" customWidth="1"/>
    <col min="9221" max="9221" width="14" style="23" customWidth="1"/>
    <col min="9222" max="9222" width="11.42578125" style="23"/>
    <col min="9223" max="9223" width="15" style="23" customWidth="1"/>
    <col min="9224" max="9224" width="11.140625" style="23" customWidth="1"/>
    <col min="9225" max="9226" width="18.7109375" style="23" customWidth="1"/>
    <col min="9227" max="9227" width="13.5703125" style="23" customWidth="1"/>
    <col min="9228" max="9472" width="11.42578125" style="23"/>
    <col min="9473" max="9473" width="19.140625" style="23" customWidth="1"/>
    <col min="9474" max="9474" width="15.28515625" style="23" customWidth="1"/>
    <col min="9475" max="9475" width="12.7109375" style="23" customWidth="1"/>
    <col min="9476" max="9476" width="16.42578125" style="23" customWidth="1"/>
    <col min="9477" max="9477" width="14" style="23" customWidth="1"/>
    <col min="9478" max="9478" width="11.42578125" style="23"/>
    <col min="9479" max="9479" width="15" style="23" customWidth="1"/>
    <col min="9480" max="9480" width="11.140625" style="23" customWidth="1"/>
    <col min="9481" max="9482" width="18.7109375" style="23" customWidth="1"/>
    <col min="9483" max="9483" width="13.5703125" style="23" customWidth="1"/>
    <col min="9484" max="9728" width="11.42578125" style="23"/>
    <col min="9729" max="9729" width="19.140625" style="23" customWidth="1"/>
    <col min="9730" max="9730" width="15.28515625" style="23" customWidth="1"/>
    <col min="9731" max="9731" width="12.7109375" style="23" customWidth="1"/>
    <col min="9732" max="9732" width="16.42578125" style="23" customWidth="1"/>
    <col min="9733" max="9733" width="14" style="23" customWidth="1"/>
    <col min="9734" max="9734" width="11.42578125" style="23"/>
    <col min="9735" max="9735" width="15" style="23" customWidth="1"/>
    <col min="9736" max="9736" width="11.140625" style="23" customWidth="1"/>
    <col min="9737" max="9738" width="18.7109375" style="23" customWidth="1"/>
    <col min="9739" max="9739" width="13.5703125" style="23" customWidth="1"/>
    <col min="9740" max="9984" width="11.42578125" style="23"/>
    <col min="9985" max="9985" width="19.140625" style="23" customWidth="1"/>
    <col min="9986" max="9986" width="15.28515625" style="23" customWidth="1"/>
    <col min="9987" max="9987" width="12.7109375" style="23" customWidth="1"/>
    <col min="9988" max="9988" width="16.42578125" style="23" customWidth="1"/>
    <col min="9989" max="9989" width="14" style="23" customWidth="1"/>
    <col min="9990" max="9990" width="11.42578125" style="23"/>
    <col min="9991" max="9991" width="15" style="23" customWidth="1"/>
    <col min="9992" max="9992" width="11.140625" style="23" customWidth="1"/>
    <col min="9993" max="9994" width="18.7109375" style="23" customWidth="1"/>
    <col min="9995" max="9995" width="13.5703125" style="23" customWidth="1"/>
    <col min="9996" max="10240" width="11.42578125" style="23"/>
    <col min="10241" max="10241" width="19.140625" style="23" customWidth="1"/>
    <col min="10242" max="10242" width="15.28515625" style="23" customWidth="1"/>
    <col min="10243" max="10243" width="12.7109375" style="23" customWidth="1"/>
    <col min="10244" max="10244" width="16.42578125" style="23" customWidth="1"/>
    <col min="10245" max="10245" width="14" style="23" customWidth="1"/>
    <col min="10246" max="10246" width="11.42578125" style="23"/>
    <col min="10247" max="10247" width="15" style="23" customWidth="1"/>
    <col min="10248" max="10248" width="11.140625" style="23" customWidth="1"/>
    <col min="10249" max="10250" width="18.7109375" style="23" customWidth="1"/>
    <col min="10251" max="10251" width="13.5703125" style="23" customWidth="1"/>
    <col min="10252" max="10496" width="11.42578125" style="23"/>
    <col min="10497" max="10497" width="19.140625" style="23" customWidth="1"/>
    <col min="10498" max="10498" width="15.28515625" style="23" customWidth="1"/>
    <col min="10499" max="10499" width="12.7109375" style="23" customWidth="1"/>
    <col min="10500" max="10500" width="16.42578125" style="23" customWidth="1"/>
    <col min="10501" max="10501" width="14" style="23" customWidth="1"/>
    <col min="10502" max="10502" width="11.42578125" style="23"/>
    <col min="10503" max="10503" width="15" style="23" customWidth="1"/>
    <col min="10504" max="10504" width="11.140625" style="23" customWidth="1"/>
    <col min="10505" max="10506" width="18.7109375" style="23" customWidth="1"/>
    <col min="10507" max="10507" width="13.5703125" style="23" customWidth="1"/>
    <col min="10508" max="10752" width="11.42578125" style="23"/>
    <col min="10753" max="10753" width="19.140625" style="23" customWidth="1"/>
    <col min="10754" max="10754" width="15.28515625" style="23" customWidth="1"/>
    <col min="10755" max="10755" width="12.7109375" style="23" customWidth="1"/>
    <col min="10756" max="10756" width="16.42578125" style="23" customWidth="1"/>
    <col min="10757" max="10757" width="14" style="23" customWidth="1"/>
    <col min="10758" max="10758" width="11.42578125" style="23"/>
    <col min="10759" max="10759" width="15" style="23" customWidth="1"/>
    <col min="10760" max="10760" width="11.140625" style="23" customWidth="1"/>
    <col min="10761" max="10762" width="18.7109375" style="23" customWidth="1"/>
    <col min="10763" max="10763" width="13.5703125" style="23" customWidth="1"/>
    <col min="10764" max="11008" width="11.42578125" style="23"/>
    <col min="11009" max="11009" width="19.140625" style="23" customWidth="1"/>
    <col min="11010" max="11010" width="15.28515625" style="23" customWidth="1"/>
    <col min="11011" max="11011" width="12.7109375" style="23" customWidth="1"/>
    <col min="11012" max="11012" width="16.42578125" style="23" customWidth="1"/>
    <col min="11013" max="11013" width="14" style="23" customWidth="1"/>
    <col min="11014" max="11014" width="11.42578125" style="23"/>
    <col min="11015" max="11015" width="15" style="23" customWidth="1"/>
    <col min="11016" max="11016" width="11.140625" style="23" customWidth="1"/>
    <col min="11017" max="11018" width="18.7109375" style="23" customWidth="1"/>
    <col min="11019" max="11019" width="13.5703125" style="23" customWidth="1"/>
    <col min="11020" max="11264" width="11.42578125" style="23"/>
    <col min="11265" max="11265" width="19.140625" style="23" customWidth="1"/>
    <col min="11266" max="11266" width="15.28515625" style="23" customWidth="1"/>
    <col min="11267" max="11267" width="12.7109375" style="23" customWidth="1"/>
    <col min="11268" max="11268" width="16.42578125" style="23" customWidth="1"/>
    <col min="11269" max="11269" width="14" style="23" customWidth="1"/>
    <col min="11270" max="11270" width="11.42578125" style="23"/>
    <col min="11271" max="11271" width="15" style="23" customWidth="1"/>
    <col min="11272" max="11272" width="11.140625" style="23" customWidth="1"/>
    <col min="11273" max="11274" width="18.7109375" style="23" customWidth="1"/>
    <col min="11275" max="11275" width="13.5703125" style="23" customWidth="1"/>
    <col min="11276" max="11520" width="11.42578125" style="23"/>
    <col min="11521" max="11521" width="19.140625" style="23" customWidth="1"/>
    <col min="11522" max="11522" width="15.28515625" style="23" customWidth="1"/>
    <col min="11523" max="11523" width="12.7109375" style="23" customWidth="1"/>
    <col min="11524" max="11524" width="16.42578125" style="23" customWidth="1"/>
    <col min="11525" max="11525" width="14" style="23" customWidth="1"/>
    <col min="11526" max="11526" width="11.42578125" style="23"/>
    <col min="11527" max="11527" width="15" style="23" customWidth="1"/>
    <col min="11528" max="11528" width="11.140625" style="23" customWidth="1"/>
    <col min="11529" max="11530" width="18.7109375" style="23" customWidth="1"/>
    <col min="11531" max="11531" width="13.5703125" style="23" customWidth="1"/>
    <col min="11532" max="11776" width="11.42578125" style="23"/>
    <col min="11777" max="11777" width="19.140625" style="23" customWidth="1"/>
    <col min="11778" max="11778" width="15.28515625" style="23" customWidth="1"/>
    <col min="11779" max="11779" width="12.7109375" style="23" customWidth="1"/>
    <col min="11780" max="11780" width="16.42578125" style="23" customWidth="1"/>
    <col min="11781" max="11781" width="14" style="23" customWidth="1"/>
    <col min="11782" max="11782" width="11.42578125" style="23"/>
    <col min="11783" max="11783" width="15" style="23" customWidth="1"/>
    <col min="11784" max="11784" width="11.140625" style="23" customWidth="1"/>
    <col min="11785" max="11786" width="18.7109375" style="23" customWidth="1"/>
    <col min="11787" max="11787" width="13.5703125" style="23" customWidth="1"/>
    <col min="11788" max="12032" width="11.42578125" style="23"/>
    <col min="12033" max="12033" width="19.140625" style="23" customWidth="1"/>
    <col min="12034" max="12034" width="15.28515625" style="23" customWidth="1"/>
    <col min="12035" max="12035" width="12.7109375" style="23" customWidth="1"/>
    <col min="12036" max="12036" width="16.42578125" style="23" customWidth="1"/>
    <col min="12037" max="12037" width="14" style="23" customWidth="1"/>
    <col min="12038" max="12038" width="11.42578125" style="23"/>
    <col min="12039" max="12039" width="15" style="23" customWidth="1"/>
    <col min="12040" max="12040" width="11.140625" style="23" customWidth="1"/>
    <col min="12041" max="12042" width="18.7109375" style="23" customWidth="1"/>
    <col min="12043" max="12043" width="13.5703125" style="23" customWidth="1"/>
    <col min="12044" max="12288" width="11.42578125" style="23"/>
    <col min="12289" max="12289" width="19.140625" style="23" customWidth="1"/>
    <col min="12290" max="12290" width="15.28515625" style="23" customWidth="1"/>
    <col min="12291" max="12291" width="12.7109375" style="23" customWidth="1"/>
    <col min="12292" max="12292" width="16.42578125" style="23" customWidth="1"/>
    <col min="12293" max="12293" width="14" style="23" customWidth="1"/>
    <col min="12294" max="12294" width="11.42578125" style="23"/>
    <col min="12295" max="12295" width="15" style="23" customWidth="1"/>
    <col min="12296" max="12296" width="11.140625" style="23" customWidth="1"/>
    <col min="12297" max="12298" width="18.7109375" style="23" customWidth="1"/>
    <col min="12299" max="12299" width="13.5703125" style="23" customWidth="1"/>
    <col min="12300" max="12544" width="11.42578125" style="23"/>
    <col min="12545" max="12545" width="19.140625" style="23" customWidth="1"/>
    <col min="12546" max="12546" width="15.28515625" style="23" customWidth="1"/>
    <col min="12547" max="12547" width="12.7109375" style="23" customWidth="1"/>
    <col min="12548" max="12548" width="16.42578125" style="23" customWidth="1"/>
    <col min="12549" max="12549" width="14" style="23" customWidth="1"/>
    <col min="12550" max="12550" width="11.42578125" style="23"/>
    <col min="12551" max="12551" width="15" style="23" customWidth="1"/>
    <col min="12552" max="12552" width="11.140625" style="23" customWidth="1"/>
    <col min="12553" max="12554" width="18.7109375" style="23" customWidth="1"/>
    <col min="12555" max="12555" width="13.5703125" style="23" customWidth="1"/>
    <col min="12556" max="12800" width="11.42578125" style="23"/>
    <col min="12801" max="12801" width="19.140625" style="23" customWidth="1"/>
    <col min="12802" max="12802" width="15.28515625" style="23" customWidth="1"/>
    <col min="12803" max="12803" width="12.7109375" style="23" customWidth="1"/>
    <col min="12804" max="12804" width="16.42578125" style="23" customWidth="1"/>
    <col min="12805" max="12805" width="14" style="23" customWidth="1"/>
    <col min="12806" max="12806" width="11.42578125" style="23"/>
    <col min="12807" max="12807" width="15" style="23" customWidth="1"/>
    <col min="12808" max="12808" width="11.140625" style="23" customWidth="1"/>
    <col min="12809" max="12810" width="18.7109375" style="23" customWidth="1"/>
    <col min="12811" max="12811" width="13.5703125" style="23" customWidth="1"/>
    <col min="12812" max="13056" width="11.42578125" style="23"/>
    <col min="13057" max="13057" width="19.140625" style="23" customWidth="1"/>
    <col min="13058" max="13058" width="15.28515625" style="23" customWidth="1"/>
    <col min="13059" max="13059" width="12.7109375" style="23" customWidth="1"/>
    <col min="13060" max="13060" width="16.42578125" style="23" customWidth="1"/>
    <col min="13061" max="13061" width="14" style="23" customWidth="1"/>
    <col min="13062" max="13062" width="11.42578125" style="23"/>
    <col min="13063" max="13063" width="15" style="23" customWidth="1"/>
    <col min="13064" max="13064" width="11.140625" style="23" customWidth="1"/>
    <col min="13065" max="13066" width="18.7109375" style="23" customWidth="1"/>
    <col min="13067" max="13067" width="13.5703125" style="23" customWidth="1"/>
    <col min="13068" max="13312" width="11.42578125" style="23"/>
    <col min="13313" max="13313" width="19.140625" style="23" customWidth="1"/>
    <col min="13314" max="13314" width="15.28515625" style="23" customWidth="1"/>
    <col min="13315" max="13315" width="12.7109375" style="23" customWidth="1"/>
    <col min="13316" max="13316" width="16.42578125" style="23" customWidth="1"/>
    <col min="13317" max="13317" width="14" style="23" customWidth="1"/>
    <col min="13318" max="13318" width="11.42578125" style="23"/>
    <col min="13319" max="13319" width="15" style="23" customWidth="1"/>
    <col min="13320" max="13320" width="11.140625" style="23" customWidth="1"/>
    <col min="13321" max="13322" width="18.7109375" style="23" customWidth="1"/>
    <col min="13323" max="13323" width="13.5703125" style="23" customWidth="1"/>
    <col min="13324" max="13568" width="11.42578125" style="23"/>
    <col min="13569" max="13569" width="19.140625" style="23" customWidth="1"/>
    <col min="13570" max="13570" width="15.28515625" style="23" customWidth="1"/>
    <col min="13571" max="13571" width="12.7109375" style="23" customWidth="1"/>
    <col min="13572" max="13572" width="16.42578125" style="23" customWidth="1"/>
    <col min="13573" max="13573" width="14" style="23" customWidth="1"/>
    <col min="13574" max="13574" width="11.42578125" style="23"/>
    <col min="13575" max="13575" width="15" style="23" customWidth="1"/>
    <col min="13576" max="13576" width="11.140625" style="23" customWidth="1"/>
    <col min="13577" max="13578" width="18.7109375" style="23" customWidth="1"/>
    <col min="13579" max="13579" width="13.5703125" style="23" customWidth="1"/>
    <col min="13580" max="13824" width="11.42578125" style="23"/>
    <col min="13825" max="13825" width="19.140625" style="23" customWidth="1"/>
    <col min="13826" max="13826" width="15.28515625" style="23" customWidth="1"/>
    <col min="13827" max="13827" width="12.7109375" style="23" customWidth="1"/>
    <col min="13828" max="13828" width="16.42578125" style="23" customWidth="1"/>
    <col min="13829" max="13829" width="14" style="23" customWidth="1"/>
    <col min="13830" max="13830" width="11.42578125" style="23"/>
    <col min="13831" max="13831" width="15" style="23" customWidth="1"/>
    <col min="13832" max="13832" width="11.140625" style="23" customWidth="1"/>
    <col min="13833" max="13834" width="18.7109375" style="23" customWidth="1"/>
    <col min="13835" max="13835" width="13.5703125" style="23" customWidth="1"/>
    <col min="13836" max="14080" width="11.42578125" style="23"/>
    <col min="14081" max="14081" width="19.140625" style="23" customWidth="1"/>
    <col min="14082" max="14082" width="15.28515625" style="23" customWidth="1"/>
    <col min="14083" max="14083" width="12.7109375" style="23" customWidth="1"/>
    <col min="14084" max="14084" width="16.42578125" style="23" customWidth="1"/>
    <col min="14085" max="14085" width="14" style="23" customWidth="1"/>
    <col min="14086" max="14086" width="11.42578125" style="23"/>
    <col min="14087" max="14087" width="15" style="23" customWidth="1"/>
    <col min="14088" max="14088" width="11.140625" style="23" customWidth="1"/>
    <col min="14089" max="14090" width="18.7109375" style="23" customWidth="1"/>
    <col min="14091" max="14091" width="13.5703125" style="23" customWidth="1"/>
    <col min="14092" max="14336" width="11.42578125" style="23"/>
    <col min="14337" max="14337" width="19.140625" style="23" customWidth="1"/>
    <col min="14338" max="14338" width="15.28515625" style="23" customWidth="1"/>
    <col min="14339" max="14339" width="12.7109375" style="23" customWidth="1"/>
    <col min="14340" max="14340" width="16.42578125" style="23" customWidth="1"/>
    <col min="14341" max="14341" width="14" style="23" customWidth="1"/>
    <col min="14342" max="14342" width="11.42578125" style="23"/>
    <col min="14343" max="14343" width="15" style="23" customWidth="1"/>
    <col min="14344" max="14344" width="11.140625" style="23" customWidth="1"/>
    <col min="14345" max="14346" width="18.7109375" style="23" customWidth="1"/>
    <col min="14347" max="14347" width="13.5703125" style="23" customWidth="1"/>
    <col min="14348" max="14592" width="11.42578125" style="23"/>
    <col min="14593" max="14593" width="19.140625" style="23" customWidth="1"/>
    <col min="14594" max="14594" width="15.28515625" style="23" customWidth="1"/>
    <col min="14595" max="14595" width="12.7109375" style="23" customWidth="1"/>
    <col min="14596" max="14596" width="16.42578125" style="23" customWidth="1"/>
    <col min="14597" max="14597" width="14" style="23" customWidth="1"/>
    <col min="14598" max="14598" width="11.42578125" style="23"/>
    <col min="14599" max="14599" width="15" style="23" customWidth="1"/>
    <col min="14600" max="14600" width="11.140625" style="23" customWidth="1"/>
    <col min="14601" max="14602" width="18.7109375" style="23" customWidth="1"/>
    <col min="14603" max="14603" width="13.5703125" style="23" customWidth="1"/>
    <col min="14604" max="14848" width="11.42578125" style="23"/>
    <col min="14849" max="14849" width="19.140625" style="23" customWidth="1"/>
    <col min="14850" max="14850" width="15.28515625" style="23" customWidth="1"/>
    <col min="14851" max="14851" width="12.7109375" style="23" customWidth="1"/>
    <col min="14852" max="14852" width="16.42578125" style="23" customWidth="1"/>
    <col min="14853" max="14853" width="14" style="23" customWidth="1"/>
    <col min="14854" max="14854" width="11.42578125" style="23"/>
    <col min="14855" max="14855" width="15" style="23" customWidth="1"/>
    <col min="14856" max="14856" width="11.140625" style="23" customWidth="1"/>
    <col min="14857" max="14858" width="18.7109375" style="23" customWidth="1"/>
    <col min="14859" max="14859" width="13.5703125" style="23" customWidth="1"/>
    <col min="14860" max="15104" width="11.42578125" style="23"/>
    <col min="15105" max="15105" width="19.140625" style="23" customWidth="1"/>
    <col min="15106" max="15106" width="15.28515625" style="23" customWidth="1"/>
    <col min="15107" max="15107" width="12.7109375" style="23" customWidth="1"/>
    <col min="15108" max="15108" width="16.42578125" style="23" customWidth="1"/>
    <col min="15109" max="15109" width="14" style="23" customWidth="1"/>
    <col min="15110" max="15110" width="11.42578125" style="23"/>
    <col min="15111" max="15111" width="15" style="23" customWidth="1"/>
    <col min="15112" max="15112" width="11.140625" style="23" customWidth="1"/>
    <col min="15113" max="15114" width="18.7109375" style="23" customWidth="1"/>
    <col min="15115" max="15115" width="13.5703125" style="23" customWidth="1"/>
    <col min="15116" max="15360" width="11.42578125" style="23"/>
    <col min="15361" max="15361" width="19.140625" style="23" customWidth="1"/>
    <col min="15362" max="15362" width="15.28515625" style="23" customWidth="1"/>
    <col min="15363" max="15363" width="12.7109375" style="23" customWidth="1"/>
    <col min="15364" max="15364" width="16.42578125" style="23" customWidth="1"/>
    <col min="15365" max="15365" width="14" style="23" customWidth="1"/>
    <col min="15366" max="15366" width="11.42578125" style="23"/>
    <col min="15367" max="15367" width="15" style="23" customWidth="1"/>
    <col min="15368" max="15368" width="11.140625" style="23" customWidth="1"/>
    <col min="15369" max="15370" width="18.7109375" style="23" customWidth="1"/>
    <col min="15371" max="15371" width="13.5703125" style="23" customWidth="1"/>
    <col min="15372" max="15616" width="11.42578125" style="23"/>
    <col min="15617" max="15617" width="19.140625" style="23" customWidth="1"/>
    <col min="15618" max="15618" width="15.28515625" style="23" customWidth="1"/>
    <col min="15619" max="15619" width="12.7109375" style="23" customWidth="1"/>
    <col min="15620" max="15620" width="16.42578125" style="23" customWidth="1"/>
    <col min="15621" max="15621" width="14" style="23" customWidth="1"/>
    <col min="15622" max="15622" width="11.42578125" style="23"/>
    <col min="15623" max="15623" width="15" style="23" customWidth="1"/>
    <col min="15624" max="15624" width="11.140625" style="23" customWidth="1"/>
    <col min="15625" max="15626" width="18.7109375" style="23" customWidth="1"/>
    <col min="15627" max="15627" width="13.5703125" style="23" customWidth="1"/>
    <col min="15628" max="15872" width="11.42578125" style="23"/>
    <col min="15873" max="15873" width="19.140625" style="23" customWidth="1"/>
    <col min="15874" max="15874" width="15.28515625" style="23" customWidth="1"/>
    <col min="15875" max="15875" width="12.7109375" style="23" customWidth="1"/>
    <col min="15876" max="15876" width="16.42578125" style="23" customWidth="1"/>
    <col min="15877" max="15877" width="14" style="23" customWidth="1"/>
    <col min="15878" max="15878" width="11.42578125" style="23"/>
    <col min="15879" max="15879" width="15" style="23" customWidth="1"/>
    <col min="15880" max="15880" width="11.140625" style="23" customWidth="1"/>
    <col min="15881" max="15882" width="18.7109375" style="23" customWidth="1"/>
    <col min="15883" max="15883" width="13.5703125" style="23" customWidth="1"/>
    <col min="15884" max="16128" width="11.42578125" style="23"/>
    <col min="16129" max="16129" width="19.140625" style="23" customWidth="1"/>
    <col min="16130" max="16130" width="15.28515625" style="23" customWidth="1"/>
    <col min="16131" max="16131" width="12.7109375" style="23" customWidth="1"/>
    <col min="16132" max="16132" width="16.42578125" style="23" customWidth="1"/>
    <col min="16133" max="16133" width="14" style="23" customWidth="1"/>
    <col min="16134" max="16134" width="11.42578125" style="23"/>
    <col min="16135" max="16135" width="15" style="23" customWidth="1"/>
    <col min="16136" max="16136" width="11.140625" style="23" customWidth="1"/>
    <col min="16137" max="16138" width="18.7109375" style="23" customWidth="1"/>
    <col min="16139" max="16139" width="13.5703125" style="23" customWidth="1"/>
    <col min="16140" max="16384" width="11.42578125" style="23"/>
  </cols>
  <sheetData>
    <row r="1" spans="1:13" s="21" customFormat="1" ht="41.25" customHeight="1" x14ac:dyDescent="0.25">
      <c r="A1" s="78"/>
      <c r="B1" s="79"/>
      <c r="C1" s="80"/>
      <c r="D1" s="74" t="s">
        <v>40</v>
      </c>
      <c r="E1" s="74"/>
      <c r="F1" s="74"/>
      <c r="G1" s="74"/>
      <c r="H1" s="74"/>
      <c r="I1" s="74"/>
      <c r="J1" s="74"/>
      <c r="K1" s="74"/>
      <c r="M1" s="22">
        <f ca="1">+TODAY()</f>
        <v>46168</v>
      </c>
    </row>
    <row r="2" spans="1:13" s="21" customFormat="1" ht="45.75" customHeight="1" x14ac:dyDescent="0.25">
      <c r="A2" s="81"/>
      <c r="B2" s="82"/>
      <c r="C2" s="83"/>
      <c r="D2" s="74"/>
      <c r="E2" s="74"/>
      <c r="F2" s="74"/>
      <c r="G2" s="74"/>
      <c r="H2" s="74"/>
      <c r="I2" s="74"/>
      <c r="J2" s="74"/>
      <c r="K2" s="74"/>
    </row>
    <row r="3" spans="1:13" ht="18" customHeight="1" x14ac:dyDescent="0.65">
      <c r="A3" s="75"/>
      <c r="B3" s="76"/>
      <c r="C3" s="76"/>
      <c r="D3" s="76"/>
      <c r="E3" s="76"/>
      <c r="F3" s="76"/>
      <c r="G3" s="76"/>
      <c r="H3" s="76"/>
      <c r="I3" s="76"/>
      <c r="J3" s="76"/>
      <c r="K3" s="77"/>
    </row>
    <row r="4" spans="1:13" ht="45.75" customHeight="1" x14ac:dyDescent="0.65">
      <c r="A4" s="49" t="s">
        <v>41</v>
      </c>
      <c r="B4" s="50"/>
      <c r="C4" s="66" t="s">
        <v>42</v>
      </c>
      <c r="D4" s="67"/>
      <c r="E4" s="68"/>
      <c r="F4" s="66" t="s">
        <v>43</v>
      </c>
      <c r="G4" s="67"/>
      <c r="H4" s="68"/>
      <c r="I4" s="66" t="s">
        <v>44</v>
      </c>
      <c r="J4" s="67"/>
      <c r="K4" s="68"/>
    </row>
    <row r="5" spans="1:13" ht="46.5" customHeight="1" x14ac:dyDescent="0.65">
      <c r="A5" s="51"/>
      <c r="B5" s="52"/>
      <c r="C5" s="66">
        <f ca="1">+IF($M$1=0,"Sin Selección",DAY($M$1))</f>
        <v>26</v>
      </c>
      <c r="D5" s="67"/>
      <c r="E5" s="68"/>
      <c r="F5" s="66">
        <f ca="1">IF($M$1=0,"Sin Selección",MONTH($M$1))</f>
        <v>5</v>
      </c>
      <c r="G5" s="67"/>
      <c r="H5" s="68"/>
      <c r="I5" s="67">
        <f ca="1">IF($M$1=0,"Sin Selección",YEAR($M$1))</f>
        <v>2026</v>
      </c>
      <c r="J5" s="67"/>
      <c r="K5" s="68"/>
    </row>
    <row r="6" spans="1:13" ht="17.25" customHeight="1" x14ac:dyDescent="0.65">
      <c r="A6" s="24"/>
      <c r="B6" s="25"/>
      <c r="C6" s="25"/>
      <c r="D6" s="25"/>
      <c r="E6" s="25"/>
      <c r="F6" s="25"/>
      <c r="G6" s="25"/>
      <c r="H6" s="25"/>
      <c r="I6" s="25"/>
      <c r="J6" s="25"/>
      <c r="K6" s="26"/>
    </row>
    <row r="7" spans="1:13" ht="103.5" customHeight="1" x14ac:dyDescent="0.65">
      <c r="A7" s="69" t="s">
        <v>45</v>
      </c>
      <c r="B7" s="69"/>
      <c r="C7" s="70" t="str">
        <f>+IF(M7=0,"Sin Selección",VLOOKUP(M7,Base!$A$2:$B$23,2,0))</f>
        <v xml:space="preserve"> MI FARMACIA JAMUNDI</v>
      </c>
      <c r="D7" s="70"/>
      <c r="E7" s="70"/>
      <c r="F7" s="69"/>
      <c r="G7" s="69"/>
      <c r="H7" s="69"/>
      <c r="I7" s="69"/>
      <c r="J7" s="69"/>
      <c r="K7" s="69"/>
      <c r="M7" s="27">
        <v>1</v>
      </c>
    </row>
    <row r="8" spans="1:13" ht="16.5" customHeight="1" x14ac:dyDescent="0.65">
      <c r="A8" s="24"/>
      <c r="B8" s="25"/>
      <c r="C8" s="25"/>
      <c r="D8" s="25"/>
      <c r="E8" s="25"/>
      <c r="F8" s="25"/>
      <c r="G8" s="25"/>
      <c r="H8" s="25"/>
      <c r="I8" s="25"/>
      <c r="J8" s="25"/>
      <c r="K8" s="26"/>
    </row>
    <row r="9" spans="1:13" ht="45.75" customHeight="1" x14ac:dyDescent="0.65">
      <c r="A9" s="66" t="s">
        <v>46</v>
      </c>
      <c r="B9" s="68"/>
      <c r="C9" s="66" t="s">
        <v>57</v>
      </c>
      <c r="D9" s="67"/>
      <c r="E9" s="67"/>
      <c r="F9" s="67"/>
      <c r="G9" s="67"/>
      <c r="H9" s="67"/>
      <c r="I9" s="67"/>
      <c r="J9" s="67"/>
      <c r="K9" s="68"/>
    </row>
    <row r="10" spans="1:13" ht="16.5" customHeight="1" x14ac:dyDescent="0.65">
      <c r="A10" s="24"/>
      <c r="B10" s="25"/>
      <c r="C10" s="25"/>
      <c r="D10" s="25"/>
      <c r="E10" s="25"/>
      <c r="F10" s="25"/>
      <c r="G10" s="25"/>
      <c r="H10" s="25"/>
      <c r="I10" s="25"/>
      <c r="J10" s="25"/>
      <c r="K10" s="26"/>
    </row>
    <row r="11" spans="1:13" ht="26.25" customHeight="1" x14ac:dyDescent="0.65">
      <c r="A11" s="49" t="s">
        <v>47</v>
      </c>
      <c r="B11" s="50"/>
      <c r="C11" s="53">
        <v>1</v>
      </c>
      <c r="D11" s="54"/>
      <c r="E11" s="53">
        <f>IF(C11=0,"Sin Selección",C11)</f>
        <v>1</v>
      </c>
      <c r="F11" s="54"/>
      <c r="G11" s="57" t="s">
        <v>48</v>
      </c>
      <c r="H11" s="58"/>
      <c r="I11" s="58"/>
      <c r="J11" s="58"/>
      <c r="K11" s="59"/>
    </row>
    <row r="12" spans="1:13" ht="46.5" customHeight="1" x14ac:dyDescent="0.65">
      <c r="A12" s="51"/>
      <c r="B12" s="52"/>
      <c r="C12" s="55"/>
      <c r="D12" s="56"/>
      <c r="E12" s="55"/>
      <c r="F12" s="56"/>
      <c r="G12" s="60" t="str">
        <f>+IF(M7=0,"Sin Selección",VLOOKUP(M7,Base!$A$2:$D$23,4,0))</f>
        <v>TONER</v>
      </c>
      <c r="H12" s="61"/>
      <c r="I12" s="61"/>
      <c r="J12" s="61"/>
      <c r="K12" s="62"/>
    </row>
    <row r="13" spans="1:13" ht="18.75" customHeight="1" x14ac:dyDescent="0.65">
      <c r="A13" s="71"/>
      <c r="B13" s="71"/>
      <c r="C13" s="71"/>
      <c r="D13" s="71"/>
      <c r="E13" s="71"/>
      <c r="F13" s="71"/>
      <c r="G13" s="71"/>
      <c r="H13" s="71"/>
      <c r="I13" s="71"/>
      <c r="J13" s="71"/>
      <c r="K13" s="71"/>
    </row>
    <row r="14" spans="1:13" ht="20.25" customHeight="1" x14ac:dyDescent="0.65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</row>
    <row r="15" spans="1:13" ht="20.25" customHeight="1" x14ac:dyDescent="0.65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</row>
    <row r="16" spans="1:13" ht="20.25" customHeight="1" x14ac:dyDescent="0.65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</row>
    <row r="17" spans="1:13" ht="20.25" customHeight="1" x14ac:dyDescent="0.65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</row>
    <row r="18" spans="1:13" ht="20.25" customHeight="1" x14ac:dyDescent="0.65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</row>
    <row r="19" spans="1:13" ht="20.25" customHeight="1" x14ac:dyDescent="0.65">
      <c r="A19" s="72"/>
      <c r="B19" s="72"/>
      <c r="C19" s="72"/>
      <c r="D19" s="72"/>
      <c r="E19" s="72"/>
      <c r="F19" s="72"/>
      <c r="G19" s="72"/>
      <c r="H19" s="72"/>
      <c r="I19" s="72"/>
      <c r="J19" s="72"/>
      <c r="K19" s="72"/>
    </row>
    <row r="20" spans="1:13" ht="20.25" customHeight="1" x14ac:dyDescent="0.65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</row>
    <row r="21" spans="1:13" ht="20.25" customHeight="1" x14ac:dyDescent="0.65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</row>
    <row r="22" spans="1:13" ht="20.25" customHeight="1" x14ac:dyDescent="0.65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</row>
    <row r="23" spans="1:13" ht="20.25" customHeight="1" x14ac:dyDescent="0.65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</row>
    <row r="24" spans="1:13" ht="20.25" customHeight="1" x14ac:dyDescent="0.65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</row>
    <row r="25" spans="1:13" ht="45.75" x14ac:dyDescent="0.65">
      <c r="A25" s="73"/>
      <c r="B25" s="73"/>
      <c r="C25" s="73"/>
      <c r="D25" s="74" t="s">
        <v>40</v>
      </c>
      <c r="E25" s="74"/>
      <c r="F25" s="74"/>
      <c r="G25" s="74"/>
      <c r="H25" s="74"/>
      <c r="I25" s="74"/>
      <c r="J25" s="74"/>
      <c r="K25" s="74"/>
    </row>
    <row r="26" spans="1:13" ht="45.75" x14ac:dyDescent="0.65">
      <c r="A26" s="73"/>
      <c r="B26" s="73"/>
      <c r="C26" s="73"/>
      <c r="D26" s="74"/>
      <c r="E26" s="74"/>
      <c r="F26" s="74"/>
      <c r="G26" s="74"/>
      <c r="H26" s="74"/>
      <c r="I26" s="74"/>
      <c r="J26" s="74"/>
      <c r="K26" s="74"/>
    </row>
    <row r="27" spans="1:13" ht="18" customHeight="1" x14ac:dyDescent="0.65">
      <c r="A27" s="75"/>
      <c r="B27" s="76"/>
      <c r="C27" s="76"/>
      <c r="D27" s="76"/>
      <c r="E27" s="76"/>
      <c r="F27" s="76"/>
      <c r="G27" s="76"/>
      <c r="H27" s="76"/>
      <c r="I27" s="76"/>
      <c r="J27" s="76"/>
      <c r="K27" s="77"/>
    </row>
    <row r="28" spans="1:13" ht="45.75" x14ac:dyDescent="0.65">
      <c r="A28" s="49" t="s">
        <v>41</v>
      </c>
      <c r="B28" s="50"/>
      <c r="C28" s="66" t="s">
        <v>42</v>
      </c>
      <c r="D28" s="67"/>
      <c r="E28" s="68"/>
      <c r="F28" s="66" t="s">
        <v>43</v>
      </c>
      <c r="G28" s="67"/>
      <c r="H28" s="68"/>
      <c r="I28" s="66" t="s">
        <v>44</v>
      </c>
      <c r="J28" s="67"/>
      <c r="K28" s="68"/>
    </row>
    <row r="29" spans="1:13" ht="46.5" customHeight="1" x14ac:dyDescent="0.65">
      <c r="A29" s="51"/>
      <c r="B29" s="52"/>
      <c r="C29" s="66">
        <f ca="1">+IF($M$1=0,"Sin Selección",DAY($M$1))</f>
        <v>26</v>
      </c>
      <c r="D29" s="67"/>
      <c r="E29" s="68"/>
      <c r="F29" s="66">
        <f ca="1">IF($M$1=0,"Sin Selección",MONTH($M$1))</f>
        <v>5</v>
      </c>
      <c r="G29" s="67"/>
      <c r="H29" s="68"/>
      <c r="I29" s="67">
        <f ca="1">IF($M$1=0,"Sin Selección",YEAR($M$1))</f>
        <v>2026</v>
      </c>
      <c r="J29" s="67"/>
      <c r="K29" s="68"/>
    </row>
    <row r="30" spans="1:13" ht="18" customHeight="1" x14ac:dyDescent="0.65">
      <c r="A30" s="24"/>
      <c r="B30" s="25"/>
      <c r="C30" s="25"/>
      <c r="D30" s="25"/>
      <c r="E30" s="25"/>
      <c r="F30" s="25"/>
      <c r="G30" s="25"/>
      <c r="H30" s="25"/>
      <c r="I30" s="25"/>
      <c r="J30" s="25"/>
      <c r="K30" s="26"/>
    </row>
    <row r="31" spans="1:13" ht="103.5" customHeight="1" x14ac:dyDescent="0.65">
      <c r="A31" s="69" t="s">
        <v>45</v>
      </c>
      <c r="B31" s="69"/>
      <c r="C31" s="70" t="str">
        <f>+IF(M31=0,"Sin Selección",VLOOKUP(M31,Base!$A$2:$B$23,2,0))</f>
        <v xml:space="preserve"> MI FARMACIA JAMUNDI</v>
      </c>
      <c r="D31" s="70"/>
      <c r="E31" s="70"/>
      <c r="F31" s="69"/>
      <c r="G31" s="69"/>
      <c r="H31" s="69"/>
      <c r="I31" s="69"/>
      <c r="J31" s="69"/>
      <c r="K31" s="69"/>
      <c r="M31" s="27">
        <v>1</v>
      </c>
    </row>
    <row r="32" spans="1:13" ht="18" customHeight="1" x14ac:dyDescent="0.65">
      <c r="A32" s="24"/>
      <c r="B32" s="25"/>
      <c r="C32" s="25"/>
      <c r="D32" s="25"/>
      <c r="E32" s="25"/>
      <c r="F32" s="25"/>
      <c r="G32" s="25"/>
      <c r="H32" s="25"/>
      <c r="I32" s="25"/>
      <c r="J32" s="25"/>
      <c r="K32" s="26"/>
    </row>
    <row r="33" spans="1:13" ht="45.75" customHeight="1" x14ac:dyDescent="0.65">
      <c r="A33" s="66" t="s">
        <v>46</v>
      </c>
      <c r="B33" s="68"/>
      <c r="C33" s="66" t="str">
        <f>+$C$9</f>
        <v>FELIPE VILLEGAS / DPTO SISTEMAS</v>
      </c>
      <c r="D33" s="67"/>
      <c r="E33" s="67"/>
      <c r="F33" s="67"/>
      <c r="G33" s="67"/>
      <c r="H33" s="67"/>
      <c r="I33" s="67"/>
      <c r="J33" s="67"/>
      <c r="K33" s="68"/>
    </row>
    <row r="34" spans="1:13" ht="18" customHeight="1" x14ac:dyDescent="0.65">
      <c r="A34" s="24"/>
      <c r="B34" s="25"/>
      <c r="C34" s="25"/>
      <c r="D34" s="25"/>
      <c r="E34" s="25"/>
      <c r="F34" s="25"/>
      <c r="G34" s="25"/>
      <c r="H34" s="25"/>
      <c r="I34" s="25"/>
      <c r="J34" s="25"/>
      <c r="K34" s="26"/>
    </row>
    <row r="35" spans="1:13" ht="26.25" customHeight="1" x14ac:dyDescent="0.65">
      <c r="A35" s="49" t="s">
        <v>47</v>
      </c>
      <c r="B35" s="50"/>
      <c r="C35" s="53">
        <v>1</v>
      </c>
      <c r="D35" s="54"/>
      <c r="E35" s="53">
        <v>1</v>
      </c>
      <c r="F35" s="54"/>
      <c r="G35" s="57" t="s">
        <v>48</v>
      </c>
      <c r="H35" s="58"/>
      <c r="I35" s="58"/>
      <c r="J35" s="58"/>
      <c r="K35" s="59"/>
    </row>
    <row r="36" spans="1:13" ht="46.5" customHeight="1" x14ac:dyDescent="0.65">
      <c r="A36" s="51"/>
      <c r="B36" s="52"/>
      <c r="C36" s="55"/>
      <c r="D36" s="56"/>
      <c r="E36" s="55"/>
      <c r="F36" s="56"/>
      <c r="G36" s="60" t="str">
        <f>+IF(M31=0,"Sin Selección",VLOOKUP(M31,Base!$A$2:$D$23,4,0))</f>
        <v>TONER</v>
      </c>
      <c r="H36" s="61"/>
      <c r="I36" s="61"/>
      <c r="J36" s="61"/>
      <c r="K36" s="62"/>
    </row>
    <row r="37" spans="1:13" ht="18" customHeight="1" x14ac:dyDescent="0.65">
      <c r="A37" s="63" t="s">
        <v>85</v>
      </c>
      <c r="B37" s="64"/>
      <c r="C37" s="64"/>
      <c r="D37" s="64"/>
      <c r="E37" s="64"/>
      <c r="F37" s="64"/>
      <c r="G37" s="64"/>
      <c r="H37" s="64"/>
      <c r="I37" s="64"/>
      <c r="J37" s="64"/>
      <c r="K37" s="65"/>
    </row>
    <row r="38" spans="1:13" ht="45.75" x14ac:dyDescent="0.65">
      <c r="A38" s="78"/>
      <c r="B38" s="79"/>
      <c r="C38" s="80"/>
      <c r="D38" s="84" t="s">
        <v>40</v>
      </c>
      <c r="E38" s="85"/>
      <c r="F38" s="85"/>
      <c r="G38" s="85"/>
      <c r="H38" s="85"/>
      <c r="I38" s="85"/>
      <c r="J38" s="85"/>
      <c r="K38" s="86"/>
    </row>
    <row r="39" spans="1:13" ht="45.75" x14ac:dyDescent="0.65">
      <c r="A39" s="81"/>
      <c r="B39" s="82"/>
      <c r="C39" s="83"/>
      <c r="D39" s="87"/>
      <c r="E39" s="88"/>
      <c r="F39" s="88"/>
      <c r="G39" s="88"/>
      <c r="H39" s="88"/>
      <c r="I39" s="88"/>
      <c r="J39" s="88"/>
      <c r="K39" s="89"/>
    </row>
    <row r="40" spans="1:13" ht="18" customHeight="1" x14ac:dyDescent="0.65">
      <c r="A40" s="75"/>
      <c r="B40" s="76"/>
      <c r="C40" s="76"/>
      <c r="D40" s="76"/>
      <c r="E40" s="76"/>
      <c r="F40" s="76"/>
      <c r="G40" s="76"/>
      <c r="H40" s="76"/>
      <c r="I40" s="76"/>
      <c r="J40" s="76"/>
      <c r="K40" s="77"/>
    </row>
    <row r="41" spans="1:13" ht="45.75" x14ac:dyDescent="0.65">
      <c r="A41" s="49" t="s">
        <v>41</v>
      </c>
      <c r="B41" s="50"/>
      <c r="C41" s="66" t="s">
        <v>42</v>
      </c>
      <c r="D41" s="67"/>
      <c r="E41" s="68"/>
      <c r="F41" s="66" t="s">
        <v>43</v>
      </c>
      <c r="G41" s="67"/>
      <c r="H41" s="68"/>
      <c r="I41" s="66" t="s">
        <v>44</v>
      </c>
      <c r="J41" s="67"/>
      <c r="K41" s="68"/>
    </row>
    <row r="42" spans="1:13" ht="46.5" customHeight="1" x14ac:dyDescent="0.65">
      <c r="A42" s="51"/>
      <c r="B42" s="52"/>
      <c r="C42" s="66">
        <f ca="1">+IF($M$1=0,"Sin Selección",DAY($M$1))</f>
        <v>26</v>
      </c>
      <c r="D42" s="67"/>
      <c r="E42" s="68"/>
      <c r="F42" s="66">
        <v>10</v>
      </c>
      <c r="G42" s="67"/>
      <c r="H42" s="68"/>
      <c r="I42" s="67">
        <v>2023</v>
      </c>
      <c r="J42" s="67"/>
      <c r="K42" s="68"/>
    </row>
    <row r="43" spans="1:13" ht="18" customHeight="1" x14ac:dyDescent="0.65">
      <c r="A43" s="24"/>
      <c r="B43" s="25"/>
      <c r="C43" s="25"/>
      <c r="D43" s="25"/>
      <c r="E43" s="25"/>
      <c r="F43" s="25"/>
      <c r="G43" s="25"/>
      <c r="H43" s="25"/>
      <c r="I43" s="25"/>
      <c r="J43" s="25"/>
      <c r="K43" s="26"/>
    </row>
    <row r="44" spans="1:13" ht="103.5" customHeight="1" x14ac:dyDescent="0.65">
      <c r="A44" s="69" t="s">
        <v>45</v>
      </c>
      <c r="B44" s="69"/>
      <c r="C44" s="70" t="str">
        <f>+IF(M44=0,"Sin Selección",VLOOKUP(M44,Base!$A$2:$B$23,2,0))</f>
        <v xml:space="preserve"> MI FARMACIA BARBACOA</v>
      </c>
      <c r="D44" s="70"/>
      <c r="E44" s="70"/>
      <c r="F44" s="69"/>
      <c r="G44" s="69"/>
      <c r="H44" s="69"/>
      <c r="I44" s="69"/>
      <c r="J44" s="69"/>
      <c r="K44" s="69"/>
      <c r="M44" s="27">
        <v>2</v>
      </c>
    </row>
    <row r="45" spans="1:13" ht="18" customHeight="1" x14ac:dyDescent="0.65">
      <c r="A45" s="24"/>
      <c r="B45" s="25"/>
      <c r="C45" s="25"/>
      <c r="D45" s="25"/>
      <c r="E45" s="25"/>
      <c r="F45" s="25"/>
      <c r="G45" s="25"/>
      <c r="H45" s="25"/>
      <c r="I45" s="25"/>
      <c r="J45" s="25"/>
      <c r="K45" s="26"/>
    </row>
    <row r="46" spans="1:13" ht="45.75" customHeight="1" x14ac:dyDescent="0.65">
      <c r="A46" s="66" t="s">
        <v>46</v>
      </c>
      <c r="B46" s="68"/>
      <c r="C46" s="66" t="str">
        <f>+$C$9</f>
        <v>FELIPE VILLEGAS / DPTO SISTEMAS</v>
      </c>
      <c r="D46" s="67"/>
      <c r="E46" s="67"/>
      <c r="F46" s="67"/>
      <c r="G46" s="67"/>
      <c r="H46" s="67"/>
      <c r="I46" s="67"/>
      <c r="J46" s="67"/>
      <c r="K46" s="68"/>
    </row>
    <row r="47" spans="1:13" ht="18" customHeight="1" x14ac:dyDescent="0.65">
      <c r="A47" s="24"/>
      <c r="B47" s="25"/>
      <c r="C47" s="25"/>
      <c r="D47" s="25"/>
      <c r="E47" s="25"/>
      <c r="F47" s="25"/>
      <c r="G47" s="25"/>
      <c r="H47" s="25"/>
      <c r="I47" s="25"/>
      <c r="J47" s="25"/>
      <c r="K47" s="26"/>
    </row>
    <row r="48" spans="1:13" ht="26.25" customHeight="1" x14ac:dyDescent="0.65">
      <c r="A48" s="49" t="s">
        <v>47</v>
      </c>
      <c r="B48" s="50"/>
      <c r="C48" s="53">
        <v>1</v>
      </c>
      <c r="D48" s="54"/>
      <c r="E48" s="53">
        <v>1</v>
      </c>
      <c r="F48" s="54"/>
      <c r="G48" s="57" t="s">
        <v>48</v>
      </c>
      <c r="H48" s="58"/>
      <c r="I48" s="58"/>
      <c r="J48" s="58"/>
      <c r="K48" s="59"/>
    </row>
    <row r="49" spans="1:11" ht="46.5" customHeight="1" x14ac:dyDescent="0.65">
      <c r="A49" s="51"/>
      <c r="B49" s="52"/>
      <c r="C49" s="55"/>
      <c r="D49" s="56"/>
      <c r="E49" s="55"/>
      <c r="F49" s="56"/>
      <c r="G49" s="60" t="str">
        <f>+IF(M44=0,"Sin Selección",VLOOKUP(M44,Base!$A$2:$D$23,4,0))</f>
        <v>EQUIPO</v>
      </c>
      <c r="H49" s="61"/>
      <c r="I49" s="61"/>
      <c r="J49" s="61"/>
      <c r="K49" s="62"/>
    </row>
    <row r="50" spans="1:11" ht="18" customHeight="1" x14ac:dyDescent="0.65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</row>
    <row r="51" spans="1:11" ht="20.25" customHeight="1" x14ac:dyDescent="0.65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</row>
    <row r="52" spans="1:11" ht="20.25" customHeight="1" x14ac:dyDescent="0.65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</row>
    <row r="53" spans="1:11" ht="20.25" customHeight="1" x14ac:dyDescent="0.65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</row>
    <row r="54" spans="1:11" ht="20.25" customHeight="1" x14ac:dyDescent="0.65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</row>
    <row r="55" spans="1:11" ht="20.25" customHeight="1" x14ac:dyDescent="0.65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</row>
    <row r="56" spans="1:11" ht="20.25" customHeight="1" x14ac:dyDescent="0.65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</row>
    <row r="57" spans="1:11" ht="20.25" customHeight="1" x14ac:dyDescent="0.65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</row>
    <row r="58" spans="1:11" ht="20.25" customHeight="1" x14ac:dyDescent="0.65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</row>
    <row r="59" spans="1:11" ht="20.25" customHeight="1" x14ac:dyDescent="0.65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</row>
    <row r="60" spans="1:11" ht="45.75" x14ac:dyDescent="0.65">
      <c r="A60" s="73"/>
      <c r="B60" s="73"/>
      <c r="C60" s="73"/>
      <c r="D60" s="74" t="s">
        <v>40</v>
      </c>
      <c r="E60" s="74"/>
      <c r="F60" s="74"/>
      <c r="G60" s="74"/>
      <c r="H60" s="74"/>
      <c r="I60" s="74"/>
      <c r="J60" s="74"/>
      <c r="K60" s="74"/>
    </row>
    <row r="61" spans="1:11" ht="45.75" x14ac:dyDescent="0.65">
      <c r="A61" s="73"/>
      <c r="B61" s="73"/>
      <c r="C61" s="73"/>
      <c r="D61" s="74"/>
      <c r="E61" s="74"/>
      <c r="F61" s="74"/>
      <c r="G61" s="74"/>
      <c r="H61" s="74"/>
      <c r="I61" s="74"/>
      <c r="J61" s="74"/>
      <c r="K61" s="74"/>
    </row>
    <row r="62" spans="1:11" ht="18" customHeight="1" x14ac:dyDescent="0.65">
      <c r="A62" s="75"/>
      <c r="B62" s="76"/>
      <c r="C62" s="76"/>
      <c r="D62" s="76"/>
      <c r="E62" s="76"/>
      <c r="F62" s="76"/>
      <c r="G62" s="76"/>
      <c r="H62" s="76"/>
      <c r="I62" s="76"/>
      <c r="J62" s="76"/>
      <c r="K62" s="77"/>
    </row>
    <row r="63" spans="1:11" ht="45.75" x14ac:dyDescent="0.65">
      <c r="A63" s="49" t="s">
        <v>41</v>
      </c>
      <c r="B63" s="50"/>
      <c r="C63" s="66" t="s">
        <v>42</v>
      </c>
      <c r="D63" s="67"/>
      <c r="E63" s="68"/>
      <c r="F63" s="66" t="s">
        <v>43</v>
      </c>
      <c r="G63" s="67"/>
      <c r="H63" s="68"/>
      <c r="I63" s="66" t="s">
        <v>44</v>
      </c>
      <c r="J63" s="67"/>
      <c r="K63" s="68"/>
    </row>
    <row r="64" spans="1:11" ht="46.5" customHeight="1" x14ac:dyDescent="0.65">
      <c r="A64" s="51"/>
      <c r="B64" s="52"/>
      <c r="C64" s="66">
        <f ca="1">+IF($M$1=0,"Sin Selección",DAY($M$1))</f>
        <v>26</v>
      </c>
      <c r="D64" s="67"/>
      <c r="E64" s="68"/>
      <c r="F64" s="66">
        <v>10</v>
      </c>
      <c r="G64" s="67"/>
      <c r="H64" s="68"/>
      <c r="I64" s="67">
        <v>2023</v>
      </c>
      <c r="J64" s="67"/>
      <c r="K64" s="68"/>
    </row>
    <row r="65" spans="1:13" ht="18" customHeight="1" x14ac:dyDescent="0.65">
      <c r="A65" s="24"/>
      <c r="B65" s="25"/>
      <c r="C65" s="25"/>
      <c r="D65" s="25"/>
      <c r="E65" s="25"/>
      <c r="F65" s="25"/>
      <c r="G65" s="25"/>
      <c r="H65" s="25"/>
      <c r="I65" s="25"/>
      <c r="J65" s="25"/>
      <c r="K65" s="26"/>
    </row>
    <row r="66" spans="1:13" ht="103.5" customHeight="1" x14ac:dyDescent="0.65">
      <c r="A66" s="69" t="s">
        <v>45</v>
      </c>
      <c r="B66" s="69"/>
      <c r="C66" s="70" t="str">
        <f>+IF(M66=0,"Sin Selección",VLOOKUP(M66,Base!$A$2:$B$23,2,0))</f>
        <v xml:space="preserve"> MI FARMACIA BARBACOA</v>
      </c>
      <c r="D66" s="70"/>
      <c r="E66" s="70"/>
      <c r="F66" s="69"/>
      <c r="G66" s="69"/>
      <c r="H66" s="69"/>
      <c r="I66" s="69"/>
      <c r="J66" s="69"/>
      <c r="K66" s="69"/>
      <c r="M66" s="27">
        <v>2</v>
      </c>
    </row>
    <row r="67" spans="1:13" ht="18" customHeight="1" x14ac:dyDescent="0.65">
      <c r="A67" s="24"/>
      <c r="B67" s="25"/>
      <c r="C67" s="25"/>
      <c r="D67" s="25"/>
      <c r="E67" s="25"/>
      <c r="F67" s="25"/>
      <c r="G67" s="25"/>
      <c r="H67" s="25"/>
      <c r="I67" s="25"/>
      <c r="J67" s="25"/>
      <c r="K67" s="26"/>
    </row>
    <row r="68" spans="1:13" ht="45.75" customHeight="1" x14ac:dyDescent="0.65">
      <c r="A68" s="66" t="s">
        <v>46</v>
      </c>
      <c r="B68" s="68"/>
      <c r="C68" s="66" t="str">
        <f>+$C$9</f>
        <v>FELIPE VILLEGAS / DPTO SISTEMAS</v>
      </c>
      <c r="D68" s="67"/>
      <c r="E68" s="67"/>
      <c r="F68" s="67"/>
      <c r="G68" s="67"/>
      <c r="H68" s="67"/>
      <c r="I68" s="67"/>
      <c r="J68" s="67"/>
      <c r="K68" s="68"/>
    </row>
    <row r="69" spans="1:13" ht="18" customHeight="1" x14ac:dyDescent="0.65">
      <c r="A69" s="24"/>
      <c r="B69" s="25"/>
      <c r="C69" s="25"/>
      <c r="D69" s="25"/>
      <c r="E69" s="25"/>
      <c r="F69" s="25"/>
      <c r="G69" s="25"/>
      <c r="H69" s="25"/>
      <c r="I69" s="25"/>
      <c r="J69" s="25"/>
      <c r="K69" s="26"/>
    </row>
    <row r="70" spans="1:13" ht="26.25" customHeight="1" x14ac:dyDescent="0.65">
      <c r="A70" s="49" t="s">
        <v>47</v>
      </c>
      <c r="B70" s="50"/>
      <c r="C70" s="53">
        <v>1</v>
      </c>
      <c r="D70" s="54"/>
      <c r="E70" s="53">
        <v>1</v>
      </c>
      <c r="F70" s="54"/>
      <c r="G70" s="57" t="s">
        <v>48</v>
      </c>
      <c r="H70" s="58"/>
      <c r="I70" s="58"/>
      <c r="J70" s="58"/>
      <c r="K70" s="59"/>
    </row>
    <row r="71" spans="1:13" ht="46.5" customHeight="1" x14ac:dyDescent="0.65">
      <c r="A71" s="51"/>
      <c r="B71" s="52"/>
      <c r="C71" s="55"/>
      <c r="D71" s="56"/>
      <c r="E71" s="55"/>
      <c r="F71" s="56"/>
      <c r="G71" s="60" t="str">
        <f>+IF(M66=0,"Sin Selección",VLOOKUP(M66,Base!$A$2:$D$23,4,0))</f>
        <v>EQUIPO</v>
      </c>
      <c r="H71" s="61"/>
      <c r="I71" s="61"/>
      <c r="J71" s="61"/>
      <c r="K71" s="62"/>
    </row>
    <row r="72" spans="1:13" ht="18" customHeight="1" x14ac:dyDescent="0.65">
      <c r="A72" s="63"/>
      <c r="B72" s="64"/>
      <c r="C72" s="64"/>
      <c r="D72" s="64"/>
      <c r="E72" s="64"/>
      <c r="F72" s="64"/>
      <c r="G72" s="64"/>
      <c r="H72" s="64"/>
      <c r="I72" s="64"/>
      <c r="J72" s="64"/>
      <c r="K72" s="65"/>
    </row>
    <row r="73" spans="1:13" ht="42.75" customHeight="1" x14ac:dyDescent="0.65">
      <c r="A73" s="78"/>
      <c r="B73" s="79"/>
      <c r="C73" s="80"/>
      <c r="D73" s="84" t="s">
        <v>40</v>
      </c>
      <c r="E73" s="85"/>
      <c r="F73" s="85"/>
      <c r="G73" s="85"/>
      <c r="H73" s="85"/>
      <c r="I73" s="85"/>
      <c r="J73" s="85"/>
      <c r="K73" s="86"/>
    </row>
    <row r="74" spans="1:13" ht="46.5" customHeight="1" x14ac:dyDescent="0.65">
      <c r="A74" s="81"/>
      <c r="B74" s="82"/>
      <c r="C74" s="83"/>
      <c r="D74" s="87"/>
      <c r="E74" s="88"/>
      <c r="F74" s="88"/>
      <c r="G74" s="88"/>
      <c r="H74" s="88"/>
      <c r="I74" s="88"/>
      <c r="J74" s="88"/>
      <c r="K74" s="89"/>
    </row>
    <row r="75" spans="1:13" ht="18" customHeight="1" x14ac:dyDescent="0.65">
      <c r="A75" s="75"/>
      <c r="B75" s="76"/>
      <c r="C75" s="76"/>
      <c r="D75" s="76"/>
      <c r="E75" s="76"/>
      <c r="F75" s="76"/>
      <c r="G75" s="76"/>
      <c r="H75" s="76"/>
      <c r="I75" s="76"/>
      <c r="J75" s="76"/>
      <c r="K75" s="77"/>
    </row>
    <row r="76" spans="1:13" ht="45.75" customHeight="1" x14ac:dyDescent="0.65">
      <c r="A76" s="49" t="s">
        <v>41</v>
      </c>
      <c r="B76" s="50"/>
      <c r="C76" s="66" t="s">
        <v>42</v>
      </c>
      <c r="D76" s="67"/>
      <c r="E76" s="68"/>
      <c r="F76" s="66" t="s">
        <v>43</v>
      </c>
      <c r="G76" s="67"/>
      <c r="H76" s="68"/>
      <c r="I76" s="66" t="s">
        <v>44</v>
      </c>
      <c r="J76" s="67"/>
      <c r="K76" s="68"/>
    </row>
    <row r="77" spans="1:13" ht="46.5" customHeight="1" x14ac:dyDescent="0.65">
      <c r="A77" s="51"/>
      <c r="B77" s="52"/>
      <c r="C77" s="66">
        <f ca="1">+IF($M$1=0,"Sin Selección",DAY($M$1))</f>
        <v>26</v>
      </c>
      <c r="D77" s="67"/>
      <c r="E77" s="68"/>
      <c r="F77" s="66">
        <v>10</v>
      </c>
      <c r="G77" s="67"/>
      <c r="H77" s="68"/>
      <c r="I77" s="67">
        <v>2023</v>
      </c>
      <c r="J77" s="67"/>
      <c r="K77" s="68"/>
    </row>
    <row r="78" spans="1:13" ht="18" customHeight="1" x14ac:dyDescent="0.65">
      <c r="A78" s="24"/>
      <c r="B78" s="25"/>
      <c r="C78" s="25"/>
      <c r="D78" s="25"/>
      <c r="E78" s="25"/>
      <c r="F78" s="25"/>
      <c r="G78" s="25"/>
      <c r="H78" s="25"/>
      <c r="I78" s="25"/>
      <c r="J78" s="25"/>
      <c r="K78" s="26"/>
    </row>
    <row r="79" spans="1:13" ht="103.5" customHeight="1" x14ac:dyDescent="0.65">
      <c r="A79" s="69" t="s">
        <v>45</v>
      </c>
      <c r="B79" s="69"/>
      <c r="C79" s="70" t="str">
        <f>+IF(M79=0,"Sin Selección",VLOOKUP(M79,Base!$A$2:$B$23,2,0))</f>
        <v>MI FARMACIA TUMACO</v>
      </c>
      <c r="D79" s="70"/>
      <c r="E79" s="70"/>
      <c r="F79" s="69"/>
      <c r="G79" s="69"/>
      <c r="H79" s="69"/>
      <c r="I79" s="69"/>
      <c r="J79" s="69"/>
      <c r="K79" s="69"/>
      <c r="M79" s="27">
        <v>3</v>
      </c>
    </row>
    <row r="80" spans="1:13" ht="18" customHeight="1" x14ac:dyDescent="0.65">
      <c r="A80" s="24"/>
      <c r="B80" s="25"/>
      <c r="C80" s="25"/>
      <c r="D80" s="25"/>
      <c r="E80" s="25"/>
      <c r="F80" s="25"/>
      <c r="G80" s="25"/>
      <c r="H80" s="25"/>
      <c r="I80" s="25"/>
      <c r="J80" s="25"/>
      <c r="K80" s="26"/>
    </row>
    <row r="81" spans="1:11" ht="45.75" customHeight="1" x14ac:dyDescent="0.65">
      <c r="A81" s="66" t="s">
        <v>46</v>
      </c>
      <c r="B81" s="68"/>
      <c r="C81" s="66" t="str">
        <f>+$C$9</f>
        <v>FELIPE VILLEGAS / DPTO SISTEMAS</v>
      </c>
      <c r="D81" s="67"/>
      <c r="E81" s="67"/>
      <c r="F81" s="67"/>
      <c r="G81" s="67"/>
      <c r="H81" s="67"/>
      <c r="I81" s="67"/>
      <c r="J81" s="67"/>
      <c r="K81" s="68"/>
    </row>
    <row r="82" spans="1:11" ht="18" customHeight="1" x14ac:dyDescent="0.65">
      <c r="A82" s="24"/>
      <c r="B82" s="25"/>
      <c r="C82" s="25"/>
      <c r="D82" s="25"/>
      <c r="E82" s="25"/>
      <c r="F82" s="25"/>
      <c r="G82" s="25"/>
      <c r="H82" s="25"/>
      <c r="I82" s="25"/>
      <c r="J82" s="25"/>
      <c r="K82" s="26"/>
    </row>
    <row r="83" spans="1:11" ht="26.25" customHeight="1" x14ac:dyDescent="0.65">
      <c r="A83" s="49" t="s">
        <v>47</v>
      </c>
      <c r="B83" s="50"/>
      <c r="C83" s="53">
        <v>1</v>
      </c>
      <c r="D83" s="54"/>
      <c r="E83" s="53">
        <v>1</v>
      </c>
      <c r="F83" s="54"/>
      <c r="G83" s="57" t="s">
        <v>48</v>
      </c>
      <c r="H83" s="58"/>
      <c r="I83" s="58"/>
      <c r="J83" s="58"/>
      <c r="K83" s="59"/>
    </row>
    <row r="84" spans="1:11" ht="46.5" customHeight="1" x14ac:dyDescent="0.65">
      <c r="A84" s="51"/>
      <c r="B84" s="52"/>
      <c r="C84" s="55"/>
      <c r="D84" s="56"/>
      <c r="E84" s="55"/>
      <c r="F84" s="56"/>
      <c r="G84" s="60" t="str">
        <f>+IF(M79=0,"Sin Selección",VLOOKUP(M79,Base!$A$2:$D$23,4,0))</f>
        <v>EQUIPO</v>
      </c>
      <c r="H84" s="61"/>
      <c r="I84" s="61"/>
      <c r="J84" s="61"/>
      <c r="K84" s="62"/>
    </row>
    <row r="85" spans="1:11" ht="18" customHeight="1" x14ac:dyDescent="0.65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</row>
    <row r="86" spans="1:11" ht="20.25" customHeight="1" x14ac:dyDescent="0.65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</row>
    <row r="87" spans="1:11" ht="20.25" customHeight="1" x14ac:dyDescent="0.65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</row>
    <row r="88" spans="1:11" ht="20.25" customHeight="1" x14ac:dyDescent="0.65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</row>
    <row r="89" spans="1:11" ht="20.25" customHeight="1" x14ac:dyDescent="0.65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</row>
    <row r="90" spans="1:11" ht="20.25" customHeight="1" x14ac:dyDescent="0.65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</row>
    <row r="91" spans="1:11" ht="20.25" customHeight="1" x14ac:dyDescent="0.65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</row>
    <row r="92" spans="1:11" ht="20.25" customHeight="1" x14ac:dyDescent="0.65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</row>
    <row r="93" spans="1:11" ht="20.25" customHeight="1" x14ac:dyDescent="0.65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</row>
    <row r="94" spans="1:11" ht="20.25" customHeight="1" x14ac:dyDescent="0.65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</row>
    <row r="95" spans="1:11" ht="42.75" customHeight="1" x14ac:dyDescent="0.65">
      <c r="A95" s="73"/>
      <c r="B95" s="73"/>
      <c r="C95" s="73"/>
      <c r="D95" s="74" t="s">
        <v>40</v>
      </c>
      <c r="E95" s="74"/>
      <c r="F95" s="74"/>
      <c r="G95" s="74"/>
      <c r="H95" s="74"/>
      <c r="I95" s="74"/>
      <c r="J95" s="74"/>
      <c r="K95" s="74"/>
    </row>
    <row r="96" spans="1:11" ht="46.5" customHeight="1" x14ac:dyDescent="0.65">
      <c r="A96" s="73"/>
      <c r="B96" s="73"/>
      <c r="C96" s="73"/>
      <c r="D96" s="74"/>
      <c r="E96" s="74"/>
      <c r="F96" s="74"/>
      <c r="G96" s="74"/>
      <c r="H96" s="74"/>
      <c r="I96" s="74"/>
      <c r="J96" s="74"/>
      <c r="K96" s="74"/>
    </row>
    <row r="97" spans="1:13" ht="18" customHeight="1" x14ac:dyDescent="0.65">
      <c r="A97" s="75"/>
      <c r="B97" s="76"/>
      <c r="C97" s="76"/>
      <c r="D97" s="76"/>
      <c r="E97" s="76"/>
      <c r="F97" s="76"/>
      <c r="G97" s="76"/>
      <c r="H97" s="76"/>
      <c r="I97" s="76"/>
      <c r="J97" s="76"/>
      <c r="K97" s="77"/>
    </row>
    <row r="98" spans="1:13" ht="46.5" customHeight="1" x14ac:dyDescent="0.65">
      <c r="A98" s="49" t="s">
        <v>41</v>
      </c>
      <c r="B98" s="50"/>
      <c r="C98" s="66" t="s">
        <v>42</v>
      </c>
      <c r="D98" s="67"/>
      <c r="E98" s="68"/>
      <c r="F98" s="66" t="s">
        <v>43</v>
      </c>
      <c r="G98" s="67"/>
      <c r="H98" s="68"/>
      <c r="I98" s="66" t="s">
        <v>44</v>
      </c>
      <c r="J98" s="67"/>
      <c r="K98" s="68"/>
    </row>
    <row r="99" spans="1:13" ht="46.5" customHeight="1" x14ac:dyDescent="0.65">
      <c r="A99" s="51"/>
      <c r="B99" s="52"/>
      <c r="C99" s="66">
        <f ca="1">+IF($M$1=0,"Sin Selección",DAY($M$1))</f>
        <v>26</v>
      </c>
      <c r="D99" s="67"/>
      <c r="E99" s="68"/>
      <c r="F99" s="66">
        <v>10</v>
      </c>
      <c r="G99" s="67"/>
      <c r="H99" s="68"/>
      <c r="I99" s="67">
        <v>2023</v>
      </c>
      <c r="J99" s="67"/>
      <c r="K99" s="68"/>
    </row>
    <row r="100" spans="1:13" ht="18" customHeight="1" x14ac:dyDescent="0.65">
      <c r="A100" s="24"/>
      <c r="B100" s="25"/>
      <c r="C100" s="25"/>
      <c r="D100" s="25"/>
      <c r="E100" s="25"/>
      <c r="F100" s="25"/>
      <c r="G100" s="25"/>
      <c r="H100" s="25"/>
      <c r="I100" s="25"/>
      <c r="J100" s="25"/>
      <c r="K100" s="26"/>
    </row>
    <row r="101" spans="1:13" ht="103.5" customHeight="1" x14ac:dyDescent="0.65">
      <c r="A101" s="69" t="s">
        <v>45</v>
      </c>
      <c r="B101" s="69"/>
      <c r="C101" s="70" t="str">
        <f>+IF(M101=0,"Sin Selección",VLOOKUP(M101,Base!$A$2:$B$23,2,0))</f>
        <v>MI FARMACIA TUMACO</v>
      </c>
      <c r="D101" s="70"/>
      <c r="E101" s="70"/>
      <c r="F101" s="69"/>
      <c r="G101" s="69"/>
      <c r="H101" s="69"/>
      <c r="I101" s="69"/>
      <c r="J101" s="69"/>
      <c r="K101" s="69"/>
      <c r="M101" s="27">
        <v>3</v>
      </c>
    </row>
    <row r="102" spans="1:13" ht="18" customHeight="1" x14ac:dyDescent="0.65">
      <c r="A102" s="24"/>
      <c r="B102" s="25"/>
      <c r="C102" s="25"/>
      <c r="D102" s="25"/>
      <c r="E102" s="25"/>
      <c r="F102" s="25"/>
      <c r="G102" s="25"/>
      <c r="H102" s="25"/>
      <c r="I102" s="25"/>
      <c r="J102" s="25"/>
      <c r="K102" s="26"/>
    </row>
    <row r="103" spans="1:13" ht="45.75" customHeight="1" x14ac:dyDescent="0.65">
      <c r="A103" s="66" t="s">
        <v>46</v>
      </c>
      <c r="B103" s="68"/>
      <c r="C103" s="66" t="str">
        <f>+$C$9</f>
        <v>FELIPE VILLEGAS / DPTO SISTEMAS</v>
      </c>
      <c r="D103" s="67"/>
      <c r="E103" s="67"/>
      <c r="F103" s="67"/>
      <c r="G103" s="67"/>
      <c r="H103" s="67"/>
      <c r="I103" s="67"/>
      <c r="J103" s="67"/>
      <c r="K103" s="68"/>
    </row>
    <row r="104" spans="1:13" ht="18" customHeight="1" x14ac:dyDescent="0.65">
      <c r="A104" s="24"/>
      <c r="B104" s="25"/>
      <c r="C104" s="25"/>
      <c r="D104" s="25"/>
      <c r="E104" s="25"/>
      <c r="F104" s="25"/>
      <c r="G104" s="25"/>
      <c r="H104" s="25"/>
      <c r="I104" s="25"/>
      <c r="J104" s="25"/>
      <c r="K104" s="26"/>
    </row>
    <row r="105" spans="1:13" ht="26.25" customHeight="1" x14ac:dyDescent="0.65">
      <c r="A105" s="49" t="s">
        <v>47</v>
      </c>
      <c r="B105" s="50"/>
      <c r="C105" s="53">
        <v>1</v>
      </c>
      <c r="D105" s="54"/>
      <c r="E105" s="53">
        <v>1</v>
      </c>
      <c r="F105" s="54"/>
      <c r="G105" s="57" t="s">
        <v>48</v>
      </c>
      <c r="H105" s="58"/>
      <c r="I105" s="58"/>
      <c r="J105" s="58"/>
      <c r="K105" s="59"/>
    </row>
    <row r="106" spans="1:13" ht="46.5" customHeight="1" x14ac:dyDescent="0.65">
      <c r="A106" s="51"/>
      <c r="B106" s="52"/>
      <c r="C106" s="55"/>
      <c r="D106" s="56"/>
      <c r="E106" s="55"/>
      <c r="F106" s="56"/>
      <c r="G106" s="60" t="str">
        <f>+IF(M101=0,"Sin Selección",VLOOKUP(M101,Base!$A$2:$D$23,4,0))</f>
        <v>EQUIPO</v>
      </c>
      <c r="H106" s="61"/>
      <c r="I106" s="61"/>
      <c r="J106" s="61"/>
      <c r="K106" s="62"/>
    </row>
    <row r="107" spans="1:13" ht="18" customHeight="1" x14ac:dyDescent="0.65">
      <c r="A107" s="63"/>
      <c r="B107" s="64"/>
      <c r="C107" s="64"/>
      <c r="D107" s="64"/>
      <c r="E107" s="64"/>
      <c r="F107" s="64"/>
      <c r="G107" s="64"/>
      <c r="H107" s="64"/>
      <c r="I107" s="64"/>
      <c r="J107" s="64"/>
      <c r="K107" s="65"/>
    </row>
    <row r="108" spans="1:13" ht="42.75" customHeight="1" x14ac:dyDescent="0.65">
      <c r="A108" s="78"/>
      <c r="B108" s="79"/>
      <c r="C108" s="80"/>
      <c r="D108" s="84" t="s">
        <v>40</v>
      </c>
      <c r="E108" s="85"/>
      <c r="F108" s="85"/>
      <c r="G108" s="85"/>
      <c r="H108" s="85"/>
      <c r="I108" s="85"/>
      <c r="J108" s="85"/>
      <c r="K108" s="86"/>
    </row>
    <row r="109" spans="1:13" ht="42.75" customHeight="1" x14ac:dyDescent="0.65">
      <c r="A109" s="81"/>
      <c r="B109" s="82"/>
      <c r="C109" s="83"/>
      <c r="D109" s="87"/>
      <c r="E109" s="88"/>
      <c r="F109" s="88"/>
      <c r="G109" s="88"/>
      <c r="H109" s="88"/>
      <c r="I109" s="88"/>
      <c r="J109" s="88"/>
      <c r="K109" s="89"/>
    </row>
    <row r="110" spans="1:13" ht="18" customHeight="1" x14ac:dyDescent="0.65">
      <c r="A110" s="75"/>
      <c r="B110" s="76"/>
      <c r="C110" s="76"/>
      <c r="D110" s="76"/>
      <c r="E110" s="76"/>
      <c r="F110" s="76"/>
      <c r="G110" s="76"/>
      <c r="H110" s="76"/>
      <c r="I110" s="76"/>
      <c r="J110" s="76"/>
      <c r="K110" s="77"/>
    </row>
    <row r="111" spans="1:13" ht="46.5" customHeight="1" x14ac:dyDescent="0.65">
      <c r="A111" s="49" t="s">
        <v>41</v>
      </c>
      <c r="B111" s="50"/>
      <c r="C111" s="66" t="s">
        <v>42</v>
      </c>
      <c r="D111" s="67"/>
      <c r="E111" s="68"/>
      <c r="F111" s="66" t="s">
        <v>43</v>
      </c>
      <c r="G111" s="67"/>
      <c r="H111" s="68"/>
      <c r="I111" s="66" t="s">
        <v>44</v>
      </c>
      <c r="J111" s="67"/>
      <c r="K111" s="68"/>
    </row>
    <row r="112" spans="1:13" ht="46.5" customHeight="1" x14ac:dyDescent="0.65">
      <c r="A112" s="51"/>
      <c r="B112" s="52"/>
      <c r="C112" s="66">
        <f ca="1">+IF($M$1=0,"Sin Selección",DAY($M$1))</f>
        <v>26</v>
      </c>
      <c r="D112" s="67"/>
      <c r="E112" s="68"/>
      <c r="F112" s="66">
        <v>10</v>
      </c>
      <c r="G112" s="67"/>
      <c r="H112" s="68"/>
      <c r="I112" s="67">
        <v>2023</v>
      </c>
      <c r="J112" s="67"/>
      <c r="K112" s="68"/>
    </row>
    <row r="113" spans="1:13" ht="18" customHeight="1" x14ac:dyDescent="0.65">
      <c r="A113" s="24"/>
      <c r="B113" s="25"/>
      <c r="C113" s="25"/>
      <c r="D113" s="25"/>
      <c r="E113" s="25"/>
      <c r="F113" s="25"/>
      <c r="G113" s="25"/>
      <c r="H113" s="25"/>
      <c r="I113" s="25"/>
      <c r="J113" s="25"/>
      <c r="K113" s="26"/>
    </row>
    <row r="114" spans="1:13" ht="103.5" customHeight="1" x14ac:dyDescent="0.65">
      <c r="A114" s="69" t="s">
        <v>45</v>
      </c>
      <c r="B114" s="69"/>
      <c r="C114" s="70" t="str">
        <f>+IF(M114=0,"Sin Selección",VLOOKUP(M114,Base!$A$2:$B$23,2,0))</f>
        <v xml:space="preserve"> HOSPITALARIA</v>
      </c>
      <c r="D114" s="70"/>
      <c r="E114" s="70"/>
      <c r="F114" s="69"/>
      <c r="G114" s="69"/>
      <c r="H114" s="69"/>
      <c r="I114" s="69"/>
      <c r="J114" s="69"/>
      <c r="K114" s="69"/>
      <c r="M114" s="27">
        <v>4</v>
      </c>
    </row>
    <row r="115" spans="1:13" ht="18" customHeight="1" x14ac:dyDescent="0.65">
      <c r="A115" s="24"/>
      <c r="B115" s="25"/>
      <c r="C115" s="25"/>
      <c r="D115" s="25"/>
      <c r="E115" s="25"/>
      <c r="F115" s="25"/>
      <c r="G115" s="25"/>
      <c r="H115" s="25"/>
      <c r="I115" s="25"/>
      <c r="J115" s="25"/>
      <c r="K115" s="26"/>
    </row>
    <row r="116" spans="1:13" ht="45.75" customHeight="1" x14ac:dyDescent="0.65">
      <c r="A116" s="66" t="s">
        <v>46</v>
      </c>
      <c r="B116" s="68"/>
      <c r="C116" s="66" t="str">
        <f>+$C$9</f>
        <v>FELIPE VILLEGAS / DPTO SISTEMAS</v>
      </c>
      <c r="D116" s="67"/>
      <c r="E116" s="67"/>
      <c r="F116" s="67"/>
      <c r="G116" s="67"/>
      <c r="H116" s="67"/>
      <c r="I116" s="67"/>
      <c r="J116" s="67"/>
      <c r="K116" s="68"/>
    </row>
    <row r="117" spans="1:13" ht="18" customHeight="1" x14ac:dyDescent="0.65">
      <c r="A117" s="24"/>
      <c r="B117" s="25"/>
      <c r="C117" s="25"/>
      <c r="D117" s="25"/>
      <c r="E117" s="25"/>
      <c r="F117" s="25"/>
      <c r="G117" s="25"/>
      <c r="H117" s="25"/>
      <c r="I117" s="25"/>
      <c r="J117" s="25"/>
      <c r="K117" s="26"/>
    </row>
    <row r="118" spans="1:13" ht="26.25" customHeight="1" x14ac:dyDescent="0.65">
      <c r="A118" s="49" t="s">
        <v>47</v>
      </c>
      <c r="B118" s="50"/>
      <c r="C118" s="53">
        <v>1</v>
      </c>
      <c r="D118" s="54"/>
      <c r="E118" s="53">
        <v>1</v>
      </c>
      <c r="F118" s="54"/>
      <c r="G118" s="57" t="s">
        <v>48</v>
      </c>
      <c r="H118" s="58"/>
      <c r="I118" s="58"/>
      <c r="J118" s="58"/>
      <c r="K118" s="59"/>
    </row>
    <row r="119" spans="1:13" ht="46.5" customHeight="1" x14ac:dyDescent="0.65">
      <c r="A119" s="51"/>
      <c r="B119" s="52"/>
      <c r="C119" s="55"/>
      <c r="D119" s="56"/>
      <c r="E119" s="55"/>
      <c r="F119" s="56"/>
      <c r="G119" s="60" t="str">
        <f>+IF(M114=0,"Sin Selección",VLOOKUP(M114,Base!$A$2:$D$23,4,0))</f>
        <v>EQUIPO</v>
      </c>
      <c r="H119" s="61"/>
      <c r="I119" s="61"/>
      <c r="J119" s="61"/>
      <c r="K119" s="62"/>
    </row>
    <row r="120" spans="1:13" ht="18" customHeight="1" x14ac:dyDescent="0.65">
      <c r="A120" s="71"/>
      <c r="B120" s="71"/>
      <c r="C120" s="71"/>
      <c r="D120" s="71"/>
      <c r="E120" s="71"/>
      <c r="F120" s="71"/>
      <c r="G120" s="71"/>
      <c r="H120" s="71"/>
      <c r="I120" s="71"/>
      <c r="J120" s="71"/>
      <c r="K120" s="71"/>
    </row>
    <row r="121" spans="1:13" ht="28.5" customHeight="1" x14ac:dyDescent="0.65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</row>
    <row r="122" spans="1:13" ht="28.5" customHeight="1" x14ac:dyDescent="0.65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</row>
    <row r="123" spans="1:13" ht="28.5" customHeight="1" x14ac:dyDescent="0.65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</row>
    <row r="124" spans="1:13" ht="28.5" customHeight="1" x14ac:dyDescent="0.65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</row>
    <row r="125" spans="1:13" ht="28.5" customHeight="1" x14ac:dyDescent="0.6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</row>
    <row r="126" spans="1:13" ht="28.5" customHeight="1" x14ac:dyDescent="0.65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</row>
    <row r="127" spans="1:13" ht="28.5" customHeight="1" x14ac:dyDescent="0.65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</row>
    <row r="128" spans="1:13" ht="28.5" customHeight="1" x14ac:dyDescent="0.65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</row>
    <row r="129" spans="1:13" ht="28.5" customHeight="1" x14ac:dyDescent="0.65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</row>
    <row r="130" spans="1:13" ht="42.75" customHeight="1" x14ac:dyDescent="0.65">
      <c r="A130" s="73"/>
      <c r="B130" s="73"/>
      <c r="C130" s="73"/>
      <c r="D130" s="74" t="s">
        <v>40</v>
      </c>
      <c r="E130" s="74"/>
      <c r="F130" s="74"/>
      <c r="G130" s="74"/>
      <c r="H130" s="74"/>
      <c r="I130" s="74"/>
      <c r="J130" s="74"/>
      <c r="K130" s="74"/>
    </row>
    <row r="131" spans="1:13" ht="42.75" customHeight="1" x14ac:dyDescent="0.65">
      <c r="A131" s="73"/>
      <c r="B131" s="73"/>
      <c r="C131" s="73"/>
      <c r="D131" s="74"/>
      <c r="E131" s="74"/>
      <c r="F131" s="74"/>
      <c r="G131" s="74"/>
      <c r="H131" s="74"/>
      <c r="I131" s="74"/>
      <c r="J131" s="74"/>
      <c r="K131" s="74"/>
    </row>
    <row r="132" spans="1:13" ht="18" customHeight="1" x14ac:dyDescent="0.65">
      <c r="A132" s="75"/>
      <c r="B132" s="76"/>
      <c r="C132" s="76"/>
      <c r="D132" s="76"/>
      <c r="E132" s="76"/>
      <c r="F132" s="76"/>
      <c r="G132" s="76"/>
      <c r="H132" s="76"/>
      <c r="I132" s="76"/>
      <c r="J132" s="76"/>
      <c r="K132" s="77"/>
    </row>
    <row r="133" spans="1:13" ht="46.5" customHeight="1" x14ac:dyDescent="0.65">
      <c r="A133" s="49" t="s">
        <v>41</v>
      </c>
      <c r="B133" s="50"/>
      <c r="C133" s="66" t="s">
        <v>42</v>
      </c>
      <c r="D133" s="67"/>
      <c r="E133" s="68"/>
      <c r="F133" s="66" t="s">
        <v>43</v>
      </c>
      <c r="G133" s="67"/>
      <c r="H133" s="68"/>
      <c r="I133" s="66" t="s">
        <v>44</v>
      </c>
      <c r="J133" s="67"/>
      <c r="K133" s="68"/>
    </row>
    <row r="134" spans="1:13" ht="46.5" customHeight="1" x14ac:dyDescent="0.65">
      <c r="A134" s="51"/>
      <c r="B134" s="52"/>
      <c r="C134" s="66">
        <f ca="1">+IF($M$1=0,"Sin Selección",DAY($M$1))</f>
        <v>26</v>
      </c>
      <c r="D134" s="67"/>
      <c r="E134" s="68"/>
      <c r="F134" s="66">
        <v>10</v>
      </c>
      <c r="G134" s="67"/>
      <c r="H134" s="68"/>
      <c r="I134" s="67">
        <v>2023</v>
      </c>
      <c r="J134" s="67"/>
      <c r="K134" s="68"/>
    </row>
    <row r="135" spans="1:13" ht="18" customHeight="1" x14ac:dyDescent="0.65">
      <c r="A135" s="24"/>
      <c r="B135" s="25"/>
      <c r="C135" s="25"/>
      <c r="D135" s="25"/>
      <c r="E135" s="25"/>
      <c r="F135" s="25"/>
      <c r="G135" s="25"/>
      <c r="H135" s="25"/>
      <c r="I135" s="25"/>
      <c r="J135" s="25"/>
      <c r="K135" s="26"/>
    </row>
    <row r="136" spans="1:13" ht="103.5" customHeight="1" x14ac:dyDescent="0.65">
      <c r="A136" s="69" t="s">
        <v>45</v>
      </c>
      <c r="B136" s="69"/>
      <c r="C136" s="70" t="str">
        <f>+IF(M136=0,"Sin Selección",VLOOKUP(M136,Base!$A$2:$B$23,2,0))</f>
        <v xml:space="preserve"> HOSPITALARIA</v>
      </c>
      <c r="D136" s="70"/>
      <c r="E136" s="70"/>
      <c r="F136" s="69"/>
      <c r="G136" s="69"/>
      <c r="H136" s="69"/>
      <c r="I136" s="69"/>
      <c r="J136" s="69"/>
      <c r="K136" s="69"/>
      <c r="M136" s="27">
        <v>4</v>
      </c>
    </row>
    <row r="137" spans="1:13" ht="18" customHeight="1" x14ac:dyDescent="0.65">
      <c r="A137" s="24"/>
      <c r="B137" s="25"/>
      <c r="C137" s="25"/>
      <c r="D137" s="25"/>
      <c r="E137" s="25"/>
      <c r="F137" s="25"/>
      <c r="G137" s="25"/>
      <c r="H137" s="25"/>
      <c r="I137" s="25"/>
      <c r="J137" s="25"/>
      <c r="K137" s="26"/>
    </row>
    <row r="138" spans="1:13" ht="45.75" customHeight="1" x14ac:dyDescent="0.65">
      <c r="A138" s="66" t="s">
        <v>46</v>
      </c>
      <c r="B138" s="68"/>
      <c r="C138" s="66" t="str">
        <f>+$C$9</f>
        <v>FELIPE VILLEGAS / DPTO SISTEMAS</v>
      </c>
      <c r="D138" s="67"/>
      <c r="E138" s="67"/>
      <c r="F138" s="67"/>
      <c r="G138" s="67"/>
      <c r="H138" s="67"/>
      <c r="I138" s="67"/>
      <c r="J138" s="67"/>
      <c r="K138" s="68"/>
    </row>
    <row r="139" spans="1:13" ht="18" customHeight="1" x14ac:dyDescent="0.65">
      <c r="A139" s="24"/>
      <c r="B139" s="25"/>
      <c r="C139" s="25"/>
      <c r="D139" s="25"/>
      <c r="E139" s="25"/>
      <c r="F139" s="25"/>
      <c r="G139" s="25"/>
      <c r="H139" s="25"/>
      <c r="I139" s="25"/>
      <c r="J139" s="25"/>
      <c r="K139" s="26"/>
    </row>
    <row r="140" spans="1:13" ht="26.25" customHeight="1" x14ac:dyDescent="0.65">
      <c r="A140" s="49" t="s">
        <v>47</v>
      </c>
      <c r="B140" s="50"/>
      <c r="C140" s="53">
        <v>1</v>
      </c>
      <c r="D140" s="54"/>
      <c r="E140" s="53">
        <v>1</v>
      </c>
      <c r="F140" s="54"/>
      <c r="G140" s="57" t="s">
        <v>48</v>
      </c>
      <c r="H140" s="58"/>
      <c r="I140" s="58"/>
      <c r="J140" s="58"/>
      <c r="K140" s="59"/>
    </row>
    <row r="141" spans="1:13" ht="46.5" customHeight="1" x14ac:dyDescent="0.65">
      <c r="A141" s="51"/>
      <c r="B141" s="52"/>
      <c r="C141" s="55"/>
      <c r="D141" s="56"/>
      <c r="E141" s="55"/>
      <c r="F141" s="56"/>
      <c r="G141" s="60" t="str">
        <f>+IF(M136=0,"Sin Selección",VLOOKUP(M136,Base!$A$2:$D$23,4,0))</f>
        <v>EQUIPO</v>
      </c>
      <c r="H141" s="61"/>
      <c r="I141" s="61"/>
      <c r="J141" s="61"/>
      <c r="K141" s="62"/>
    </row>
    <row r="142" spans="1:13" ht="18" customHeight="1" x14ac:dyDescent="0.65">
      <c r="A142" s="63"/>
      <c r="B142" s="64"/>
      <c r="C142" s="64"/>
      <c r="D142" s="64"/>
      <c r="E142" s="64"/>
      <c r="F142" s="64"/>
      <c r="G142" s="64"/>
      <c r="H142" s="64"/>
      <c r="I142" s="64"/>
      <c r="J142" s="64"/>
      <c r="K142" s="65"/>
    </row>
    <row r="143" spans="1:13" ht="42.75" customHeight="1" x14ac:dyDescent="0.65">
      <c r="A143" s="78"/>
      <c r="B143" s="79"/>
      <c r="C143" s="80"/>
      <c r="D143" s="84" t="s">
        <v>40</v>
      </c>
      <c r="E143" s="85"/>
      <c r="F143" s="85"/>
      <c r="G143" s="85"/>
      <c r="H143" s="85"/>
      <c r="I143" s="85"/>
      <c r="J143" s="85"/>
      <c r="K143" s="86"/>
    </row>
    <row r="144" spans="1:13" ht="42.75" customHeight="1" x14ac:dyDescent="0.65">
      <c r="A144" s="81"/>
      <c r="B144" s="82"/>
      <c r="C144" s="83"/>
      <c r="D144" s="87"/>
      <c r="E144" s="88"/>
      <c r="F144" s="88"/>
      <c r="G144" s="88"/>
      <c r="H144" s="88"/>
      <c r="I144" s="88"/>
      <c r="J144" s="88"/>
      <c r="K144" s="89"/>
    </row>
    <row r="145" spans="1:13" ht="18" customHeight="1" x14ac:dyDescent="0.65">
      <c r="A145" s="75"/>
      <c r="B145" s="76"/>
      <c r="C145" s="76"/>
      <c r="D145" s="76"/>
      <c r="E145" s="76"/>
      <c r="F145" s="76"/>
      <c r="G145" s="76"/>
      <c r="H145" s="76"/>
      <c r="I145" s="76"/>
      <c r="J145" s="76"/>
      <c r="K145" s="77"/>
    </row>
    <row r="146" spans="1:13" ht="46.5" customHeight="1" x14ac:dyDescent="0.65">
      <c r="A146" s="49" t="s">
        <v>41</v>
      </c>
      <c r="B146" s="50"/>
      <c r="C146" s="66" t="s">
        <v>42</v>
      </c>
      <c r="D146" s="67"/>
      <c r="E146" s="68"/>
      <c r="F146" s="66" t="s">
        <v>43</v>
      </c>
      <c r="G146" s="67"/>
      <c r="H146" s="68"/>
      <c r="I146" s="66" t="s">
        <v>44</v>
      </c>
      <c r="J146" s="67"/>
      <c r="K146" s="68"/>
    </row>
    <row r="147" spans="1:13" ht="46.5" customHeight="1" x14ac:dyDescent="0.65">
      <c r="A147" s="51"/>
      <c r="B147" s="52"/>
      <c r="C147" s="66">
        <f ca="1">+IF($M$1=0,"Sin Selección",DAY($M$1))</f>
        <v>26</v>
      </c>
      <c r="D147" s="67"/>
      <c r="E147" s="68"/>
      <c r="F147" s="66">
        <v>10</v>
      </c>
      <c r="G147" s="67"/>
      <c r="H147" s="68"/>
      <c r="I147" s="67">
        <v>2023</v>
      </c>
      <c r="J147" s="67"/>
      <c r="K147" s="68"/>
    </row>
    <row r="148" spans="1:13" ht="18" customHeight="1" x14ac:dyDescent="0.65">
      <c r="A148" s="24"/>
      <c r="B148" s="25"/>
      <c r="C148" s="25"/>
      <c r="D148" s="25"/>
      <c r="E148" s="25"/>
      <c r="F148" s="25"/>
      <c r="G148" s="25"/>
      <c r="H148" s="25"/>
      <c r="I148" s="25"/>
      <c r="J148" s="25"/>
      <c r="K148" s="26"/>
    </row>
    <row r="149" spans="1:13" ht="103.5" customHeight="1" x14ac:dyDescent="0.65">
      <c r="A149" s="69" t="s">
        <v>45</v>
      </c>
      <c r="B149" s="69"/>
      <c r="C149" s="70" t="str">
        <f>+IF(M149=0,"Sin Selección",VLOOKUP(M149,Base!$A$2:$B$23,2,0))</f>
        <v>MI FARMACIA NARIÑO</v>
      </c>
      <c r="D149" s="70"/>
      <c r="E149" s="70"/>
      <c r="F149" s="69"/>
      <c r="G149" s="69"/>
      <c r="H149" s="69"/>
      <c r="I149" s="69"/>
      <c r="J149" s="69"/>
      <c r="K149" s="69"/>
      <c r="M149" s="27">
        <v>5</v>
      </c>
    </row>
    <row r="150" spans="1:13" ht="18" customHeight="1" x14ac:dyDescent="0.65">
      <c r="A150" s="24"/>
      <c r="B150" s="25"/>
      <c r="C150" s="25"/>
      <c r="D150" s="25"/>
      <c r="E150" s="25"/>
      <c r="F150" s="25"/>
      <c r="G150" s="25"/>
      <c r="H150" s="25"/>
      <c r="I150" s="25"/>
      <c r="J150" s="25"/>
      <c r="K150" s="26"/>
    </row>
    <row r="151" spans="1:13" ht="45.75" customHeight="1" x14ac:dyDescent="0.65">
      <c r="A151" s="66" t="s">
        <v>46</v>
      </c>
      <c r="B151" s="68"/>
      <c r="C151" s="66" t="str">
        <f>+$C$9</f>
        <v>FELIPE VILLEGAS / DPTO SISTEMAS</v>
      </c>
      <c r="D151" s="67"/>
      <c r="E151" s="67"/>
      <c r="F151" s="67"/>
      <c r="G151" s="67"/>
      <c r="H151" s="67"/>
      <c r="I151" s="67"/>
      <c r="J151" s="67"/>
      <c r="K151" s="68"/>
    </row>
    <row r="152" spans="1:13" ht="18" customHeight="1" x14ac:dyDescent="0.65">
      <c r="A152" s="24"/>
      <c r="B152" s="25"/>
      <c r="C152" s="25"/>
      <c r="D152" s="25"/>
      <c r="E152" s="25"/>
      <c r="F152" s="25"/>
      <c r="G152" s="25"/>
      <c r="H152" s="25"/>
      <c r="I152" s="25"/>
      <c r="J152" s="25"/>
      <c r="K152" s="26"/>
    </row>
    <row r="153" spans="1:13" ht="26.25" customHeight="1" x14ac:dyDescent="0.65">
      <c r="A153" s="49" t="s">
        <v>47</v>
      </c>
      <c r="B153" s="50"/>
      <c r="C153" s="53">
        <v>1</v>
      </c>
      <c r="D153" s="54"/>
      <c r="E153" s="53">
        <v>1</v>
      </c>
      <c r="F153" s="54"/>
      <c r="G153" s="57" t="s">
        <v>48</v>
      </c>
      <c r="H153" s="58"/>
      <c r="I153" s="58"/>
      <c r="J153" s="58"/>
      <c r="K153" s="59"/>
    </row>
    <row r="154" spans="1:13" ht="46.5" customHeight="1" x14ac:dyDescent="0.65">
      <c r="A154" s="51"/>
      <c r="B154" s="52"/>
      <c r="C154" s="55"/>
      <c r="D154" s="56"/>
      <c r="E154" s="55"/>
      <c r="F154" s="56"/>
      <c r="G154" s="60" t="str">
        <f>+IF(M149=0,"Sin Selección",VLOOKUP(M149,Base!$A$2:$D$23,4,0))</f>
        <v>EQUIPO</v>
      </c>
      <c r="H154" s="61"/>
      <c r="I154" s="61"/>
      <c r="J154" s="61"/>
      <c r="K154" s="62"/>
    </row>
    <row r="155" spans="1:13" ht="18" customHeight="1" x14ac:dyDescent="0.65">
      <c r="A155" s="71"/>
      <c r="B155" s="71"/>
      <c r="C155" s="71"/>
      <c r="D155" s="71"/>
      <c r="E155" s="71"/>
      <c r="F155" s="71"/>
      <c r="G155" s="71"/>
      <c r="H155" s="71"/>
      <c r="I155" s="71"/>
      <c r="J155" s="71"/>
      <c r="K155" s="71"/>
    </row>
    <row r="156" spans="1:13" ht="28.5" customHeight="1" x14ac:dyDescent="0.65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</row>
    <row r="157" spans="1:13" ht="28.5" customHeight="1" x14ac:dyDescent="0.65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</row>
    <row r="158" spans="1:13" ht="28.5" customHeight="1" x14ac:dyDescent="0.65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</row>
    <row r="159" spans="1:13" ht="28.5" customHeight="1" x14ac:dyDescent="0.65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</row>
    <row r="160" spans="1:13" ht="28.5" customHeight="1" x14ac:dyDescent="0.65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</row>
    <row r="161" spans="1:13" ht="28.5" customHeight="1" x14ac:dyDescent="0.65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</row>
    <row r="162" spans="1:13" ht="28.5" customHeight="1" x14ac:dyDescent="0.65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</row>
    <row r="163" spans="1:13" ht="28.5" customHeight="1" x14ac:dyDescent="0.65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</row>
    <row r="164" spans="1:13" ht="28.5" customHeight="1" x14ac:dyDescent="0.65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</row>
    <row r="165" spans="1:13" ht="42.75" customHeight="1" x14ac:dyDescent="0.65">
      <c r="A165" s="73"/>
      <c r="B165" s="73"/>
      <c r="C165" s="73"/>
      <c r="D165" s="74" t="s">
        <v>40</v>
      </c>
      <c r="E165" s="74"/>
      <c r="F165" s="74"/>
      <c r="G165" s="74"/>
      <c r="H165" s="74"/>
      <c r="I165" s="74"/>
      <c r="J165" s="74"/>
      <c r="K165" s="74"/>
    </row>
    <row r="166" spans="1:13" ht="42.75" customHeight="1" x14ac:dyDescent="0.65">
      <c r="A166" s="73"/>
      <c r="B166" s="73"/>
      <c r="C166" s="73"/>
      <c r="D166" s="74"/>
      <c r="E166" s="74"/>
      <c r="F166" s="74"/>
      <c r="G166" s="74"/>
      <c r="H166" s="74"/>
      <c r="I166" s="74"/>
      <c r="J166" s="74"/>
      <c r="K166" s="74"/>
    </row>
    <row r="167" spans="1:13" ht="18" customHeight="1" x14ac:dyDescent="0.65">
      <c r="A167" s="75"/>
      <c r="B167" s="76"/>
      <c r="C167" s="76"/>
      <c r="D167" s="76"/>
      <c r="E167" s="76"/>
      <c r="F167" s="76"/>
      <c r="G167" s="76"/>
      <c r="H167" s="76"/>
      <c r="I167" s="76"/>
      <c r="J167" s="76"/>
      <c r="K167" s="77"/>
    </row>
    <row r="168" spans="1:13" ht="46.5" customHeight="1" x14ac:dyDescent="0.65">
      <c r="A168" s="49" t="s">
        <v>41</v>
      </c>
      <c r="B168" s="50"/>
      <c r="C168" s="66" t="s">
        <v>42</v>
      </c>
      <c r="D168" s="67"/>
      <c r="E168" s="68"/>
      <c r="F168" s="66" t="s">
        <v>43</v>
      </c>
      <c r="G168" s="67"/>
      <c r="H168" s="68"/>
      <c r="I168" s="66" t="s">
        <v>44</v>
      </c>
      <c r="J168" s="67"/>
      <c r="K168" s="68"/>
    </row>
    <row r="169" spans="1:13" ht="46.5" customHeight="1" x14ac:dyDescent="0.65">
      <c r="A169" s="51"/>
      <c r="B169" s="52"/>
      <c r="C169" s="66">
        <f ca="1">+IF($M$1=0,"Sin Selección",DAY($M$1))</f>
        <v>26</v>
      </c>
      <c r="D169" s="67"/>
      <c r="E169" s="68"/>
      <c r="F169" s="66">
        <v>10</v>
      </c>
      <c r="G169" s="67"/>
      <c r="H169" s="68"/>
      <c r="I169" s="67">
        <v>2023</v>
      </c>
      <c r="J169" s="67"/>
      <c r="K169" s="68"/>
    </row>
    <row r="170" spans="1:13" ht="18" customHeight="1" x14ac:dyDescent="0.65">
      <c r="A170" s="24"/>
      <c r="B170" s="25"/>
      <c r="C170" s="25"/>
      <c r="D170" s="25"/>
      <c r="E170" s="25"/>
      <c r="F170" s="25"/>
      <c r="G170" s="25"/>
      <c r="H170" s="25"/>
      <c r="I170" s="25"/>
      <c r="J170" s="25"/>
      <c r="K170" s="26"/>
    </row>
    <row r="171" spans="1:13" ht="103.5" customHeight="1" x14ac:dyDescent="0.65">
      <c r="A171" s="69" t="s">
        <v>45</v>
      </c>
      <c r="B171" s="69"/>
      <c r="C171" s="70" t="str">
        <f>+IF(M171=0,"Sin Selección",VLOOKUP(M171,Base!$A$2:$B$23,2,0))</f>
        <v>MI FARMACIA NARIÑO</v>
      </c>
      <c r="D171" s="70"/>
      <c r="E171" s="70"/>
      <c r="F171" s="69"/>
      <c r="G171" s="69"/>
      <c r="H171" s="69"/>
      <c r="I171" s="69"/>
      <c r="J171" s="69"/>
      <c r="K171" s="69"/>
      <c r="M171" s="27">
        <v>5</v>
      </c>
    </row>
    <row r="172" spans="1:13" ht="18" customHeight="1" x14ac:dyDescent="0.65">
      <c r="A172" s="24"/>
      <c r="B172" s="25"/>
      <c r="C172" s="25"/>
      <c r="D172" s="25"/>
      <c r="E172" s="25"/>
      <c r="F172" s="25"/>
      <c r="G172" s="25"/>
      <c r="H172" s="25"/>
      <c r="I172" s="25"/>
      <c r="J172" s="25"/>
      <c r="K172" s="26"/>
    </row>
    <row r="173" spans="1:13" ht="45.75" customHeight="1" x14ac:dyDescent="0.65">
      <c r="A173" s="66" t="s">
        <v>46</v>
      </c>
      <c r="B173" s="68"/>
      <c r="C173" s="66" t="str">
        <f>+$C$9</f>
        <v>FELIPE VILLEGAS / DPTO SISTEMAS</v>
      </c>
      <c r="D173" s="67"/>
      <c r="E173" s="67"/>
      <c r="F173" s="67"/>
      <c r="G173" s="67"/>
      <c r="H173" s="67"/>
      <c r="I173" s="67"/>
      <c r="J173" s="67"/>
      <c r="K173" s="68"/>
    </row>
    <row r="174" spans="1:13" ht="18" customHeight="1" x14ac:dyDescent="0.65">
      <c r="A174" s="24"/>
      <c r="B174" s="25"/>
      <c r="C174" s="25"/>
      <c r="D174" s="25"/>
      <c r="E174" s="25"/>
      <c r="F174" s="25"/>
      <c r="G174" s="25"/>
      <c r="H174" s="25"/>
      <c r="I174" s="25"/>
      <c r="J174" s="25"/>
      <c r="K174" s="26"/>
    </row>
    <row r="175" spans="1:13" ht="26.25" customHeight="1" x14ac:dyDescent="0.65">
      <c r="A175" s="49" t="s">
        <v>47</v>
      </c>
      <c r="B175" s="50"/>
      <c r="C175" s="53">
        <v>1</v>
      </c>
      <c r="D175" s="54"/>
      <c r="E175" s="53">
        <v>1</v>
      </c>
      <c r="F175" s="54"/>
      <c r="G175" s="57" t="s">
        <v>48</v>
      </c>
      <c r="H175" s="58"/>
      <c r="I175" s="58"/>
      <c r="J175" s="58"/>
      <c r="K175" s="59"/>
    </row>
    <row r="176" spans="1:13" ht="46.5" customHeight="1" x14ac:dyDescent="0.65">
      <c r="A176" s="51"/>
      <c r="B176" s="52"/>
      <c r="C176" s="55"/>
      <c r="D176" s="56"/>
      <c r="E176" s="55"/>
      <c r="F176" s="56"/>
      <c r="G176" s="60" t="str">
        <f>+IF(M171=0,"Sin Selección",VLOOKUP(M171,Base!$A$2:$D$23,4,0))</f>
        <v>EQUIPO</v>
      </c>
      <c r="H176" s="61"/>
      <c r="I176" s="61"/>
      <c r="J176" s="61"/>
      <c r="K176" s="62"/>
    </row>
    <row r="177" spans="1:13" ht="18" customHeight="1" x14ac:dyDescent="0.65">
      <c r="A177" s="63"/>
      <c r="B177" s="64"/>
      <c r="C177" s="64"/>
      <c r="D177" s="64"/>
      <c r="E177" s="64"/>
      <c r="F177" s="64"/>
      <c r="G177" s="64"/>
      <c r="H177" s="64"/>
      <c r="I177" s="64"/>
      <c r="J177" s="64"/>
      <c r="K177" s="65"/>
    </row>
    <row r="178" spans="1:13" ht="42.75" customHeight="1" x14ac:dyDescent="0.65">
      <c r="A178" s="78"/>
      <c r="B178" s="79"/>
      <c r="C178" s="80"/>
      <c r="D178" s="84" t="s">
        <v>40</v>
      </c>
      <c r="E178" s="85"/>
      <c r="F178" s="85"/>
      <c r="G178" s="85"/>
      <c r="H178" s="85"/>
      <c r="I178" s="85"/>
      <c r="J178" s="85"/>
      <c r="K178" s="86"/>
    </row>
    <row r="179" spans="1:13" ht="42.75" customHeight="1" x14ac:dyDescent="0.65">
      <c r="A179" s="81"/>
      <c r="B179" s="82"/>
      <c r="C179" s="83"/>
      <c r="D179" s="87"/>
      <c r="E179" s="88"/>
      <c r="F179" s="88"/>
      <c r="G179" s="88"/>
      <c r="H179" s="88"/>
      <c r="I179" s="88"/>
      <c r="J179" s="88"/>
      <c r="K179" s="89"/>
    </row>
    <row r="180" spans="1:13" ht="18" customHeight="1" x14ac:dyDescent="0.65">
      <c r="A180" s="75"/>
      <c r="B180" s="76"/>
      <c r="C180" s="76"/>
      <c r="D180" s="76"/>
      <c r="E180" s="76"/>
      <c r="F180" s="76"/>
      <c r="G180" s="76"/>
      <c r="H180" s="76"/>
      <c r="I180" s="76"/>
      <c r="J180" s="76"/>
      <c r="K180" s="77"/>
    </row>
    <row r="181" spans="1:13" ht="46.5" customHeight="1" x14ac:dyDescent="0.65">
      <c r="A181" s="49" t="s">
        <v>41</v>
      </c>
      <c r="B181" s="50"/>
      <c r="C181" s="66" t="s">
        <v>42</v>
      </c>
      <c r="D181" s="67"/>
      <c r="E181" s="68"/>
      <c r="F181" s="66" t="s">
        <v>43</v>
      </c>
      <c r="G181" s="67"/>
      <c r="H181" s="68"/>
      <c r="I181" s="66" t="s">
        <v>44</v>
      </c>
      <c r="J181" s="67"/>
      <c r="K181" s="68"/>
    </row>
    <row r="182" spans="1:13" ht="46.5" customHeight="1" x14ac:dyDescent="0.65">
      <c r="A182" s="51"/>
      <c r="B182" s="52"/>
      <c r="C182" s="66">
        <f ca="1">+IF($M$1=0,"Sin Selección",DAY($M$1))</f>
        <v>26</v>
      </c>
      <c r="D182" s="67"/>
      <c r="E182" s="68"/>
      <c r="F182" s="66">
        <v>10</v>
      </c>
      <c r="G182" s="67"/>
      <c r="H182" s="68"/>
      <c r="I182" s="67">
        <v>2023</v>
      </c>
      <c r="J182" s="67"/>
      <c r="K182" s="68"/>
    </row>
    <row r="183" spans="1:13" ht="18" customHeight="1" x14ac:dyDescent="0.65">
      <c r="A183" s="24"/>
      <c r="B183" s="25"/>
      <c r="C183" s="25"/>
      <c r="D183" s="25"/>
      <c r="E183" s="25"/>
      <c r="F183" s="25"/>
      <c r="G183" s="25"/>
      <c r="H183" s="25"/>
      <c r="I183" s="25"/>
      <c r="J183" s="25"/>
      <c r="K183" s="26"/>
    </row>
    <row r="184" spans="1:13" ht="103.5" customHeight="1" x14ac:dyDescent="0.65">
      <c r="A184" s="69" t="s">
        <v>45</v>
      </c>
      <c r="B184" s="69"/>
      <c r="C184" s="70" t="str">
        <f>+IF(M184=0,"Sin Selección",VLOOKUP(M184,Base!$A$2:$B$23,2,0))</f>
        <v xml:space="preserve"> MI FARMACIA SEVILLA</v>
      </c>
      <c r="D184" s="70"/>
      <c r="E184" s="70"/>
      <c r="F184" s="69"/>
      <c r="G184" s="69"/>
      <c r="H184" s="69"/>
      <c r="I184" s="69"/>
      <c r="J184" s="69"/>
      <c r="K184" s="69"/>
      <c r="M184" s="27">
        <v>6</v>
      </c>
    </row>
    <row r="185" spans="1:13" ht="18" customHeight="1" x14ac:dyDescent="0.65">
      <c r="A185" s="24"/>
      <c r="B185" s="25"/>
      <c r="C185" s="25"/>
      <c r="D185" s="25"/>
      <c r="E185" s="25"/>
      <c r="F185" s="25"/>
      <c r="G185" s="25"/>
      <c r="H185" s="25"/>
      <c r="I185" s="25"/>
      <c r="J185" s="25"/>
      <c r="K185" s="26"/>
    </row>
    <row r="186" spans="1:13" ht="45.75" customHeight="1" x14ac:dyDescent="0.65">
      <c r="A186" s="66" t="s">
        <v>46</v>
      </c>
      <c r="B186" s="68"/>
      <c r="C186" s="66" t="str">
        <f>+$C$9</f>
        <v>FELIPE VILLEGAS / DPTO SISTEMAS</v>
      </c>
      <c r="D186" s="67"/>
      <c r="E186" s="67"/>
      <c r="F186" s="67"/>
      <c r="G186" s="67"/>
      <c r="H186" s="67"/>
      <c r="I186" s="67"/>
      <c r="J186" s="67"/>
      <c r="K186" s="68"/>
    </row>
    <row r="187" spans="1:13" ht="18" customHeight="1" x14ac:dyDescent="0.65">
      <c r="A187" s="24"/>
      <c r="B187" s="25"/>
      <c r="C187" s="25"/>
      <c r="D187" s="25"/>
      <c r="E187" s="25"/>
      <c r="F187" s="25"/>
      <c r="G187" s="25"/>
      <c r="H187" s="25"/>
      <c r="I187" s="25"/>
      <c r="J187" s="25"/>
      <c r="K187" s="26"/>
    </row>
    <row r="188" spans="1:13" ht="26.25" customHeight="1" x14ac:dyDescent="0.65">
      <c r="A188" s="49" t="s">
        <v>47</v>
      </c>
      <c r="B188" s="50"/>
      <c r="C188" s="53">
        <v>1</v>
      </c>
      <c r="D188" s="54"/>
      <c r="E188" s="53">
        <v>1</v>
      </c>
      <c r="F188" s="54"/>
      <c r="G188" s="57" t="s">
        <v>48</v>
      </c>
      <c r="H188" s="58"/>
      <c r="I188" s="58"/>
      <c r="J188" s="58"/>
      <c r="K188" s="59"/>
    </row>
    <row r="189" spans="1:13" ht="46.5" customHeight="1" x14ac:dyDescent="0.65">
      <c r="A189" s="51"/>
      <c r="B189" s="52"/>
      <c r="C189" s="55"/>
      <c r="D189" s="56"/>
      <c r="E189" s="55"/>
      <c r="F189" s="56"/>
      <c r="G189" s="60" t="str">
        <f>+IF(M184=0,"Sin Selección",VLOOKUP(M184,Base!$A$2:$D$23,4,0))</f>
        <v>EQUIPO</v>
      </c>
      <c r="H189" s="61"/>
      <c r="I189" s="61"/>
      <c r="J189" s="61"/>
      <c r="K189" s="62"/>
    </row>
    <row r="190" spans="1:13" ht="18" customHeight="1" x14ac:dyDescent="0.65">
      <c r="A190" s="71"/>
      <c r="B190" s="71"/>
      <c r="C190" s="71"/>
      <c r="D190" s="71"/>
      <c r="E190" s="71"/>
      <c r="F190" s="71"/>
      <c r="G190" s="71"/>
      <c r="H190" s="71"/>
      <c r="I190" s="71"/>
      <c r="J190" s="71"/>
      <c r="K190" s="71"/>
    </row>
    <row r="191" spans="1:13" ht="28.5" customHeight="1" x14ac:dyDescent="0.65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</row>
    <row r="192" spans="1:13" ht="28.5" customHeight="1" x14ac:dyDescent="0.65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</row>
    <row r="193" spans="1:13" ht="28.5" customHeight="1" x14ac:dyDescent="0.65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</row>
    <row r="194" spans="1:13" ht="28.5" customHeight="1" x14ac:dyDescent="0.65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</row>
    <row r="195" spans="1:13" ht="28.5" customHeight="1" x14ac:dyDescent="0.6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</row>
    <row r="196" spans="1:13" ht="28.5" customHeight="1" x14ac:dyDescent="0.65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</row>
    <row r="197" spans="1:13" ht="28.5" customHeight="1" x14ac:dyDescent="0.65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</row>
    <row r="198" spans="1:13" ht="28.5" customHeight="1" x14ac:dyDescent="0.65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</row>
    <row r="199" spans="1:13" ht="28.5" customHeight="1" x14ac:dyDescent="0.65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</row>
    <row r="200" spans="1:13" ht="42.75" customHeight="1" x14ac:dyDescent="0.65">
      <c r="A200" s="73"/>
      <c r="B200" s="73"/>
      <c r="C200" s="73"/>
      <c r="D200" s="74" t="s">
        <v>40</v>
      </c>
      <c r="E200" s="74"/>
      <c r="F200" s="74"/>
      <c r="G200" s="74"/>
      <c r="H200" s="74"/>
      <c r="I200" s="74"/>
      <c r="J200" s="74"/>
      <c r="K200" s="74"/>
    </row>
    <row r="201" spans="1:13" ht="42.75" customHeight="1" x14ac:dyDescent="0.65">
      <c r="A201" s="73"/>
      <c r="B201" s="73"/>
      <c r="C201" s="73"/>
      <c r="D201" s="74"/>
      <c r="E201" s="74"/>
      <c r="F201" s="74"/>
      <c r="G201" s="74"/>
      <c r="H201" s="74"/>
      <c r="I201" s="74"/>
      <c r="J201" s="74"/>
      <c r="K201" s="74"/>
    </row>
    <row r="202" spans="1:13" ht="18" customHeight="1" x14ac:dyDescent="0.65">
      <c r="A202" s="75"/>
      <c r="B202" s="76"/>
      <c r="C202" s="76"/>
      <c r="D202" s="76"/>
      <c r="E202" s="76"/>
      <c r="F202" s="76"/>
      <c r="G202" s="76"/>
      <c r="H202" s="76"/>
      <c r="I202" s="76"/>
      <c r="J202" s="76"/>
      <c r="K202" s="77"/>
    </row>
    <row r="203" spans="1:13" ht="46.5" customHeight="1" x14ac:dyDescent="0.65">
      <c r="A203" s="49" t="s">
        <v>41</v>
      </c>
      <c r="B203" s="50"/>
      <c r="C203" s="66" t="s">
        <v>42</v>
      </c>
      <c r="D203" s="67"/>
      <c r="E203" s="68"/>
      <c r="F203" s="66" t="s">
        <v>43</v>
      </c>
      <c r="G203" s="67"/>
      <c r="H203" s="68"/>
      <c r="I203" s="66" t="s">
        <v>44</v>
      </c>
      <c r="J203" s="67"/>
      <c r="K203" s="68"/>
    </row>
    <row r="204" spans="1:13" ht="46.5" customHeight="1" x14ac:dyDescent="0.65">
      <c r="A204" s="51"/>
      <c r="B204" s="52"/>
      <c r="C204" s="66">
        <f ca="1">+IF($M$1=0,"Sin Selección",DAY($M$1))</f>
        <v>26</v>
      </c>
      <c r="D204" s="67"/>
      <c r="E204" s="68"/>
      <c r="F204" s="66">
        <v>10</v>
      </c>
      <c r="G204" s="67"/>
      <c r="H204" s="68"/>
      <c r="I204" s="67">
        <v>2023</v>
      </c>
      <c r="J204" s="67"/>
      <c r="K204" s="68"/>
    </row>
    <row r="205" spans="1:13" ht="18" customHeight="1" x14ac:dyDescent="0.65">
      <c r="A205" s="24"/>
      <c r="B205" s="25"/>
      <c r="C205" s="25"/>
      <c r="D205" s="25"/>
      <c r="E205" s="25"/>
      <c r="F205" s="25"/>
      <c r="G205" s="25"/>
      <c r="H205" s="25"/>
      <c r="I205" s="25"/>
      <c r="J205" s="25"/>
      <c r="K205" s="26"/>
    </row>
    <row r="206" spans="1:13" ht="103.5" customHeight="1" x14ac:dyDescent="0.65">
      <c r="A206" s="69" t="s">
        <v>45</v>
      </c>
      <c r="B206" s="69"/>
      <c r="C206" s="70" t="str">
        <f>+IF(M206=0,"Sin Selección",VLOOKUP(M206,Base!$A$2:$B$23,2,0))</f>
        <v xml:space="preserve"> MI FARMACIA SEVILLA</v>
      </c>
      <c r="D206" s="70"/>
      <c r="E206" s="70"/>
      <c r="F206" s="69"/>
      <c r="G206" s="69"/>
      <c r="H206" s="69"/>
      <c r="I206" s="69"/>
      <c r="J206" s="69"/>
      <c r="K206" s="69"/>
      <c r="M206" s="27">
        <v>6</v>
      </c>
    </row>
    <row r="207" spans="1:13" ht="18" customHeight="1" x14ac:dyDescent="0.65">
      <c r="A207" s="24"/>
      <c r="B207" s="25"/>
      <c r="C207" s="25"/>
      <c r="D207" s="25"/>
      <c r="E207" s="25"/>
      <c r="F207" s="25"/>
      <c r="G207" s="25"/>
      <c r="H207" s="25"/>
      <c r="I207" s="25"/>
      <c r="J207" s="25"/>
      <c r="K207" s="26"/>
    </row>
    <row r="208" spans="1:13" ht="45.75" customHeight="1" x14ac:dyDescent="0.65">
      <c r="A208" s="66" t="s">
        <v>46</v>
      </c>
      <c r="B208" s="68"/>
      <c r="C208" s="66" t="str">
        <f>+$C$9</f>
        <v>FELIPE VILLEGAS / DPTO SISTEMAS</v>
      </c>
      <c r="D208" s="67"/>
      <c r="E208" s="67"/>
      <c r="F208" s="67"/>
      <c r="G208" s="67"/>
      <c r="H208" s="67"/>
      <c r="I208" s="67"/>
      <c r="J208" s="67"/>
      <c r="K208" s="68"/>
    </row>
    <row r="209" spans="1:13" ht="18" customHeight="1" x14ac:dyDescent="0.65">
      <c r="A209" s="24"/>
      <c r="B209" s="25"/>
      <c r="C209" s="25"/>
      <c r="D209" s="25"/>
      <c r="E209" s="25"/>
      <c r="F209" s="25"/>
      <c r="G209" s="25"/>
      <c r="H209" s="25"/>
      <c r="I209" s="25"/>
      <c r="J209" s="25"/>
      <c r="K209" s="26"/>
    </row>
    <row r="210" spans="1:13" ht="26.25" customHeight="1" x14ac:dyDescent="0.65">
      <c r="A210" s="49" t="s">
        <v>47</v>
      </c>
      <c r="B210" s="50"/>
      <c r="C210" s="53">
        <v>1</v>
      </c>
      <c r="D210" s="54"/>
      <c r="E210" s="53">
        <v>1</v>
      </c>
      <c r="F210" s="54"/>
      <c r="G210" s="57" t="s">
        <v>48</v>
      </c>
      <c r="H210" s="58"/>
      <c r="I210" s="58"/>
      <c r="J210" s="58"/>
      <c r="K210" s="59"/>
    </row>
    <row r="211" spans="1:13" ht="46.5" customHeight="1" x14ac:dyDescent="0.65">
      <c r="A211" s="51"/>
      <c r="B211" s="52"/>
      <c r="C211" s="55"/>
      <c r="D211" s="56"/>
      <c r="E211" s="55"/>
      <c r="F211" s="56"/>
      <c r="G211" s="60" t="str">
        <f>+IF(M206=0,"Sin Selección",VLOOKUP(M206,Base!$A$2:$D$23,4,0))</f>
        <v>EQUIPO</v>
      </c>
      <c r="H211" s="61"/>
      <c r="I211" s="61"/>
      <c r="J211" s="61"/>
      <c r="K211" s="62"/>
    </row>
    <row r="212" spans="1:13" ht="18" customHeight="1" x14ac:dyDescent="0.65">
      <c r="A212" s="63"/>
      <c r="B212" s="64"/>
      <c r="C212" s="64"/>
      <c r="D212" s="64"/>
      <c r="E212" s="64"/>
      <c r="F212" s="64"/>
      <c r="G212" s="64"/>
      <c r="H212" s="64"/>
      <c r="I212" s="64"/>
      <c r="J212" s="64"/>
      <c r="K212" s="65"/>
    </row>
    <row r="213" spans="1:13" ht="42.75" customHeight="1" x14ac:dyDescent="0.65">
      <c r="A213" s="78"/>
      <c r="B213" s="79"/>
      <c r="C213" s="80"/>
      <c r="D213" s="84" t="s">
        <v>40</v>
      </c>
      <c r="E213" s="85"/>
      <c r="F213" s="85"/>
      <c r="G213" s="85"/>
      <c r="H213" s="85"/>
      <c r="I213" s="85"/>
      <c r="J213" s="85"/>
      <c r="K213" s="86"/>
    </row>
    <row r="214" spans="1:13" ht="42.75" customHeight="1" x14ac:dyDescent="0.65">
      <c r="A214" s="81"/>
      <c r="B214" s="82"/>
      <c r="C214" s="83"/>
      <c r="D214" s="87"/>
      <c r="E214" s="88"/>
      <c r="F214" s="88"/>
      <c r="G214" s="88"/>
      <c r="H214" s="88"/>
      <c r="I214" s="88"/>
      <c r="J214" s="88"/>
      <c r="K214" s="89"/>
    </row>
    <row r="215" spans="1:13" ht="18" customHeight="1" x14ac:dyDescent="0.65">
      <c r="A215" s="75"/>
      <c r="B215" s="76"/>
      <c r="C215" s="76"/>
      <c r="D215" s="76"/>
      <c r="E215" s="76"/>
      <c r="F215" s="76"/>
      <c r="G215" s="76"/>
      <c r="H215" s="76"/>
      <c r="I215" s="76"/>
      <c r="J215" s="76"/>
      <c r="K215" s="77"/>
    </row>
    <row r="216" spans="1:13" ht="46.5" customHeight="1" x14ac:dyDescent="0.65">
      <c r="A216" s="49" t="s">
        <v>41</v>
      </c>
      <c r="B216" s="50"/>
      <c r="C216" s="66" t="s">
        <v>42</v>
      </c>
      <c r="D216" s="67"/>
      <c r="E216" s="68"/>
      <c r="F216" s="66" t="s">
        <v>43</v>
      </c>
      <c r="G216" s="67"/>
      <c r="H216" s="68"/>
      <c r="I216" s="66" t="s">
        <v>44</v>
      </c>
      <c r="J216" s="67"/>
      <c r="K216" s="68"/>
    </row>
    <row r="217" spans="1:13" ht="46.5" customHeight="1" x14ac:dyDescent="0.65">
      <c r="A217" s="51"/>
      <c r="B217" s="52"/>
      <c r="C217" s="66">
        <f ca="1">+IF($M$1=0,"Sin Selección",DAY($M$1))</f>
        <v>26</v>
      </c>
      <c r="D217" s="67"/>
      <c r="E217" s="68"/>
      <c r="F217" s="66">
        <v>10</v>
      </c>
      <c r="G217" s="67"/>
      <c r="H217" s="68"/>
      <c r="I217" s="67">
        <v>2023</v>
      </c>
      <c r="J217" s="67"/>
      <c r="K217" s="68"/>
    </row>
    <row r="218" spans="1:13" ht="18" customHeight="1" x14ac:dyDescent="0.65">
      <c r="A218" s="24"/>
      <c r="B218" s="25"/>
      <c r="C218" s="25"/>
      <c r="D218" s="25"/>
      <c r="E218" s="25"/>
      <c r="F218" s="25"/>
      <c r="G218" s="25"/>
      <c r="H218" s="25"/>
      <c r="I218" s="25"/>
      <c r="J218" s="25"/>
      <c r="K218" s="26"/>
    </row>
    <row r="219" spans="1:13" ht="103.5" customHeight="1" x14ac:dyDescent="0.65">
      <c r="A219" s="69" t="s">
        <v>45</v>
      </c>
      <c r="B219" s="69"/>
      <c r="C219" s="70">
        <f>+IF(M219=0,"Sin Selección",VLOOKUP(M219,Base!$A$2:$B$23,2,0))</f>
        <v>0</v>
      </c>
      <c r="D219" s="70"/>
      <c r="E219" s="70"/>
      <c r="F219" s="69"/>
      <c r="G219" s="69"/>
      <c r="H219" s="69"/>
      <c r="I219" s="69"/>
      <c r="J219" s="69"/>
      <c r="K219" s="69"/>
      <c r="M219" s="27">
        <v>13</v>
      </c>
    </row>
    <row r="220" spans="1:13" ht="18" customHeight="1" x14ac:dyDescent="0.65">
      <c r="A220" s="24"/>
      <c r="B220" s="25"/>
      <c r="C220" s="25"/>
      <c r="D220" s="25"/>
      <c r="E220" s="25"/>
      <c r="F220" s="25"/>
      <c r="G220" s="25"/>
      <c r="H220" s="25"/>
      <c r="I220" s="25"/>
      <c r="J220" s="25"/>
      <c r="K220" s="26"/>
    </row>
    <row r="221" spans="1:13" ht="45.75" customHeight="1" x14ac:dyDescent="0.65">
      <c r="A221" s="66" t="s">
        <v>46</v>
      </c>
      <c r="B221" s="68"/>
      <c r="C221" s="66" t="str">
        <f>+$C$9</f>
        <v>FELIPE VILLEGAS / DPTO SISTEMAS</v>
      </c>
      <c r="D221" s="67"/>
      <c r="E221" s="67"/>
      <c r="F221" s="67"/>
      <c r="G221" s="67"/>
      <c r="H221" s="67"/>
      <c r="I221" s="67"/>
      <c r="J221" s="67"/>
      <c r="K221" s="68"/>
    </row>
    <row r="222" spans="1:13" ht="18" customHeight="1" x14ac:dyDescent="0.65">
      <c r="A222" s="24"/>
      <c r="B222" s="25"/>
      <c r="C222" s="25"/>
      <c r="D222" s="25"/>
      <c r="E222" s="25"/>
      <c r="F222" s="25"/>
      <c r="G222" s="25"/>
      <c r="H222" s="25"/>
      <c r="I222" s="25"/>
      <c r="J222" s="25"/>
      <c r="K222" s="26"/>
    </row>
    <row r="223" spans="1:13" ht="26.25" customHeight="1" x14ac:dyDescent="0.65">
      <c r="A223" s="49" t="s">
        <v>47</v>
      </c>
      <c r="B223" s="50"/>
      <c r="C223" s="53">
        <v>1</v>
      </c>
      <c r="D223" s="54"/>
      <c r="E223" s="53">
        <v>1</v>
      </c>
      <c r="F223" s="54"/>
      <c r="G223" s="57" t="s">
        <v>48</v>
      </c>
      <c r="H223" s="58"/>
      <c r="I223" s="58"/>
      <c r="J223" s="58"/>
      <c r="K223" s="59"/>
    </row>
    <row r="224" spans="1:13" ht="46.5" customHeight="1" x14ac:dyDescent="0.65">
      <c r="A224" s="51"/>
      <c r="B224" s="52"/>
      <c r="C224" s="55"/>
      <c r="D224" s="56"/>
      <c r="E224" s="55"/>
      <c r="F224" s="56"/>
      <c r="G224" s="60" t="str">
        <f>+IF(M219=0,"Sin Selección",VLOOKUP(M219,Base!$A$2:$D$23,4,0))</f>
        <v>EQUIPO</v>
      </c>
      <c r="H224" s="61"/>
      <c r="I224" s="61"/>
      <c r="J224" s="61"/>
      <c r="K224" s="62"/>
    </row>
    <row r="225" spans="1:11" ht="18" customHeight="1" x14ac:dyDescent="0.65">
      <c r="A225" s="71"/>
      <c r="B225" s="71"/>
      <c r="C225" s="71"/>
      <c r="D225" s="71"/>
      <c r="E225" s="71"/>
      <c r="F225" s="71"/>
      <c r="G225" s="71"/>
      <c r="H225" s="71"/>
      <c r="I225" s="71"/>
      <c r="J225" s="71"/>
      <c r="K225" s="71"/>
    </row>
    <row r="226" spans="1:11" ht="28.5" customHeight="1" x14ac:dyDescent="0.65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</row>
    <row r="227" spans="1:11" ht="28.5" customHeight="1" x14ac:dyDescent="0.65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</row>
    <row r="228" spans="1:11" ht="28.5" customHeight="1" x14ac:dyDescent="0.65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</row>
    <row r="229" spans="1:11" ht="28.5" customHeight="1" x14ac:dyDescent="0.65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</row>
    <row r="230" spans="1:11" ht="28.5" customHeight="1" x14ac:dyDescent="0.65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</row>
    <row r="231" spans="1:11" ht="28.5" customHeight="1" x14ac:dyDescent="0.65">
      <c r="A231" s="72"/>
      <c r="B231" s="72"/>
      <c r="C231" s="72"/>
      <c r="D231" s="72"/>
      <c r="E231" s="72"/>
      <c r="F231" s="72"/>
      <c r="G231" s="72"/>
      <c r="H231" s="72"/>
      <c r="I231" s="72"/>
      <c r="J231" s="72"/>
      <c r="K231" s="72"/>
    </row>
    <row r="232" spans="1:11" ht="28.5" customHeight="1" x14ac:dyDescent="0.65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</row>
    <row r="233" spans="1:11" ht="28.5" customHeight="1" x14ac:dyDescent="0.65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</row>
    <row r="234" spans="1:11" ht="28.5" customHeight="1" x14ac:dyDescent="0.65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</row>
    <row r="235" spans="1:11" ht="28.5" customHeight="1" x14ac:dyDescent="0.65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</row>
    <row r="236" spans="1:11" ht="28.5" customHeight="1" x14ac:dyDescent="0.65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</row>
    <row r="237" spans="1:11" ht="42.75" customHeight="1" x14ac:dyDescent="0.65">
      <c r="A237" s="73"/>
      <c r="B237" s="73"/>
      <c r="C237" s="73"/>
      <c r="D237" s="74" t="s">
        <v>40</v>
      </c>
      <c r="E237" s="74"/>
      <c r="F237" s="74"/>
      <c r="G237" s="74"/>
      <c r="H237" s="74"/>
      <c r="I237" s="74"/>
      <c r="J237" s="74"/>
      <c r="K237" s="74"/>
    </row>
    <row r="238" spans="1:11" ht="42.75" customHeight="1" x14ac:dyDescent="0.65">
      <c r="A238" s="73"/>
      <c r="B238" s="73"/>
      <c r="C238" s="73"/>
      <c r="D238" s="74"/>
      <c r="E238" s="74"/>
      <c r="F238" s="74"/>
      <c r="G238" s="74"/>
      <c r="H238" s="74"/>
      <c r="I238" s="74"/>
      <c r="J238" s="74"/>
      <c r="K238" s="74"/>
    </row>
    <row r="239" spans="1:11" ht="18" customHeight="1" x14ac:dyDescent="0.65">
      <c r="A239" s="75"/>
      <c r="B239" s="76"/>
      <c r="C239" s="76"/>
      <c r="D239" s="76"/>
      <c r="E239" s="76"/>
      <c r="F239" s="76"/>
      <c r="G239" s="76"/>
      <c r="H239" s="76"/>
      <c r="I239" s="76"/>
      <c r="J239" s="76"/>
      <c r="K239" s="77"/>
    </row>
    <row r="240" spans="1:11" ht="46.5" customHeight="1" x14ac:dyDescent="0.65">
      <c r="A240" s="49" t="s">
        <v>41</v>
      </c>
      <c r="B240" s="50"/>
      <c r="C240" s="66" t="s">
        <v>42</v>
      </c>
      <c r="D240" s="67"/>
      <c r="E240" s="68"/>
      <c r="F240" s="66" t="s">
        <v>43</v>
      </c>
      <c r="G240" s="67"/>
      <c r="H240" s="68"/>
      <c r="I240" s="66" t="s">
        <v>44</v>
      </c>
      <c r="J240" s="67"/>
      <c r="K240" s="68"/>
    </row>
    <row r="241" spans="1:13" ht="46.5" customHeight="1" x14ac:dyDescent="0.65">
      <c r="A241" s="51"/>
      <c r="B241" s="52"/>
      <c r="C241" s="66">
        <f ca="1">+IF($M$1=0,"Sin Selección",DAY($M$1))</f>
        <v>26</v>
      </c>
      <c r="D241" s="67"/>
      <c r="E241" s="68"/>
      <c r="F241" s="66">
        <v>10</v>
      </c>
      <c r="G241" s="67"/>
      <c r="H241" s="68"/>
      <c r="I241" s="67">
        <v>2023</v>
      </c>
      <c r="J241" s="67"/>
      <c r="K241" s="68"/>
    </row>
    <row r="242" spans="1:13" ht="18" customHeight="1" x14ac:dyDescent="0.65">
      <c r="A242" s="24"/>
      <c r="B242" s="25"/>
      <c r="C242" s="25"/>
      <c r="D242" s="25"/>
      <c r="E242" s="25"/>
      <c r="F242" s="25"/>
      <c r="G242" s="25"/>
      <c r="H242" s="25"/>
      <c r="I242" s="25"/>
      <c r="J242" s="25"/>
      <c r="K242" s="26"/>
    </row>
    <row r="243" spans="1:13" ht="103.5" customHeight="1" x14ac:dyDescent="0.65">
      <c r="A243" s="69" t="s">
        <v>45</v>
      </c>
      <c r="B243" s="69"/>
      <c r="C243" s="70" t="str">
        <f>+IF(M243=0,"Sin Selección",VLOOKUP(M243,Base!$A$2:$B$23,2,0))</f>
        <v>Sin Selección</v>
      </c>
      <c r="D243" s="70"/>
      <c r="E243" s="70"/>
      <c r="F243" s="69"/>
      <c r="G243" s="69"/>
      <c r="H243" s="69"/>
      <c r="I243" s="69"/>
      <c r="J243" s="69"/>
      <c r="K243" s="69"/>
      <c r="M243" s="27"/>
    </row>
    <row r="244" spans="1:13" ht="18" customHeight="1" x14ac:dyDescent="0.65">
      <c r="A244" s="24"/>
      <c r="B244" s="25"/>
      <c r="C244" s="25"/>
      <c r="D244" s="25"/>
      <c r="E244" s="25"/>
      <c r="F244" s="25"/>
      <c r="G244" s="25"/>
      <c r="H244" s="25"/>
      <c r="I244" s="25"/>
      <c r="J244" s="25"/>
      <c r="K244" s="26"/>
    </row>
    <row r="245" spans="1:13" ht="45.75" customHeight="1" x14ac:dyDescent="0.65">
      <c r="A245" s="66" t="s">
        <v>46</v>
      </c>
      <c r="B245" s="68"/>
      <c r="C245" s="66" t="str">
        <f>+$C$9</f>
        <v>FELIPE VILLEGAS / DPTO SISTEMAS</v>
      </c>
      <c r="D245" s="67"/>
      <c r="E245" s="67"/>
      <c r="F245" s="67"/>
      <c r="G245" s="67"/>
      <c r="H245" s="67"/>
      <c r="I245" s="67"/>
      <c r="J245" s="67"/>
      <c r="K245" s="68"/>
    </row>
    <row r="246" spans="1:13" ht="18" customHeight="1" x14ac:dyDescent="0.65">
      <c r="A246" s="24"/>
      <c r="B246" s="25"/>
      <c r="C246" s="25"/>
      <c r="D246" s="25"/>
      <c r="E246" s="25"/>
      <c r="F246" s="25"/>
      <c r="G246" s="25"/>
      <c r="H246" s="25"/>
      <c r="I246" s="25"/>
      <c r="J246" s="25"/>
      <c r="K246" s="26"/>
    </row>
    <row r="247" spans="1:13" ht="26.25" customHeight="1" x14ac:dyDescent="0.65">
      <c r="A247" s="49" t="s">
        <v>47</v>
      </c>
      <c r="B247" s="50"/>
      <c r="C247" s="53">
        <v>1</v>
      </c>
      <c r="D247" s="54"/>
      <c r="E247" s="53">
        <v>1</v>
      </c>
      <c r="F247" s="54"/>
      <c r="G247" s="57" t="s">
        <v>48</v>
      </c>
      <c r="H247" s="58"/>
      <c r="I247" s="58"/>
      <c r="J247" s="58"/>
      <c r="K247" s="59"/>
    </row>
    <row r="248" spans="1:13" ht="46.5" customHeight="1" x14ac:dyDescent="0.65">
      <c r="A248" s="51"/>
      <c r="B248" s="52"/>
      <c r="C248" s="55"/>
      <c r="D248" s="56"/>
      <c r="E248" s="55"/>
      <c r="F248" s="56"/>
      <c r="G248" s="60" t="str">
        <f>+IF(M243=0,"Sin Selección",VLOOKUP(M243,Base!$A$2:$D$23,4,0))</f>
        <v>Sin Selección</v>
      </c>
      <c r="H248" s="61"/>
      <c r="I248" s="61"/>
      <c r="J248" s="61"/>
      <c r="K248" s="62"/>
    </row>
    <row r="249" spans="1:13" ht="18" customHeight="1" x14ac:dyDescent="0.65">
      <c r="A249" s="63"/>
      <c r="B249" s="64"/>
      <c r="C249" s="64"/>
      <c r="D249" s="64"/>
      <c r="E249" s="64"/>
      <c r="F249" s="64"/>
      <c r="G249" s="64"/>
      <c r="H249" s="64"/>
      <c r="I249" s="64"/>
      <c r="J249" s="64"/>
      <c r="K249" s="65"/>
    </row>
    <row r="250" spans="1:13" ht="42.75" customHeight="1" x14ac:dyDescent="0.65">
      <c r="A250" s="78"/>
      <c r="B250" s="79"/>
      <c r="C250" s="80"/>
      <c r="D250" s="84" t="s">
        <v>40</v>
      </c>
      <c r="E250" s="85"/>
      <c r="F250" s="85"/>
      <c r="G250" s="85"/>
      <c r="H250" s="85"/>
      <c r="I250" s="85"/>
      <c r="J250" s="85"/>
      <c r="K250" s="86"/>
    </row>
    <row r="251" spans="1:13" ht="42.75" customHeight="1" x14ac:dyDescent="0.65">
      <c r="A251" s="81"/>
      <c r="B251" s="82"/>
      <c r="C251" s="83"/>
      <c r="D251" s="87"/>
      <c r="E251" s="88"/>
      <c r="F251" s="88"/>
      <c r="G251" s="88"/>
      <c r="H251" s="88"/>
      <c r="I251" s="88"/>
      <c r="J251" s="88"/>
      <c r="K251" s="89"/>
    </row>
    <row r="252" spans="1:13" ht="18" customHeight="1" x14ac:dyDescent="0.65">
      <c r="A252" s="75"/>
      <c r="B252" s="76"/>
      <c r="C252" s="76"/>
      <c r="D252" s="76"/>
      <c r="E252" s="76"/>
      <c r="F252" s="76"/>
      <c r="G252" s="76"/>
      <c r="H252" s="76"/>
      <c r="I252" s="76"/>
      <c r="J252" s="76"/>
      <c r="K252" s="77"/>
    </row>
    <row r="253" spans="1:13" ht="46.5" customHeight="1" x14ac:dyDescent="0.65">
      <c r="A253" s="49" t="s">
        <v>41</v>
      </c>
      <c r="B253" s="50"/>
      <c r="C253" s="66" t="s">
        <v>42</v>
      </c>
      <c r="D253" s="67"/>
      <c r="E253" s="68"/>
      <c r="F253" s="66" t="s">
        <v>43</v>
      </c>
      <c r="G253" s="67"/>
      <c r="H253" s="68"/>
      <c r="I253" s="66" t="s">
        <v>44</v>
      </c>
      <c r="J253" s="67"/>
      <c r="K253" s="68"/>
    </row>
    <row r="254" spans="1:13" ht="46.5" customHeight="1" x14ac:dyDescent="0.65">
      <c r="A254" s="51"/>
      <c r="B254" s="52"/>
      <c r="C254" s="66">
        <f ca="1">+IF($M$1=0,"Sin Selección",DAY($M$1))</f>
        <v>26</v>
      </c>
      <c r="D254" s="67"/>
      <c r="E254" s="68"/>
      <c r="F254" s="66">
        <v>10</v>
      </c>
      <c r="G254" s="67"/>
      <c r="H254" s="68"/>
      <c r="I254" s="67">
        <v>2023</v>
      </c>
      <c r="J254" s="67"/>
      <c r="K254" s="68"/>
    </row>
    <row r="255" spans="1:13" ht="18" customHeight="1" x14ac:dyDescent="0.65">
      <c r="A255" s="24"/>
      <c r="B255" s="25"/>
      <c r="C255" s="25"/>
      <c r="D255" s="25"/>
      <c r="E255" s="25"/>
      <c r="F255" s="25"/>
      <c r="G255" s="25"/>
      <c r="H255" s="25"/>
      <c r="I255" s="25"/>
      <c r="J255" s="25"/>
      <c r="K255" s="26"/>
    </row>
    <row r="256" spans="1:13" ht="103.5" customHeight="1" x14ac:dyDescent="0.65">
      <c r="A256" s="69" t="s">
        <v>45</v>
      </c>
      <c r="B256" s="69"/>
      <c r="C256" s="70" t="str">
        <f>+IF(M256=0,"Sin Selección",VLOOKUP(M256,Base!$A$2:$B$23,2,0))</f>
        <v>Sin Selección</v>
      </c>
      <c r="D256" s="70"/>
      <c r="E256" s="70"/>
      <c r="F256" s="69"/>
      <c r="G256" s="69"/>
      <c r="H256" s="69"/>
      <c r="I256" s="69"/>
      <c r="J256" s="69"/>
      <c r="K256" s="69"/>
      <c r="M256" s="27"/>
    </row>
    <row r="257" spans="1:11" ht="18" customHeight="1" x14ac:dyDescent="0.65">
      <c r="A257" s="24"/>
      <c r="B257" s="25"/>
      <c r="C257" s="25"/>
      <c r="D257" s="25"/>
      <c r="E257" s="25"/>
      <c r="F257" s="25"/>
      <c r="G257" s="25"/>
      <c r="H257" s="25"/>
      <c r="I257" s="25"/>
      <c r="J257" s="25"/>
      <c r="K257" s="26"/>
    </row>
    <row r="258" spans="1:11" ht="45.75" customHeight="1" x14ac:dyDescent="0.65">
      <c r="A258" s="66" t="s">
        <v>46</v>
      </c>
      <c r="B258" s="68"/>
      <c r="C258" s="66" t="str">
        <f>+$C$9</f>
        <v>FELIPE VILLEGAS / DPTO SISTEMAS</v>
      </c>
      <c r="D258" s="67"/>
      <c r="E258" s="67"/>
      <c r="F258" s="67"/>
      <c r="G258" s="67"/>
      <c r="H258" s="67"/>
      <c r="I258" s="67"/>
      <c r="J258" s="67"/>
      <c r="K258" s="68"/>
    </row>
    <row r="259" spans="1:11" ht="18" customHeight="1" x14ac:dyDescent="0.65">
      <c r="A259" s="24"/>
      <c r="B259" s="25"/>
      <c r="C259" s="25"/>
      <c r="D259" s="25"/>
      <c r="E259" s="25"/>
      <c r="F259" s="25"/>
      <c r="G259" s="25"/>
      <c r="H259" s="25"/>
      <c r="I259" s="25"/>
      <c r="J259" s="25"/>
      <c r="K259" s="26"/>
    </row>
    <row r="260" spans="1:11" ht="26.25" customHeight="1" x14ac:dyDescent="0.65">
      <c r="A260" s="49" t="s">
        <v>47</v>
      </c>
      <c r="B260" s="50"/>
      <c r="C260" s="53">
        <v>1</v>
      </c>
      <c r="D260" s="54"/>
      <c r="E260" s="53">
        <v>1</v>
      </c>
      <c r="F260" s="54"/>
      <c r="G260" s="57" t="s">
        <v>48</v>
      </c>
      <c r="H260" s="58"/>
      <c r="I260" s="58"/>
      <c r="J260" s="58"/>
      <c r="K260" s="59"/>
    </row>
    <row r="261" spans="1:11" ht="46.5" customHeight="1" x14ac:dyDescent="0.65">
      <c r="A261" s="51"/>
      <c r="B261" s="52"/>
      <c r="C261" s="55"/>
      <c r="D261" s="56"/>
      <c r="E261" s="55"/>
      <c r="F261" s="56"/>
      <c r="G261" s="60" t="str">
        <f>+IF(M256=0,"Sin Selección",VLOOKUP(M256,Base!$A$2:$D$23,4,0))</f>
        <v>Sin Selección</v>
      </c>
      <c r="H261" s="61"/>
      <c r="I261" s="61"/>
      <c r="J261" s="61"/>
      <c r="K261" s="62"/>
    </row>
    <row r="262" spans="1:11" ht="18" customHeight="1" x14ac:dyDescent="0.65">
      <c r="A262" s="71"/>
      <c r="B262" s="71"/>
      <c r="C262" s="71"/>
      <c r="D262" s="71"/>
      <c r="E262" s="71"/>
      <c r="F262" s="71"/>
      <c r="G262" s="71"/>
      <c r="H262" s="71"/>
      <c r="I262" s="71"/>
      <c r="J262" s="71"/>
      <c r="K262" s="71"/>
    </row>
    <row r="263" spans="1:11" ht="28.5" customHeight="1" x14ac:dyDescent="0.65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</row>
    <row r="264" spans="1:11" ht="28.5" customHeight="1" x14ac:dyDescent="0.65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</row>
    <row r="265" spans="1:11" ht="28.5" customHeight="1" x14ac:dyDescent="0.65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</row>
    <row r="266" spans="1:11" ht="28.5" customHeight="1" x14ac:dyDescent="0.65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</row>
    <row r="267" spans="1:11" ht="28.5" customHeight="1" x14ac:dyDescent="0.65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</row>
    <row r="268" spans="1:11" ht="28.5" customHeight="1" x14ac:dyDescent="0.65">
      <c r="A268" s="72"/>
      <c r="B268" s="72"/>
      <c r="C268" s="72"/>
      <c r="D268" s="72"/>
      <c r="E268" s="72"/>
      <c r="F268" s="72"/>
      <c r="G268" s="72"/>
      <c r="H268" s="72"/>
      <c r="I268" s="72"/>
      <c r="J268" s="72"/>
      <c r="K268" s="72"/>
    </row>
    <row r="269" spans="1:11" ht="28.5" customHeight="1" x14ac:dyDescent="0.65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</row>
    <row r="270" spans="1:11" ht="28.5" customHeight="1" x14ac:dyDescent="0.65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</row>
    <row r="271" spans="1:11" ht="28.5" customHeight="1" x14ac:dyDescent="0.65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</row>
    <row r="272" spans="1:11" ht="28.5" customHeight="1" x14ac:dyDescent="0.65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</row>
    <row r="273" spans="1:13" ht="28.5" customHeight="1" x14ac:dyDescent="0.65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</row>
    <row r="274" spans="1:13" ht="42.75" customHeight="1" x14ac:dyDescent="0.65">
      <c r="A274" s="73"/>
      <c r="B274" s="73"/>
      <c r="C274" s="73"/>
      <c r="D274" s="74" t="s">
        <v>40</v>
      </c>
      <c r="E274" s="74"/>
      <c r="F274" s="74"/>
      <c r="G274" s="74"/>
      <c r="H274" s="74"/>
      <c r="I274" s="74"/>
      <c r="J274" s="74"/>
      <c r="K274" s="74"/>
    </row>
    <row r="275" spans="1:13" ht="42.75" customHeight="1" x14ac:dyDescent="0.65">
      <c r="A275" s="73"/>
      <c r="B275" s="73"/>
      <c r="C275" s="73"/>
      <c r="D275" s="74"/>
      <c r="E275" s="74"/>
      <c r="F275" s="74"/>
      <c r="G275" s="74"/>
      <c r="H275" s="74"/>
      <c r="I275" s="74"/>
      <c r="J275" s="74"/>
      <c r="K275" s="74"/>
    </row>
    <row r="276" spans="1:13" ht="18" customHeight="1" x14ac:dyDescent="0.65">
      <c r="A276" s="75"/>
      <c r="B276" s="76"/>
      <c r="C276" s="76"/>
      <c r="D276" s="76"/>
      <c r="E276" s="76"/>
      <c r="F276" s="76"/>
      <c r="G276" s="76"/>
      <c r="H276" s="76"/>
      <c r="I276" s="76"/>
      <c r="J276" s="76"/>
      <c r="K276" s="77"/>
    </row>
    <row r="277" spans="1:13" ht="46.5" customHeight="1" x14ac:dyDescent="0.65">
      <c r="A277" s="49" t="s">
        <v>41</v>
      </c>
      <c r="B277" s="50"/>
      <c r="C277" s="66" t="s">
        <v>42</v>
      </c>
      <c r="D277" s="67"/>
      <c r="E277" s="68"/>
      <c r="F277" s="66" t="s">
        <v>43</v>
      </c>
      <c r="G277" s="67"/>
      <c r="H277" s="68"/>
      <c r="I277" s="66" t="s">
        <v>44</v>
      </c>
      <c r="J277" s="67"/>
      <c r="K277" s="68"/>
    </row>
    <row r="278" spans="1:13" ht="46.5" customHeight="1" x14ac:dyDescent="0.65">
      <c r="A278" s="51"/>
      <c r="B278" s="52"/>
      <c r="C278" s="66">
        <f ca="1">+IF($M$1=0,"Sin Selección",DAY($M$1))</f>
        <v>26</v>
      </c>
      <c r="D278" s="67"/>
      <c r="E278" s="68"/>
      <c r="F278" s="66">
        <v>10</v>
      </c>
      <c r="G278" s="67"/>
      <c r="H278" s="68"/>
      <c r="I278" s="67">
        <v>2023</v>
      </c>
      <c r="J278" s="67"/>
      <c r="K278" s="68"/>
    </row>
    <row r="279" spans="1:13" ht="18" customHeight="1" x14ac:dyDescent="0.65">
      <c r="A279" s="24"/>
      <c r="B279" s="25"/>
      <c r="C279" s="25"/>
      <c r="D279" s="25"/>
      <c r="E279" s="25"/>
      <c r="F279" s="25"/>
      <c r="G279" s="25"/>
      <c r="H279" s="25"/>
      <c r="I279" s="25"/>
      <c r="J279" s="25"/>
      <c r="K279" s="26"/>
    </row>
    <row r="280" spans="1:13" ht="103.5" customHeight="1" x14ac:dyDescent="0.65">
      <c r="A280" s="69" t="s">
        <v>45</v>
      </c>
      <c r="B280" s="69"/>
      <c r="C280" s="70" t="str">
        <f>+IF(M280=0,"Sin Selección",VLOOKUP(M280,Base!$A$2:$B$23,2,0))</f>
        <v>Sin Selección</v>
      </c>
      <c r="D280" s="70"/>
      <c r="E280" s="70"/>
      <c r="F280" s="69"/>
      <c r="G280" s="69"/>
      <c r="H280" s="69"/>
      <c r="I280" s="69"/>
      <c r="J280" s="69"/>
      <c r="K280" s="69"/>
      <c r="M280" s="27"/>
    </row>
    <row r="281" spans="1:13" ht="18" customHeight="1" x14ac:dyDescent="0.65">
      <c r="A281" s="24"/>
      <c r="B281" s="25"/>
      <c r="C281" s="25"/>
      <c r="D281" s="25"/>
      <c r="E281" s="25"/>
      <c r="F281" s="25"/>
      <c r="G281" s="25"/>
      <c r="H281" s="25"/>
      <c r="I281" s="25"/>
      <c r="J281" s="25"/>
      <c r="K281" s="26"/>
    </row>
    <row r="282" spans="1:13" ht="45.75" customHeight="1" x14ac:dyDescent="0.65">
      <c r="A282" s="66" t="s">
        <v>46</v>
      </c>
      <c r="B282" s="68"/>
      <c r="C282" s="66" t="str">
        <f>+$C$9</f>
        <v>FELIPE VILLEGAS / DPTO SISTEMAS</v>
      </c>
      <c r="D282" s="67"/>
      <c r="E282" s="67"/>
      <c r="F282" s="67"/>
      <c r="G282" s="67"/>
      <c r="H282" s="67"/>
      <c r="I282" s="67"/>
      <c r="J282" s="67"/>
      <c r="K282" s="68"/>
    </row>
    <row r="283" spans="1:13" ht="18" customHeight="1" x14ac:dyDescent="0.65">
      <c r="A283" s="24"/>
      <c r="B283" s="25"/>
      <c r="C283" s="25"/>
      <c r="D283" s="25"/>
      <c r="E283" s="25"/>
      <c r="F283" s="25"/>
      <c r="G283" s="25"/>
      <c r="H283" s="25"/>
      <c r="I283" s="25"/>
      <c r="J283" s="25"/>
      <c r="K283" s="26"/>
    </row>
    <row r="284" spans="1:13" ht="26.25" customHeight="1" x14ac:dyDescent="0.65">
      <c r="A284" s="49" t="s">
        <v>47</v>
      </c>
      <c r="B284" s="50"/>
      <c r="C284" s="53">
        <v>1</v>
      </c>
      <c r="D284" s="54"/>
      <c r="E284" s="53">
        <v>1</v>
      </c>
      <c r="F284" s="54"/>
      <c r="G284" s="57" t="s">
        <v>48</v>
      </c>
      <c r="H284" s="58"/>
      <c r="I284" s="58"/>
      <c r="J284" s="58"/>
      <c r="K284" s="59"/>
    </row>
    <row r="285" spans="1:13" ht="46.5" customHeight="1" x14ac:dyDescent="0.65">
      <c r="A285" s="51"/>
      <c r="B285" s="52"/>
      <c r="C285" s="55"/>
      <c r="D285" s="56"/>
      <c r="E285" s="55"/>
      <c r="F285" s="56"/>
      <c r="G285" s="60" t="str">
        <f>+IF(M280=0,"Sin Selección",VLOOKUP(M280,Base!$A$2:$D$23,4,0))</f>
        <v>Sin Selección</v>
      </c>
      <c r="H285" s="61"/>
      <c r="I285" s="61"/>
      <c r="J285" s="61"/>
      <c r="K285" s="62"/>
    </row>
    <row r="286" spans="1:13" ht="18" customHeight="1" x14ac:dyDescent="0.65">
      <c r="A286" s="63"/>
      <c r="B286" s="64"/>
      <c r="C286" s="64"/>
      <c r="D286" s="64"/>
      <c r="E286" s="64"/>
      <c r="F286" s="64"/>
      <c r="G286" s="64"/>
      <c r="H286" s="64"/>
      <c r="I286" s="64"/>
      <c r="J286" s="64"/>
      <c r="K286" s="65"/>
    </row>
    <row r="287" spans="1:13" ht="42.75" customHeight="1" x14ac:dyDescent="0.65">
      <c r="A287" s="78"/>
      <c r="B287" s="79"/>
      <c r="C287" s="80"/>
      <c r="D287" s="84" t="s">
        <v>40</v>
      </c>
      <c r="E287" s="85"/>
      <c r="F287" s="85"/>
      <c r="G287" s="85"/>
      <c r="H287" s="85"/>
      <c r="I287" s="85"/>
      <c r="J287" s="85"/>
      <c r="K287" s="86"/>
    </row>
    <row r="288" spans="1:13" ht="42.75" customHeight="1" x14ac:dyDescent="0.65">
      <c r="A288" s="81"/>
      <c r="B288" s="82"/>
      <c r="C288" s="83"/>
      <c r="D288" s="87"/>
      <c r="E288" s="88"/>
      <c r="F288" s="88"/>
      <c r="G288" s="88"/>
      <c r="H288" s="88"/>
      <c r="I288" s="88"/>
      <c r="J288" s="88"/>
      <c r="K288" s="89"/>
    </row>
    <row r="289" spans="1:13" ht="18" customHeight="1" x14ac:dyDescent="0.65">
      <c r="A289" s="75"/>
      <c r="B289" s="76"/>
      <c r="C289" s="76"/>
      <c r="D289" s="76"/>
      <c r="E289" s="76"/>
      <c r="F289" s="76"/>
      <c r="G289" s="76"/>
      <c r="H289" s="76"/>
      <c r="I289" s="76"/>
      <c r="J289" s="76"/>
      <c r="K289" s="77"/>
    </row>
    <row r="290" spans="1:13" ht="46.5" customHeight="1" x14ac:dyDescent="0.65">
      <c r="A290" s="49" t="s">
        <v>41</v>
      </c>
      <c r="B290" s="50"/>
      <c r="C290" s="66" t="s">
        <v>42</v>
      </c>
      <c r="D290" s="67"/>
      <c r="E290" s="68"/>
      <c r="F290" s="66" t="s">
        <v>43</v>
      </c>
      <c r="G290" s="67"/>
      <c r="H290" s="68"/>
      <c r="I290" s="66" t="s">
        <v>44</v>
      </c>
      <c r="J290" s="67"/>
      <c r="K290" s="68"/>
    </row>
    <row r="291" spans="1:13" ht="46.5" customHeight="1" x14ac:dyDescent="0.65">
      <c r="A291" s="51"/>
      <c r="B291" s="52"/>
      <c r="C291" s="66">
        <f ca="1">+IF($M$1=0,"Sin Selección",DAY($M$1))</f>
        <v>26</v>
      </c>
      <c r="D291" s="67"/>
      <c r="E291" s="68"/>
      <c r="F291" s="66">
        <v>10</v>
      </c>
      <c r="G291" s="67"/>
      <c r="H291" s="68"/>
      <c r="I291" s="67">
        <v>2023</v>
      </c>
      <c r="J291" s="67"/>
      <c r="K291" s="68"/>
    </row>
    <row r="292" spans="1:13" ht="18" customHeight="1" x14ac:dyDescent="0.65">
      <c r="A292" s="24"/>
      <c r="B292" s="25"/>
      <c r="C292" s="25"/>
      <c r="D292" s="25"/>
      <c r="E292" s="25"/>
      <c r="F292" s="25"/>
      <c r="G292" s="25"/>
      <c r="H292" s="25"/>
      <c r="I292" s="25"/>
      <c r="J292" s="25"/>
      <c r="K292" s="26"/>
    </row>
    <row r="293" spans="1:13" ht="103.5" customHeight="1" x14ac:dyDescent="0.65">
      <c r="A293" s="69" t="s">
        <v>45</v>
      </c>
      <c r="B293" s="69"/>
      <c r="C293" s="70" t="str">
        <f>+IF(M293=0,"Sin Selección",VLOOKUP(M293,Base!$A$2:$B$23,2,0))</f>
        <v>Sin Selección</v>
      </c>
      <c r="D293" s="70"/>
      <c r="E293" s="70"/>
      <c r="F293" s="69"/>
      <c r="G293" s="69"/>
      <c r="H293" s="69"/>
      <c r="I293" s="69"/>
      <c r="J293" s="69"/>
      <c r="K293" s="69"/>
      <c r="M293" s="27"/>
    </row>
    <row r="294" spans="1:13" ht="18" customHeight="1" x14ac:dyDescent="0.65">
      <c r="A294" s="24"/>
      <c r="B294" s="25"/>
      <c r="C294" s="25"/>
      <c r="D294" s="25"/>
      <c r="E294" s="25"/>
      <c r="F294" s="25"/>
      <c r="G294" s="25"/>
      <c r="H294" s="25"/>
      <c r="I294" s="25"/>
      <c r="J294" s="25"/>
      <c r="K294" s="26"/>
    </row>
    <row r="295" spans="1:13" ht="45.75" customHeight="1" x14ac:dyDescent="0.65">
      <c r="A295" s="66" t="s">
        <v>46</v>
      </c>
      <c r="B295" s="68"/>
      <c r="C295" s="66" t="str">
        <f>+$C$9</f>
        <v>FELIPE VILLEGAS / DPTO SISTEMAS</v>
      </c>
      <c r="D295" s="67"/>
      <c r="E295" s="67"/>
      <c r="F295" s="67"/>
      <c r="G295" s="67"/>
      <c r="H295" s="67"/>
      <c r="I295" s="67"/>
      <c r="J295" s="67"/>
      <c r="K295" s="68"/>
    </row>
    <row r="296" spans="1:13" ht="18" customHeight="1" x14ac:dyDescent="0.65">
      <c r="A296" s="24"/>
      <c r="B296" s="25"/>
      <c r="C296" s="25"/>
      <c r="D296" s="25"/>
      <c r="E296" s="25"/>
      <c r="F296" s="25"/>
      <c r="G296" s="25"/>
      <c r="H296" s="25"/>
      <c r="I296" s="25"/>
      <c r="J296" s="25"/>
      <c r="K296" s="26"/>
    </row>
    <row r="297" spans="1:13" ht="26.25" customHeight="1" x14ac:dyDescent="0.65">
      <c r="A297" s="49" t="s">
        <v>47</v>
      </c>
      <c r="B297" s="50"/>
      <c r="C297" s="53">
        <v>1</v>
      </c>
      <c r="D297" s="54"/>
      <c r="E297" s="53">
        <v>1</v>
      </c>
      <c r="F297" s="54"/>
      <c r="G297" s="57" t="s">
        <v>48</v>
      </c>
      <c r="H297" s="58"/>
      <c r="I297" s="58"/>
      <c r="J297" s="58"/>
      <c r="K297" s="59"/>
    </row>
    <row r="298" spans="1:13" ht="46.5" customHeight="1" x14ac:dyDescent="0.65">
      <c r="A298" s="51"/>
      <c r="B298" s="52"/>
      <c r="C298" s="55"/>
      <c r="D298" s="56"/>
      <c r="E298" s="55"/>
      <c r="F298" s="56"/>
      <c r="G298" s="60" t="str">
        <f>+IF(M293=0,"Sin Selección",VLOOKUP(M293,Base!$A$2:$D$23,4,0))</f>
        <v>Sin Selección</v>
      </c>
      <c r="H298" s="61"/>
      <c r="I298" s="61"/>
      <c r="J298" s="61"/>
      <c r="K298" s="62"/>
    </row>
    <row r="299" spans="1:13" ht="18" customHeight="1" x14ac:dyDescent="0.65">
      <c r="A299" s="71"/>
      <c r="B299" s="71"/>
      <c r="C299" s="71"/>
      <c r="D299" s="71"/>
      <c r="E299" s="71"/>
      <c r="F299" s="71"/>
      <c r="G299" s="71"/>
      <c r="H299" s="71"/>
      <c r="I299" s="71"/>
      <c r="J299" s="71"/>
      <c r="K299" s="71"/>
    </row>
    <row r="300" spans="1:13" ht="28.5" customHeight="1" x14ac:dyDescent="0.65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</row>
    <row r="301" spans="1:13" ht="28.5" customHeight="1" x14ac:dyDescent="0.65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</row>
    <row r="302" spans="1:13" ht="28.5" customHeight="1" x14ac:dyDescent="0.65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</row>
    <row r="303" spans="1:13" ht="28.5" customHeight="1" x14ac:dyDescent="0.65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</row>
    <row r="304" spans="1:13" ht="28.5" customHeight="1" x14ac:dyDescent="0.65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</row>
    <row r="305" spans="1:13" ht="28.5" customHeight="1" x14ac:dyDescent="0.65">
      <c r="A305" s="72"/>
      <c r="B305" s="72"/>
      <c r="C305" s="72"/>
      <c r="D305" s="72"/>
      <c r="E305" s="72"/>
      <c r="F305" s="72"/>
      <c r="G305" s="72"/>
      <c r="H305" s="72"/>
      <c r="I305" s="72"/>
      <c r="J305" s="72"/>
      <c r="K305" s="72"/>
    </row>
    <row r="306" spans="1:13" ht="28.5" customHeight="1" x14ac:dyDescent="0.65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</row>
    <row r="307" spans="1:13" ht="28.5" customHeight="1" x14ac:dyDescent="0.65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</row>
    <row r="308" spans="1:13" ht="28.5" customHeight="1" x14ac:dyDescent="0.65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</row>
    <row r="309" spans="1:13" ht="28.5" customHeight="1" x14ac:dyDescent="0.65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</row>
    <row r="310" spans="1:13" ht="28.5" customHeight="1" x14ac:dyDescent="0.65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</row>
    <row r="311" spans="1:13" ht="42.75" customHeight="1" x14ac:dyDescent="0.65">
      <c r="A311" s="73"/>
      <c r="B311" s="73"/>
      <c r="C311" s="73"/>
      <c r="D311" s="74" t="s">
        <v>40</v>
      </c>
      <c r="E311" s="74"/>
      <c r="F311" s="74"/>
      <c r="G311" s="74"/>
      <c r="H311" s="74"/>
      <c r="I311" s="74"/>
      <c r="J311" s="74"/>
      <c r="K311" s="74"/>
    </row>
    <row r="312" spans="1:13" ht="42.75" customHeight="1" x14ac:dyDescent="0.65">
      <c r="A312" s="73"/>
      <c r="B312" s="73"/>
      <c r="C312" s="73"/>
      <c r="D312" s="74"/>
      <c r="E312" s="74"/>
      <c r="F312" s="74"/>
      <c r="G312" s="74"/>
      <c r="H312" s="74"/>
      <c r="I312" s="74"/>
      <c r="J312" s="74"/>
      <c r="K312" s="74"/>
    </row>
    <row r="313" spans="1:13" ht="18" customHeight="1" x14ac:dyDescent="0.65">
      <c r="A313" s="75"/>
      <c r="B313" s="76"/>
      <c r="C313" s="76"/>
      <c r="D313" s="76"/>
      <c r="E313" s="76"/>
      <c r="F313" s="76"/>
      <c r="G313" s="76"/>
      <c r="H313" s="76"/>
      <c r="I313" s="76"/>
      <c r="J313" s="76"/>
      <c r="K313" s="77"/>
    </row>
    <row r="314" spans="1:13" ht="46.5" customHeight="1" x14ac:dyDescent="0.65">
      <c r="A314" s="49" t="s">
        <v>41</v>
      </c>
      <c r="B314" s="50"/>
      <c r="C314" s="66" t="s">
        <v>42</v>
      </c>
      <c r="D314" s="67"/>
      <c r="E314" s="68"/>
      <c r="F314" s="66" t="s">
        <v>43</v>
      </c>
      <c r="G314" s="67"/>
      <c r="H314" s="68"/>
      <c r="I314" s="66" t="s">
        <v>44</v>
      </c>
      <c r="J314" s="67"/>
      <c r="K314" s="68"/>
    </row>
    <row r="315" spans="1:13" ht="46.5" customHeight="1" x14ac:dyDescent="0.65">
      <c r="A315" s="51"/>
      <c r="B315" s="52"/>
      <c r="C315" s="66">
        <f ca="1">+IF($M$1=0,"Sin Selección",DAY($M$1))</f>
        <v>26</v>
      </c>
      <c r="D315" s="67"/>
      <c r="E315" s="68"/>
      <c r="F315" s="66">
        <v>10</v>
      </c>
      <c r="G315" s="67"/>
      <c r="H315" s="68"/>
      <c r="I315" s="67">
        <v>2023</v>
      </c>
      <c r="J315" s="67"/>
      <c r="K315" s="68"/>
    </row>
    <row r="316" spans="1:13" ht="18" customHeight="1" x14ac:dyDescent="0.65">
      <c r="A316" s="24"/>
      <c r="B316" s="25"/>
      <c r="C316" s="25"/>
      <c r="D316" s="25"/>
      <c r="E316" s="25"/>
      <c r="F316" s="25"/>
      <c r="G316" s="25"/>
      <c r="H316" s="25"/>
      <c r="I316" s="25"/>
      <c r="J316" s="25"/>
      <c r="K316" s="26"/>
    </row>
    <row r="317" spans="1:13" ht="103.5" customHeight="1" x14ac:dyDescent="0.65">
      <c r="A317" s="69" t="s">
        <v>45</v>
      </c>
      <c r="B317" s="69"/>
      <c r="C317" s="70" t="str">
        <f>+IF(M317=0,"Sin Selección",VLOOKUP(M317,Base!$A$2:$B$23,2,0))</f>
        <v>Sin Selección</v>
      </c>
      <c r="D317" s="70"/>
      <c r="E317" s="70"/>
      <c r="F317" s="69"/>
      <c r="G317" s="69"/>
      <c r="H317" s="69"/>
      <c r="I317" s="69"/>
      <c r="J317" s="69"/>
      <c r="K317" s="69"/>
      <c r="M317" s="27"/>
    </row>
    <row r="318" spans="1:13" ht="18" customHeight="1" x14ac:dyDescent="0.65">
      <c r="A318" s="24"/>
      <c r="B318" s="25"/>
      <c r="C318" s="25"/>
      <c r="D318" s="25"/>
      <c r="E318" s="25"/>
      <c r="F318" s="25"/>
      <c r="G318" s="25"/>
      <c r="H318" s="25"/>
      <c r="I318" s="25"/>
      <c r="J318" s="25"/>
      <c r="K318" s="26"/>
    </row>
    <row r="319" spans="1:13" ht="45.75" customHeight="1" x14ac:dyDescent="0.65">
      <c r="A319" s="66" t="s">
        <v>46</v>
      </c>
      <c r="B319" s="68"/>
      <c r="C319" s="66" t="str">
        <f>+$C$9</f>
        <v>FELIPE VILLEGAS / DPTO SISTEMAS</v>
      </c>
      <c r="D319" s="67"/>
      <c r="E319" s="67"/>
      <c r="F319" s="67"/>
      <c r="G319" s="67"/>
      <c r="H319" s="67"/>
      <c r="I319" s="67"/>
      <c r="J319" s="67"/>
      <c r="K319" s="68"/>
    </row>
    <row r="320" spans="1:13" ht="18" customHeight="1" x14ac:dyDescent="0.65">
      <c r="A320" s="24"/>
      <c r="B320" s="25"/>
      <c r="C320" s="25"/>
      <c r="D320" s="25"/>
      <c r="E320" s="25"/>
      <c r="F320" s="25"/>
      <c r="G320" s="25"/>
      <c r="H320" s="25"/>
      <c r="I320" s="25"/>
      <c r="J320" s="25"/>
      <c r="K320" s="26"/>
    </row>
    <row r="321" spans="1:13" ht="26.25" customHeight="1" x14ac:dyDescent="0.65">
      <c r="A321" s="49" t="s">
        <v>47</v>
      </c>
      <c r="B321" s="50"/>
      <c r="C321" s="53">
        <v>1</v>
      </c>
      <c r="D321" s="54"/>
      <c r="E321" s="53">
        <v>1</v>
      </c>
      <c r="F321" s="54"/>
      <c r="G321" s="57" t="s">
        <v>48</v>
      </c>
      <c r="H321" s="58"/>
      <c r="I321" s="58"/>
      <c r="J321" s="58"/>
      <c r="K321" s="59"/>
    </row>
    <row r="322" spans="1:13" ht="46.5" customHeight="1" x14ac:dyDescent="0.65">
      <c r="A322" s="51"/>
      <c r="B322" s="52"/>
      <c r="C322" s="55"/>
      <c r="D322" s="56"/>
      <c r="E322" s="55"/>
      <c r="F322" s="56"/>
      <c r="G322" s="60" t="str">
        <f>+IF(M317=0,"Sin Selección",VLOOKUP(M317,Base!$A$2:$D$23,4,0))</f>
        <v>Sin Selección</v>
      </c>
      <c r="H322" s="61"/>
      <c r="I322" s="61"/>
      <c r="J322" s="61"/>
      <c r="K322" s="62"/>
    </row>
    <row r="323" spans="1:13" ht="18" customHeight="1" x14ac:dyDescent="0.65">
      <c r="A323" s="63"/>
      <c r="B323" s="64"/>
      <c r="C323" s="64"/>
      <c r="D323" s="64"/>
      <c r="E323" s="64"/>
      <c r="F323" s="64"/>
      <c r="G323" s="64"/>
      <c r="H323" s="64"/>
      <c r="I323" s="64"/>
      <c r="J323" s="64"/>
      <c r="K323" s="65"/>
    </row>
    <row r="324" spans="1:13" ht="42.75" customHeight="1" x14ac:dyDescent="0.65">
      <c r="A324" s="78"/>
      <c r="B324" s="79"/>
      <c r="C324" s="80"/>
      <c r="D324" s="84" t="s">
        <v>40</v>
      </c>
      <c r="E324" s="85"/>
      <c r="F324" s="85"/>
      <c r="G324" s="85"/>
      <c r="H324" s="85"/>
      <c r="I324" s="85"/>
      <c r="J324" s="85"/>
      <c r="K324" s="86"/>
    </row>
    <row r="325" spans="1:13" ht="42.75" customHeight="1" x14ac:dyDescent="0.65">
      <c r="A325" s="81"/>
      <c r="B325" s="82"/>
      <c r="C325" s="83"/>
      <c r="D325" s="87"/>
      <c r="E325" s="88"/>
      <c r="F325" s="88"/>
      <c r="G325" s="88"/>
      <c r="H325" s="88"/>
      <c r="I325" s="88"/>
      <c r="J325" s="88"/>
      <c r="K325" s="89"/>
    </row>
    <row r="326" spans="1:13" ht="18" customHeight="1" x14ac:dyDescent="0.65">
      <c r="A326" s="75"/>
      <c r="B326" s="76"/>
      <c r="C326" s="76"/>
      <c r="D326" s="76"/>
      <c r="E326" s="76"/>
      <c r="F326" s="76"/>
      <c r="G326" s="76"/>
      <c r="H326" s="76"/>
      <c r="I326" s="76"/>
      <c r="J326" s="76"/>
      <c r="K326" s="77"/>
    </row>
    <row r="327" spans="1:13" ht="46.5" customHeight="1" x14ac:dyDescent="0.65">
      <c r="A327" s="49" t="s">
        <v>41</v>
      </c>
      <c r="B327" s="50"/>
      <c r="C327" s="66" t="s">
        <v>42</v>
      </c>
      <c r="D327" s="67"/>
      <c r="E327" s="68"/>
      <c r="F327" s="66" t="s">
        <v>43</v>
      </c>
      <c r="G327" s="67"/>
      <c r="H327" s="68"/>
      <c r="I327" s="66" t="s">
        <v>44</v>
      </c>
      <c r="J327" s="67"/>
      <c r="K327" s="68"/>
    </row>
    <row r="328" spans="1:13" ht="46.5" customHeight="1" x14ac:dyDescent="0.65">
      <c r="A328" s="51"/>
      <c r="B328" s="52"/>
      <c r="C328" s="66">
        <f ca="1">+IF($M$1=0,"Sin Selección",DAY($M$1))</f>
        <v>26</v>
      </c>
      <c r="D328" s="67"/>
      <c r="E328" s="68"/>
      <c r="F328" s="66">
        <v>10</v>
      </c>
      <c r="G328" s="67"/>
      <c r="H328" s="68"/>
      <c r="I328" s="67">
        <v>2023</v>
      </c>
      <c r="J328" s="67"/>
      <c r="K328" s="68"/>
    </row>
    <row r="329" spans="1:13" ht="18" customHeight="1" x14ac:dyDescent="0.65">
      <c r="A329" s="24"/>
      <c r="B329" s="25"/>
      <c r="C329" s="25"/>
      <c r="D329" s="25"/>
      <c r="E329" s="25"/>
      <c r="F329" s="25"/>
      <c r="G329" s="25"/>
      <c r="H329" s="25"/>
      <c r="I329" s="25"/>
      <c r="J329" s="25"/>
      <c r="K329" s="26"/>
    </row>
    <row r="330" spans="1:13" ht="103.5" customHeight="1" x14ac:dyDescent="0.65">
      <c r="A330" s="69" t="s">
        <v>45</v>
      </c>
      <c r="B330" s="69"/>
      <c r="C330" s="70" t="str">
        <f>+IF(M330=0,"Sin Selección",VLOOKUP(M330,Base!$A$2:$B$23,2,0))</f>
        <v>Sin Selección</v>
      </c>
      <c r="D330" s="70"/>
      <c r="E330" s="70"/>
      <c r="F330" s="69"/>
      <c r="G330" s="69"/>
      <c r="H330" s="69"/>
      <c r="I330" s="69"/>
      <c r="J330" s="69"/>
      <c r="K330" s="69"/>
      <c r="M330" s="27"/>
    </row>
    <row r="331" spans="1:13" ht="18" customHeight="1" x14ac:dyDescent="0.65">
      <c r="A331" s="24"/>
      <c r="B331" s="25"/>
      <c r="C331" s="25"/>
      <c r="D331" s="25"/>
      <c r="E331" s="25"/>
      <c r="F331" s="25"/>
      <c r="G331" s="25"/>
      <c r="H331" s="25"/>
      <c r="I331" s="25"/>
      <c r="J331" s="25"/>
      <c r="K331" s="26"/>
    </row>
    <row r="332" spans="1:13" ht="45.75" customHeight="1" x14ac:dyDescent="0.65">
      <c r="A332" s="66" t="s">
        <v>46</v>
      </c>
      <c r="B332" s="68"/>
      <c r="C332" s="66" t="str">
        <f>+$C$9</f>
        <v>FELIPE VILLEGAS / DPTO SISTEMAS</v>
      </c>
      <c r="D332" s="67"/>
      <c r="E332" s="67"/>
      <c r="F332" s="67"/>
      <c r="G332" s="67"/>
      <c r="H332" s="67"/>
      <c r="I332" s="67"/>
      <c r="J332" s="67"/>
      <c r="K332" s="68"/>
    </row>
    <row r="333" spans="1:13" ht="18" customHeight="1" x14ac:dyDescent="0.65">
      <c r="A333" s="24"/>
      <c r="B333" s="25"/>
      <c r="C333" s="25"/>
      <c r="D333" s="25"/>
      <c r="E333" s="25"/>
      <c r="F333" s="25"/>
      <c r="G333" s="25"/>
      <c r="H333" s="25"/>
      <c r="I333" s="25"/>
      <c r="J333" s="25"/>
      <c r="K333" s="26"/>
    </row>
    <row r="334" spans="1:13" ht="26.25" customHeight="1" x14ac:dyDescent="0.65">
      <c r="A334" s="49" t="s">
        <v>47</v>
      </c>
      <c r="B334" s="50"/>
      <c r="C334" s="53">
        <v>1</v>
      </c>
      <c r="D334" s="54"/>
      <c r="E334" s="53">
        <v>1</v>
      </c>
      <c r="F334" s="54"/>
      <c r="G334" s="57" t="s">
        <v>48</v>
      </c>
      <c r="H334" s="58"/>
      <c r="I334" s="58"/>
      <c r="J334" s="58"/>
      <c r="K334" s="59"/>
    </row>
    <row r="335" spans="1:13" ht="46.5" customHeight="1" x14ac:dyDescent="0.65">
      <c r="A335" s="51"/>
      <c r="B335" s="52"/>
      <c r="C335" s="55"/>
      <c r="D335" s="56"/>
      <c r="E335" s="55"/>
      <c r="F335" s="56"/>
      <c r="G335" s="60" t="str">
        <f>+IF(M330=0,"Sin Selección",VLOOKUP(M330,Base!$A$2:$D$23,4,0))</f>
        <v>Sin Selección</v>
      </c>
      <c r="H335" s="61"/>
      <c r="I335" s="61"/>
      <c r="J335" s="61"/>
      <c r="K335" s="62"/>
    </row>
    <row r="336" spans="1:13" ht="18" customHeight="1" x14ac:dyDescent="0.65">
      <c r="A336" s="71"/>
      <c r="B336" s="71"/>
      <c r="C336" s="71"/>
      <c r="D336" s="71"/>
      <c r="E336" s="71"/>
      <c r="F336" s="71"/>
      <c r="G336" s="71"/>
      <c r="H336" s="71"/>
      <c r="I336" s="71"/>
      <c r="J336" s="71"/>
      <c r="K336" s="71"/>
    </row>
    <row r="337" spans="1:11" ht="28.5" customHeight="1" x14ac:dyDescent="0.65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</row>
    <row r="338" spans="1:11" ht="28.5" customHeight="1" x14ac:dyDescent="0.65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</row>
    <row r="339" spans="1:11" ht="28.5" customHeight="1" x14ac:dyDescent="0.65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</row>
    <row r="340" spans="1:11" ht="28.5" customHeight="1" x14ac:dyDescent="0.65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</row>
    <row r="341" spans="1:11" ht="28.5" customHeight="1" x14ac:dyDescent="0.65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</row>
    <row r="342" spans="1:11" ht="28.5" customHeight="1" x14ac:dyDescent="0.65">
      <c r="A342" s="72"/>
      <c r="B342" s="72"/>
      <c r="C342" s="72"/>
      <c r="D342" s="72"/>
      <c r="E342" s="72"/>
      <c r="F342" s="72"/>
      <c r="G342" s="72"/>
      <c r="H342" s="72"/>
      <c r="I342" s="72"/>
      <c r="J342" s="72"/>
      <c r="K342" s="72"/>
    </row>
    <row r="343" spans="1:11" ht="28.5" customHeight="1" x14ac:dyDescent="0.65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</row>
    <row r="344" spans="1:11" ht="28.5" customHeight="1" x14ac:dyDescent="0.65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</row>
    <row r="345" spans="1:11" ht="28.5" customHeight="1" x14ac:dyDescent="0.65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</row>
    <row r="346" spans="1:11" ht="28.5" customHeight="1" x14ac:dyDescent="0.65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</row>
    <row r="347" spans="1:11" ht="28.5" customHeight="1" x14ac:dyDescent="0.65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</row>
    <row r="348" spans="1:11" ht="42.75" customHeight="1" x14ac:dyDescent="0.65">
      <c r="A348" s="73"/>
      <c r="B348" s="73"/>
      <c r="C348" s="73"/>
      <c r="D348" s="74" t="s">
        <v>40</v>
      </c>
      <c r="E348" s="74"/>
      <c r="F348" s="74"/>
      <c r="G348" s="74"/>
      <c r="H348" s="74"/>
      <c r="I348" s="74"/>
      <c r="J348" s="74"/>
      <c r="K348" s="74"/>
    </row>
    <row r="349" spans="1:11" ht="42.75" customHeight="1" x14ac:dyDescent="0.65">
      <c r="A349" s="73"/>
      <c r="B349" s="73"/>
      <c r="C349" s="73"/>
      <c r="D349" s="74"/>
      <c r="E349" s="74"/>
      <c r="F349" s="74"/>
      <c r="G349" s="74"/>
      <c r="H349" s="74"/>
      <c r="I349" s="74"/>
      <c r="J349" s="74"/>
      <c r="K349" s="74"/>
    </row>
    <row r="350" spans="1:11" ht="18" customHeight="1" x14ac:dyDescent="0.65">
      <c r="A350" s="75"/>
      <c r="B350" s="76"/>
      <c r="C350" s="76"/>
      <c r="D350" s="76"/>
      <c r="E350" s="76"/>
      <c r="F350" s="76"/>
      <c r="G350" s="76"/>
      <c r="H350" s="76"/>
      <c r="I350" s="76"/>
      <c r="J350" s="76"/>
      <c r="K350" s="77"/>
    </row>
    <row r="351" spans="1:11" ht="46.5" customHeight="1" x14ac:dyDescent="0.65">
      <c r="A351" s="49" t="s">
        <v>41</v>
      </c>
      <c r="B351" s="50"/>
      <c r="C351" s="66" t="s">
        <v>42</v>
      </c>
      <c r="D351" s="67"/>
      <c r="E351" s="68"/>
      <c r="F351" s="66" t="s">
        <v>43</v>
      </c>
      <c r="G351" s="67"/>
      <c r="H351" s="68"/>
      <c r="I351" s="66" t="s">
        <v>44</v>
      </c>
      <c r="J351" s="67"/>
      <c r="K351" s="68"/>
    </row>
    <row r="352" spans="1:11" ht="46.5" customHeight="1" x14ac:dyDescent="0.65">
      <c r="A352" s="51"/>
      <c r="B352" s="52"/>
      <c r="C352" s="66">
        <f ca="1">+IF($M$1=0,"Sin Selección",DAY($M$1))</f>
        <v>26</v>
      </c>
      <c r="D352" s="67"/>
      <c r="E352" s="68"/>
      <c r="F352" s="66">
        <v>10</v>
      </c>
      <c r="G352" s="67"/>
      <c r="H352" s="68"/>
      <c r="I352" s="67">
        <v>2023</v>
      </c>
      <c r="J352" s="67"/>
      <c r="K352" s="68"/>
    </row>
    <row r="353" spans="1:13" ht="18" customHeight="1" x14ac:dyDescent="0.65">
      <c r="A353" s="24"/>
      <c r="B353" s="25"/>
      <c r="C353" s="25"/>
      <c r="D353" s="25"/>
      <c r="E353" s="25"/>
      <c r="F353" s="25"/>
      <c r="G353" s="25"/>
      <c r="H353" s="25"/>
      <c r="I353" s="25"/>
      <c r="J353" s="25"/>
      <c r="K353" s="26"/>
    </row>
    <row r="354" spans="1:13" ht="103.5" customHeight="1" x14ac:dyDescent="0.65">
      <c r="A354" s="69" t="s">
        <v>45</v>
      </c>
      <c r="B354" s="69"/>
      <c r="C354" s="70" t="str">
        <f>+IF(M354=0,"Sin Selección",VLOOKUP(M354,Base!$A$2:$B$23,2,0))</f>
        <v>Sin Selección</v>
      </c>
      <c r="D354" s="70"/>
      <c r="E354" s="70"/>
      <c r="F354" s="69"/>
      <c r="G354" s="69"/>
      <c r="H354" s="69"/>
      <c r="I354" s="69"/>
      <c r="J354" s="69"/>
      <c r="K354" s="69"/>
      <c r="M354" s="27"/>
    </row>
    <row r="355" spans="1:13" ht="18" customHeight="1" x14ac:dyDescent="0.65">
      <c r="A355" s="24"/>
      <c r="B355" s="25"/>
      <c r="C355" s="25"/>
      <c r="D355" s="25"/>
      <c r="E355" s="25"/>
      <c r="F355" s="25"/>
      <c r="G355" s="25"/>
      <c r="H355" s="25"/>
      <c r="I355" s="25"/>
      <c r="J355" s="25"/>
      <c r="K355" s="26"/>
    </row>
    <row r="356" spans="1:13" ht="45.75" customHeight="1" x14ac:dyDescent="0.65">
      <c r="A356" s="66" t="s">
        <v>46</v>
      </c>
      <c r="B356" s="68"/>
      <c r="C356" s="66" t="str">
        <f>+$C$9</f>
        <v>FELIPE VILLEGAS / DPTO SISTEMAS</v>
      </c>
      <c r="D356" s="67"/>
      <c r="E356" s="67"/>
      <c r="F356" s="67"/>
      <c r="G356" s="67"/>
      <c r="H356" s="67"/>
      <c r="I356" s="67"/>
      <c r="J356" s="67"/>
      <c r="K356" s="68"/>
    </row>
    <row r="357" spans="1:13" ht="18" customHeight="1" x14ac:dyDescent="0.65">
      <c r="A357" s="24"/>
      <c r="B357" s="25"/>
      <c r="C357" s="25"/>
      <c r="D357" s="25"/>
      <c r="E357" s="25"/>
      <c r="F357" s="25"/>
      <c r="G357" s="25"/>
      <c r="H357" s="25"/>
      <c r="I357" s="25"/>
      <c r="J357" s="25"/>
      <c r="K357" s="26"/>
    </row>
    <row r="358" spans="1:13" ht="26.25" customHeight="1" x14ac:dyDescent="0.65">
      <c r="A358" s="49" t="s">
        <v>47</v>
      </c>
      <c r="B358" s="50"/>
      <c r="C358" s="53">
        <v>1</v>
      </c>
      <c r="D358" s="54"/>
      <c r="E358" s="53">
        <v>1</v>
      </c>
      <c r="F358" s="54"/>
      <c r="G358" s="57" t="s">
        <v>48</v>
      </c>
      <c r="H358" s="58"/>
      <c r="I358" s="58"/>
      <c r="J358" s="58"/>
      <c r="K358" s="59"/>
    </row>
    <row r="359" spans="1:13" ht="46.5" customHeight="1" x14ac:dyDescent="0.65">
      <c r="A359" s="51"/>
      <c r="B359" s="52"/>
      <c r="C359" s="55"/>
      <c r="D359" s="56"/>
      <c r="E359" s="55"/>
      <c r="F359" s="56"/>
      <c r="G359" s="60" t="str">
        <f>+IF(M354=0,"Sin Selección",VLOOKUP(M354,Base!$A$2:$D$23,4,0))</f>
        <v>Sin Selección</v>
      </c>
      <c r="H359" s="61"/>
      <c r="I359" s="61"/>
      <c r="J359" s="61"/>
      <c r="K359" s="62"/>
    </row>
    <row r="360" spans="1:13" ht="18" customHeight="1" x14ac:dyDescent="0.65">
      <c r="A360" s="63"/>
      <c r="B360" s="64"/>
      <c r="C360" s="64"/>
      <c r="D360" s="64"/>
      <c r="E360" s="64"/>
      <c r="F360" s="64"/>
      <c r="G360" s="64"/>
      <c r="H360" s="64"/>
      <c r="I360" s="64"/>
      <c r="J360" s="64"/>
      <c r="K360" s="65"/>
    </row>
    <row r="361" spans="1:13" ht="42.75" customHeight="1" x14ac:dyDescent="0.65">
      <c r="A361" s="78"/>
      <c r="B361" s="79"/>
      <c r="C361" s="80"/>
      <c r="D361" s="84" t="s">
        <v>40</v>
      </c>
      <c r="E361" s="85"/>
      <c r="F361" s="85"/>
      <c r="G361" s="85"/>
      <c r="H361" s="85"/>
      <c r="I361" s="85"/>
      <c r="J361" s="85"/>
      <c r="K361" s="86"/>
    </row>
    <row r="362" spans="1:13" ht="42.75" customHeight="1" x14ac:dyDescent="0.65">
      <c r="A362" s="81"/>
      <c r="B362" s="82"/>
      <c r="C362" s="83"/>
      <c r="D362" s="87"/>
      <c r="E362" s="88"/>
      <c r="F362" s="88"/>
      <c r="G362" s="88"/>
      <c r="H362" s="88"/>
      <c r="I362" s="88"/>
      <c r="J362" s="88"/>
      <c r="K362" s="89"/>
    </row>
    <row r="363" spans="1:13" ht="18" customHeight="1" x14ac:dyDescent="0.65">
      <c r="A363" s="75"/>
      <c r="B363" s="76"/>
      <c r="C363" s="76"/>
      <c r="D363" s="76"/>
      <c r="E363" s="76"/>
      <c r="F363" s="76"/>
      <c r="G363" s="76"/>
      <c r="H363" s="76"/>
      <c r="I363" s="76"/>
      <c r="J363" s="76"/>
      <c r="K363" s="77"/>
    </row>
    <row r="364" spans="1:13" ht="46.5" customHeight="1" x14ac:dyDescent="0.65">
      <c r="A364" s="49" t="s">
        <v>41</v>
      </c>
      <c r="B364" s="50"/>
      <c r="C364" s="66" t="s">
        <v>42</v>
      </c>
      <c r="D364" s="67"/>
      <c r="E364" s="68"/>
      <c r="F364" s="66" t="s">
        <v>43</v>
      </c>
      <c r="G364" s="67"/>
      <c r="H364" s="68"/>
      <c r="I364" s="66" t="s">
        <v>44</v>
      </c>
      <c r="J364" s="67"/>
      <c r="K364" s="68"/>
    </row>
    <row r="365" spans="1:13" ht="46.5" customHeight="1" x14ac:dyDescent="0.65">
      <c r="A365" s="51"/>
      <c r="B365" s="52"/>
      <c r="C365" s="66">
        <f ca="1">+IF($M$1=0,"Sin Selección",DAY($M$1))</f>
        <v>26</v>
      </c>
      <c r="D365" s="67"/>
      <c r="E365" s="68"/>
      <c r="F365" s="66">
        <v>10</v>
      </c>
      <c r="G365" s="67"/>
      <c r="H365" s="68"/>
      <c r="I365" s="67">
        <v>2023</v>
      </c>
      <c r="J365" s="67"/>
      <c r="K365" s="68"/>
    </row>
    <row r="366" spans="1:13" ht="18" customHeight="1" x14ac:dyDescent="0.65">
      <c r="A366" s="24"/>
      <c r="B366" s="25"/>
      <c r="C366" s="25"/>
      <c r="D366" s="25"/>
      <c r="E366" s="25"/>
      <c r="F366" s="25"/>
      <c r="G366" s="25"/>
      <c r="H366" s="25"/>
      <c r="I366" s="25"/>
      <c r="J366" s="25"/>
      <c r="K366" s="26"/>
    </row>
    <row r="367" spans="1:13" ht="103.5" customHeight="1" x14ac:dyDescent="0.65">
      <c r="A367" s="69" t="s">
        <v>45</v>
      </c>
      <c r="B367" s="69"/>
      <c r="C367" s="70" t="str">
        <f>+IF(M367=0,"Sin Selección",VLOOKUP(M367,Base!$A$2:$B$23,2,0))</f>
        <v>Sin Selección</v>
      </c>
      <c r="D367" s="70"/>
      <c r="E367" s="70"/>
      <c r="F367" s="69"/>
      <c r="G367" s="69"/>
      <c r="H367" s="69"/>
      <c r="I367" s="69"/>
      <c r="J367" s="69"/>
      <c r="K367" s="69"/>
      <c r="M367" s="27"/>
    </row>
    <row r="368" spans="1:13" ht="18" customHeight="1" x14ac:dyDescent="0.65">
      <c r="A368" s="24"/>
      <c r="B368" s="25"/>
      <c r="C368" s="25"/>
      <c r="D368" s="25"/>
      <c r="E368" s="25"/>
      <c r="F368" s="25"/>
      <c r="G368" s="25"/>
      <c r="H368" s="25"/>
      <c r="I368" s="25"/>
      <c r="J368" s="25"/>
      <c r="K368" s="26"/>
    </row>
    <row r="369" spans="1:11" ht="45.75" customHeight="1" x14ac:dyDescent="0.65">
      <c r="A369" s="66" t="s">
        <v>46</v>
      </c>
      <c r="B369" s="68"/>
      <c r="C369" s="66" t="str">
        <f>+$C$9</f>
        <v>FELIPE VILLEGAS / DPTO SISTEMAS</v>
      </c>
      <c r="D369" s="67"/>
      <c r="E369" s="67"/>
      <c r="F369" s="67"/>
      <c r="G369" s="67"/>
      <c r="H369" s="67"/>
      <c r="I369" s="67"/>
      <c r="J369" s="67"/>
      <c r="K369" s="68"/>
    </row>
    <row r="370" spans="1:11" ht="18" customHeight="1" x14ac:dyDescent="0.65">
      <c r="A370" s="24"/>
      <c r="B370" s="25"/>
      <c r="C370" s="25"/>
      <c r="D370" s="25"/>
      <c r="E370" s="25"/>
      <c r="F370" s="25"/>
      <c r="G370" s="25"/>
      <c r="H370" s="25"/>
      <c r="I370" s="25"/>
      <c r="J370" s="25"/>
      <c r="K370" s="26"/>
    </row>
    <row r="371" spans="1:11" ht="26.25" customHeight="1" x14ac:dyDescent="0.65">
      <c r="A371" s="49" t="s">
        <v>47</v>
      </c>
      <c r="B371" s="50"/>
      <c r="C371" s="53">
        <v>1</v>
      </c>
      <c r="D371" s="54"/>
      <c r="E371" s="53">
        <v>1</v>
      </c>
      <c r="F371" s="54"/>
      <c r="G371" s="57" t="s">
        <v>48</v>
      </c>
      <c r="H371" s="58"/>
      <c r="I371" s="58"/>
      <c r="J371" s="58"/>
      <c r="K371" s="59"/>
    </row>
    <row r="372" spans="1:11" ht="46.5" customHeight="1" x14ac:dyDescent="0.65">
      <c r="A372" s="51"/>
      <c r="B372" s="52"/>
      <c r="C372" s="55"/>
      <c r="D372" s="56"/>
      <c r="E372" s="55"/>
      <c r="F372" s="56"/>
      <c r="G372" s="60" t="str">
        <f>+IF(M367=0,"Sin Selección",VLOOKUP(M367,Base!$A$2:$D$23,4,0))</f>
        <v>Sin Selección</v>
      </c>
      <c r="H372" s="61"/>
      <c r="I372" s="61"/>
      <c r="J372" s="61"/>
      <c r="K372" s="62"/>
    </row>
    <row r="373" spans="1:11" ht="18" customHeight="1" x14ac:dyDescent="0.65">
      <c r="A373" s="71"/>
      <c r="B373" s="71"/>
      <c r="C373" s="71"/>
      <c r="D373" s="71"/>
      <c r="E373" s="71"/>
      <c r="F373" s="71"/>
      <c r="G373" s="71"/>
      <c r="H373" s="71"/>
      <c r="I373" s="71"/>
      <c r="J373" s="71"/>
      <c r="K373" s="71"/>
    </row>
    <row r="374" spans="1:11" ht="28.5" customHeight="1" x14ac:dyDescent="0.65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</row>
    <row r="375" spans="1:11" ht="28.5" customHeight="1" x14ac:dyDescent="0.65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</row>
    <row r="376" spans="1:11" ht="28.5" customHeight="1" x14ac:dyDescent="0.65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</row>
    <row r="377" spans="1:11" ht="28.5" customHeight="1" x14ac:dyDescent="0.65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</row>
    <row r="378" spans="1:11" ht="28.5" customHeight="1" x14ac:dyDescent="0.65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</row>
    <row r="379" spans="1:11" ht="28.5" customHeight="1" x14ac:dyDescent="0.65">
      <c r="A379" s="72"/>
      <c r="B379" s="72"/>
      <c r="C379" s="72"/>
      <c r="D379" s="72"/>
      <c r="E379" s="72"/>
      <c r="F379" s="72"/>
      <c r="G379" s="72"/>
      <c r="H379" s="72"/>
      <c r="I379" s="72"/>
      <c r="J379" s="72"/>
      <c r="K379" s="72"/>
    </row>
    <row r="380" spans="1:11" ht="28.5" customHeight="1" x14ac:dyDescent="0.65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</row>
    <row r="381" spans="1:11" ht="28.5" customHeight="1" x14ac:dyDescent="0.65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</row>
    <row r="382" spans="1:11" ht="28.5" customHeight="1" x14ac:dyDescent="0.65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</row>
    <row r="383" spans="1:11" ht="28.5" customHeight="1" x14ac:dyDescent="0.65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</row>
    <row r="384" spans="1:11" ht="28.5" customHeight="1" x14ac:dyDescent="0.65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</row>
    <row r="385" spans="1:13" ht="42.75" customHeight="1" x14ac:dyDescent="0.65">
      <c r="A385" s="73"/>
      <c r="B385" s="73"/>
      <c r="C385" s="73"/>
      <c r="D385" s="74" t="s">
        <v>40</v>
      </c>
      <c r="E385" s="74"/>
      <c r="F385" s="74"/>
      <c r="G385" s="74"/>
      <c r="H385" s="74"/>
      <c r="I385" s="74"/>
      <c r="J385" s="74"/>
      <c r="K385" s="74"/>
    </row>
    <row r="386" spans="1:13" ht="42.75" customHeight="1" x14ac:dyDescent="0.65">
      <c r="A386" s="73"/>
      <c r="B386" s="73"/>
      <c r="C386" s="73"/>
      <c r="D386" s="74"/>
      <c r="E386" s="74"/>
      <c r="F386" s="74"/>
      <c r="G386" s="74"/>
      <c r="H386" s="74"/>
      <c r="I386" s="74"/>
      <c r="J386" s="74"/>
      <c r="K386" s="74"/>
    </row>
    <row r="387" spans="1:13" ht="18" customHeight="1" x14ac:dyDescent="0.65">
      <c r="A387" s="75"/>
      <c r="B387" s="76"/>
      <c r="C387" s="76"/>
      <c r="D387" s="76"/>
      <c r="E387" s="76"/>
      <c r="F387" s="76"/>
      <c r="G387" s="76"/>
      <c r="H387" s="76"/>
      <c r="I387" s="76"/>
      <c r="J387" s="76"/>
      <c r="K387" s="77"/>
    </row>
    <row r="388" spans="1:13" ht="46.5" customHeight="1" x14ac:dyDescent="0.65">
      <c r="A388" s="49" t="s">
        <v>41</v>
      </c>
      <c r="B388" s="50"/>
      <c r="C388" s="66" t="s">
        <v>42</v>
      </c>
      <c r="D388" s="67"/>
      <c r="E388" s="68"/>
      <c r="F388" s="66" t="s">
        <v>43</v>
      </c>
      <c r="G388" s="67"/>
      <c r="H388" s="68"/>
      <c r="I388" s="66" t="s">
        <v>44</v>
      </c>
      <c r="J388" s="67"/>
      <c r="K388" s="68"/>
    </row>
    <row r="389" spans="1:13" ht="46.5" customHeight="1" x14ac:dyDescent="0.65">
      <c r="A389" s="51"/>
      <c r="B389" s="52"/>
      <c r="C389" s="66">
        <f ca="1">+IF($M$1=0,"Sin Selección",DAY($M$1))</f>
        <v>26</v>
      </c>
      <c r="D389" s="67"/>
      <c r="E389" s="68"/>
      <c r="F389" s="66">
        <v>10</v>
      </c>
      <c r="G389" s="67"/>
      <c r="H389" s="68"/>
      <c r="I389" s="67">
        <v>2023</v>
      </c>
      <c r="J389" s="67"/>
      <c r="K389" s="68"/>
    </row>
    <row r="390" spans="1:13" ht="18" customHeight="1" x14ac:dyDescent="0.65">
      <c r="A390" s="24"/>
      <c r="B390" s="25"/>
      <c r="C390" s="25"/>
      <c r="D390" s="25"/>
      <c r="E390" s="25"/>
      <c r="F390" s="25"/>
      <c r="G390" s="25"/>
      <c r="H390" s="25"/>
      <c r="I390" s="25"/>
      <c r="J390" s="25"/>
      <c r="K390" s="26"/>
    </row>
    <row r="391" spans="1:13" ht="103.5" customHeight="1" x14ac:dyDescent="0.65">
      <c r="A391" s="69" t="s">
        <v>45</v>
      </c>
      <c r="B391" s="69"/>
      <c r="C391" s="70" t="str">
        <f>+IF(M391=0,"Sin Selección",VLOOKUP(M391,Base!$A$2:$B$23,2,0))</f>
        <v>Sin Selección</v>
      </c>
      <c r="D391" s="70"/>
      <c r="E391" s="70"/>
      <c r="F391" s="69"/>
      <c r="G391" s="69"/>
      <c r="H391" s="69"/>
      <c r="I391" s="69"/>
      <c r="J391" s="69"/>
      <c r="K391" s="69"/>
      <c r="M391" s="27"/>
    </row>
    <row r="392" spans="1:13" ht="18" customHeight="1" x14ac:dyDescent="0.65">
      <c r="A392" s="24"/>
      <c r="B392" s="25"/>
      <c r="C392" s="25"/>
      <c r="D392" s="25"/>
      <c r="E392" s="25"/>
      <c r="F392" s="25"/>
      <c r="G392" s="25"/>
      <c r="H392" s="25"/>
      <c r="I392" s="25"/>
      <c r="J392" s="25"/>
      <c r="K392" s="26"/>
    </row>
    <row r="393" spans="1:13" ht="45.75" customHeight="1" x14ac:dyDescent="0.65">
      <c r="A393" s="66" t="s">
        <v>46</v>
      </c>
      <c r="B393" s="68"/>
      <c r="C393" s="66" t="str">
        <f>+$C$9</f>
        <v>FELIPE VILLEGAS / DPTO SISTEMAS</v>
      </c>
      <c r="D393" s="67"/>
      <c r="E393" s="67"/>
      <c r="F393" s="67"/>
      <c r="G393" s="67"/>
      <c r="H393" s="67"/>
      <c r="I393" s="67"/>
      <c r="J393" s="67"/>
      <c r="K393" s="68"/>
    </row>
    <row r="394" spans="1:13" ht="18" customHeight="1" x14ac:dyDescent="0.65">
      <c r="A394" s="24"/>
      <c r="B394" s="25"/>
      <c r="C394" s="25"/>
      <c r="D394" s="25"/>
      <c r="E394" s="25"/>
      <c r="F394" s="25"/>
      <c r="G394" s="25"/>
      <c r="H394" s="25"/>
      <c r="I394" s="25"/>
      <c r="J394" s="25"/>
      <c r="K394" s="26"/>
    </row>
    <row r="395" spans="1:13" ht="26.25" customHeight="1" x14ac:dyDescent="0.65">
      <c r="A395" s="49" t="s">
        <v>47</v>
      </c>
      <c r="B395" s="50"/>
      <c r="C395" s="53">
        <v>1</v>
      </c>
      <c r="D395" s="54"/>
      <c r="E395" s="53">
        <v>1</v>
      </c>
      <c r="F395" s="54"/>
      <c r="G395" s="57" t="s">
        <v>48</v>
      </c>
      <c r="H395" s="58"/>
      <c r="I395" s="58"/>
      <c r="J395" s="58"/>
      <c r="K395" s="59"/>
    </row>
    <row r="396" spans="1:13" ht="46.5" customHeight="1" x14ac:dyDescent="0.65">
      <c r="A396" s="51"/>
      <c r="B396" s="52"/>
      <c r="C396" s="55"/>
      <c r="D396" s="56"/>
      <c r="E396" s="55"/>
      <c r="F396" s="56"/>
      <c r="G396" s="60" t="str">
        <f>+IF(M391=0,"Sin Selección",VLOOKUP(M391,Base!$A$2:$D$23,4,0))</f>
        <v>Sin Selección</v>
      </c>
      <c r="H396" s="61"/>
      <c r="I396" s="61"/>
      <c r="J396" s="61"/>
      <c r="K396" s="62"/>
    </row>
    <row r="397" spans="1:13" ht="18" customHeight="1" x14ac:dyDescent="0.65">
      <c r="A397" s="63"/>
      <c r="B397" s="64"/>
      <c r="C397" s="64"/>
      <c r="D397" s="64"/>
      <c r="E397" s="64"/>
      <c r="F397" s="64"/>
      <c r="G397" s="64"/>
      <c r="H397" s="64"/>
      <c r="I397" s="64"/>
      <c r="J397" s="64"/>
      <c r="K397" s="65"/>
    </row>
    <row r="398" spans="1:13" ht="42.75" customHeight="1" x14ac:dyDescent="0.65">
      <c r="A398" s="78"/>
      <c r="B398" s="79"/>
      <c r="C398" s="80"/>
      <c r="D398" s="84" t="s">
        <v>40</v>
      </c>
      <c r="E398" s="85"/>
      <c r="F398" s="85"/>
      <c r="G398" s="85"/>
      <c r="H398" s="85"/>
      <c r="I398" s="85"/>
      <c r="J398" s="85"/>
      <c r="K398" s="86"/>
    </row>
    <row r="399" spans="1:13" ht="42.75" customHeight="1" x14ac:dyDescent="0.65">
      <c r="A399" s="81"/>
      <c r="B399" s="82"/>
      <c r="C399" s="83"/>
      <c r="D399" s="87"/>
      <c r="E399" s="88"/>
      <c r="F399" s="88"/>
      <c r="G399" s="88"/>
      <c r="H399" s="88"/>
      <c r="I399" s="88"/>
      <c r="J399" s="88"/>
      <c r="K399" s="89"/>
    </row>
    <row r="400" spans="1:13" ht="18" customHeight="1" x14ac:dyDescent="0.65">
      <c r="A400" s="75"/>
      <c r="B400" s="76"/>
      <c r="C400" s="76"/>
      <c r="D400" s="76"/>
      <c r="E400" s="76"/>
      <c r="F400" s="76"/>
      <c r="G400" s="76"/>
      <c r="H400" s="76"/>
      <c r="I400" s="76"/>
      <c r="J400" s="76"/>
      <c r="K400" s="77"/>
    </row>
    <row r="401" spans="1:13" ht="46.5" customHeight="1" x14ac:dyDescent="0.65">
      <c r="A401" s="49" t="s">
        <v>41</v>
      </c>
      <c r="B401" s="50"/>
      <c r="C401" s="66" t="s">
        <v>42</v>
      </c>
      <c r="D401" s="67"/>
      <c r="E401" s="68"/>
      <c r="F401" s="66" t="s">
        <v>43</v>
      </c>
      <c r="G401" s="67"/>
      <c r="H401" s="68"/>
      <c r="I401" s="66" t="s">
        <v>44</v>
      </c>
      <c r="J401" s="67"/>
      <c r="K401" s="68"/>
    </row>
    <row r="402" spans="1:13" ht="46.5" customHeight="1" x14ac:dyDescent="0.65">
      <c r="A402" s="51"/>
      <c r="B402" s="52"/>
      <c r="C402" s="66">
        <f ca="1">+IF($M$1=0,"Sin Selección",DAY($M$1))</f>
        <v>26</v>
      </c>
      <c r="D402" s="67"/>
      <c r="E402" s="68"/>
      <c r="F402" s="66">
        <v>10</v>
      </c>
      <c r="G402" s="67"/>
      <c r="H402" s="68"/>
      <c r="I402" s="67">
        <v>2023</v>
      </c>
      <c r="J402" s="67"/>
      <c r="K402" s="68"/>
    </row>
    <row r="403" spans="1:13" ht="18" customHeight="1" x14ac:dyDescent="0.65">
      <c r="A403" s="24"/>
      <c r="B403" s="25"/>
      <c r="C403" s="25"/>
      <c r="D403" s="25"/>
      <c r="E403" s="25"/>
      <c r="F403" s="25"/>
      <c r="G403" s="25"/>
      <c r="H403" s="25"/>
      <c r="I403" s="25"/>
      <c r="J403" s="25"/>
      <c r="K403" s="26"/>
    </row>
    <row r="404" spans="1:13" ht="103.5" customHeight="1" x14ac:dyDescent="0.65">
      <c r="A404" s="69" t="s">
        <v>45</v>
      </c>
      <c r="B404" s="69"/>
      <c r="C404" s="70" t="str">
        <f>+IF(M404=0,"Sin Selección",VLOOKUP(M404,Base!$A$2:$B$23,2,0))</f>
        <v>Sin Selección</v>
      </c>
      <c r="D404" s="70"/>
      <c r="E404" s="70"/>
      <c r="F404" s="69"/>
      <c r="G404" s="69"/>
      <c r="H404" s="69"/>
      <c r="I404" s="69"/>
      <c r="J404" s="69"/>
      <c r="K404" s="69"/>
      <c r="M404" s="27"/>
    </row>
    <row r="405" spans="1:13" ht="18" customHeight="1" x14ac:dyDescent="0.65">
      <c r="A405" s="24"/>
      <c r="B405" s="25"/>
      <c r="C405" s="25"/>
      <c r="D405" s="25"/>
      <c r="E405" s="25"/>
      <c r="F405" s="25"/>
      <c r="G405" s="25"/>
      <c r="H405" s="25"/>
      <c r="I405" s="25"/>
      <c r="J405" s="25"/>
      <c r="K405" s="26"/>
    </row>
    <row r="406" spans="1:13" ht="45.75" customHeight="1" x14ac:dyDescent="0.65">
      <c r="A406" s="66" t="s">
        <v>46</v>
      </c>
      <c r="B406" s="68"/>
      <c r="C406" s="66" t="str">
        <f>+$C$9</f>
        <v>FELIPE VILLEGAS / DPTO SISTEMAS</v>
      </c>
      <c r="D406" s="67"/>
      <c r="E406" s="67"/>
      <c r="F406" s="67"/>
      <c r="G406" s="67"/>
      <c r="H406" s="67"/>
      <c r="I406" s="67"/>
      <c r="J406" s="67"/>
      <c r="K406" s="68"/>
    </row>
    <row r="407" spans="1:13" ht="18" customHeight="1" x14ac:dyDescent="0.65">
      <c r="A407" s="24"/>
      <c r="B407" s="25"/>
      <c r="C407" s="25"/>
      <c r="D407" s="25"/>
      <c r="E407" s="25"/>
      <c r="F407" s="25"/>
      <c r="G407" s="25"/>
      <c r="H407" s="25"/>
      <c r="I407" s="25"/>
      <c r="J407" s="25"/>
      <c r="K407" s="26"/>
    </row>
    <row r="408" spans="1:13" ht="26.25" customHeight="1" x14ac:dyDescent="0.65">
      <c r="A408" s="49" t="s">
        <v>47</v>
      </c>
      <c r="B408" s="50"/>
      <c r="C408" s="53">
        <v>1</v>
      </c>
      <c r="D408" s="54"/>
      <c r="E408" s="53">
        <v>1</v>
      </c>
      <c r="F408" s="54"/>
      <c r="G408" s="57" t="s">
        <v>48</v>
      </c>
      <c r="H408" s="58"/>
      <c r="I408" s="58"/>
      <c r="J408" s="58"/>
      <c r="K408" s="59"/>
    </row>
    <row r="409" spans="1:13" ht="45.75" customHeight="1" x14ac:dyDescent="0.65">
      <c r="A409" s="51"/>
      <c r="B409" s="52"/>
      <c r="C409" s="55"/>
      <c r="D409" s="56"/>
      <c r="E409" s="55"/>
      <c r="F409" s="56"/>
      <c r="G409" s="60" t="str">
        <f>+IF(M404=0,"Sin Selección",VLOOKUP(M404,Base!$A$2:$D$23,4,0))</f>
        <v>Sin Selección</v>
      </c>
      <c r="H409" s="61"/>
      <c r="I409" s="61"/>
      <c r="J409" s="61"/>
      <c r="K409" s="62"/>
    </row>
    <row r="410" spans="1:13" ht="18" customHeight="1" x14ac:dyDescent="0.65">
      <c r="A410" s="71"/>
      <c r="B410" s="71"/>
      <c r="C410" s="71"/>
      <c r="D410" s="71"/>
      <c r="E410" s="71"/>
      <c r="F410" s="71"/>
      <c r="G410" s="71"/>
      <c r="H410" s="71"/>
      <c r="I410" s="71"/>
      <c r="J410" s="71"/>
      <c r="K410" s="71"/>
    </row>
    <row r="411" spans="1:13" ht="28.5" customHeight="1" x14ac:dyDescent="0.65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</row>
    <row r="412" spans="1:13" ht="28.5" customHeight="1" x14ac:dyDescent="0.65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</row>
    <row r="413" spans="1:13" ht="28.5" customHeight="1" x14ac:dyDescent="0.65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</row>
    <row r="414" spans="1:13" ht="28.5" customHeight="1" x14ac:dyDescent="0.65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</row>
    <row r="415" spans="1:13" ht="28.5" customHeight="1" x14ac:dyDescent="0.6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</row>
    <row r="416" spans="1:13" ht="28.5" customHeight="1" x14ac:dyDescent="0.65">
      <c r="A416" s="72"/>
      <c r="B416" s="72"/>
      <c r="C416" s="72"/>
      <c r="D416" s="72"/>
      <c r="E416" s="72"/>
      <c r="F416" s="72"/>
      <c r="G416" s="72"/>
      <c r="H416" s="72"/>
      <c r="I416" s="72"/>
      <c r="J416" s="72"/>
      <c r="K416" s="72"/>
    </row>
    <row r="417" spans="1:13" ht="28.5" customHeight="1" x14ac:dyDescent="0.65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</row>
    <row r="418" spans="1:13" ht="28.5" customHeight="1" x14ac:dyDescent="0.65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</row>
    <row r="419" spans="1:13" ht="28.5" customHeight="1" x14ac:dyDescent="0.65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</row>
    <row r="420" spans="1:13" ht="28.5" customHeight="1" x14ac:dyDescent="0.65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</row>
    <row r="421" spans="1:13" ht="28.5" customHeight="1" x14ac:dyDescent="0.65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</row>
    <row r="422" spans="1:13" ht="42.75" customHeight="1" x14ac:dyDescent="0.65">
      <c r="A422" s="73"/>
      <c r="B422" s="73"/>
      <c r="C422" s="73"/>
      <c r="D422" s="74" t="s">
        <v>40</v>
      </c>
      <c r="E422" s="74"/>
      <c r="F422" s="74"/>
      <c r="G422" s="74"/>
      <c r="H422" s="74"/>
      <c r="I422" s="74"/>
      <c r="J422" s="74"/>
      <c r="K422" s="74"/>
    </row>
    <row r="423" spans="1:13" ht="42.75" customHeight="1" x14ac:dyDescent="0.65">
      <c r="A423" s="73"/>
      <c r="B423" s="73"/>
      <c r="C423" s="73"/>
      <c r="D423" s="74"/>
      <c r="E423" s="74"/>
      <c r="F423" s="74"/>
      <c r="G423" s="74"/>
      <c r="H423" s="74"/>
      <c r="I423" s="74"/>
      <c r="J423" s="74"/>
      <c r="K423" s="74"/>
    </row>
    <row r="424" spans="1:13" ht="18" customHeight="1" x14ac:dyDescent="0.65">
      <c r="A424" s="75"/>
      <c r="B424" s="76"/>
      <c r="C424" s="76"/>
      <c r="D424" s="76"/>
      <c r="E424" s="76"/>
      <c r="F424" s="76"/>
      <c r="G424" s="76"/>
      <c r="H424" s="76"/>
      <c r="I424" s="76"/>
      <c r="J424" s="76"/>
      <c r="K424" s="77"/>
    </row>
    <row r="425" spans="1:13" ht="46.5" customHeight="1" x14ac:dyDescent="0.65">
      <c r="A425" s="49" t="s">
        <v>41</v>
      </c>
      <c r="B425" s="50"/>
      <c r="C425" s="66" t="s">
        <v>42</v>
      </c>
      <c r="D425" s="67"/>
      <c r="E425" s="68"/>
      <c r="F425" s="66" t="s">
        <v>43</v>
      </c>
      <c r="G425" s="67"/>
      <c r="H425" s="68"/>
      <c r="I425" s="66" t="s">
        <v>44</v>
      </c>
      <c r="J425" s="67"/>
      <c r="K425" s="68"/>
    </row>
    <row r="426" spans="1:13" ht="46.5" customHeight="1" x14ac:dyDescent="0.65">
      <c r="A426" s="51"/>
      <c r="B426" s="52"/>
      <c r="C426" s="66">
        <f ca="1">+IF($M$1=0,"Sin Selección",DAY($M$1))</f>
        <v>26</v>
      </c>
      <c r="D426" s="67"/>
      <c r="E426" s="68"/>
      <c r="F426" s="66">
        <v>10</v>
      </c>
      <c r="G426" s="67"/>
      <c r="H426" s="68"/>
      <c r="I426" s="67">
        <v>2023</v>
      </c>
      <c r="J426" s="67"/>
      <c r="K426" s="68"/>
    </row>
    <row r="427" spans="1:13" ht="18" customHeight="1" x14ac:dyDescent="0.65">
      <c r="A427" s="24"/>
      <c r="B427" s="25"/>
      <c r="C427" s="25"/>
      <c r="D427" s="25"/>
      <c r="E427" s="25"/>
      <c r="F427" s="25"/>
      <c r="G427" s="25"/>
      <c r="H427" s="25"/>
      <c r="I427" s="25"/>
      <c r="J427" s="25"/>
      <c r="K427" s="26"/>
    </row>
    <row r="428" spans="1:13" ht="103.5" customHeight="1" x14ac:dyDescent="0.65">
      <c r="A428" s="69" t="s">
        <v>45</v>
      </c>
      <c r="B428" s="69"/>
      <c r="C428" s="70" t="str">
        <f>+IF(M428=0,"Sin Selección",VLOOKUP(M428,Base!$A$2:$B$23,2,0))</f>
        <v>Sin Selección</v>
      </c>
      <c r="D428" s="70"/>
      <c r="E428" s="70"/>
      <c r="F428" s="69"/>
      <c r="G428" s="69"/>
      <c r="H428" s="69"/>
      <c r="I428" s="69"/>
      <c r="J428" s="69"/>
      <c r="K428" s="69"/>
      <c r="M428" s="27"/>
    </row>
    <row r="429" spans="1:13" ht="18" customHeight="1" x14ac:dyDescent="0.65">
      <c r="A429" s="24"/>
      <c r="B429" s="25"/>
      <c r="C429" s="25"/>
      <c r="D429" s="25"/>
      <c r="E429" s="25"/>
      <c r="F429" s="25"/>
      <c r="G429" s="25"/>
      <c r="H429" s="25"/>
      <c r="I429" s="25"/>
      <c r="J429" s="25"/>
      <c r="K429" s="26"/>
    </row>
    <row r="430" spans="1:13" ht="45.75" customHeight="1" x14ac:dyDescent="0.65">
      <c r="A430" s="66" t="s">
        <v>46</v>
      </c>
      <c r="B430" s="68"/>
      <c r="C430" s="66" t="str">
        <f>+$C$9</f>
        <v>FELIPE VILLEGAS / DPTO SISTEMAS</v>
      </c>
      <c r="D430" s="67"/>
      <c r="E430" s="67"/>
      <c r="F430" s="67"/>
      <c r="G430" s="67"/>
      <c r="H430" s="67"/>
      <c r="I430" s="67"/>
      <c r="J430" s="67"/>
      <c r="K430" s="68"/>
    </row>
    <row r="431" spans="1:13" ht="18" customHeight="1" x14ac:dyDescent="0.65">
      <c r="A431" s="24"/>
      <c r="B431" s="25"/>
      <c r="C431" s="25"/>
      <c r="D431" s="25"/>
      <c r="E431" s="25"/>
      <c r="F431" s="25"/>
      <c r="G431" s="25"/>
      <c r="H431" s="25"/>
      <c r="I431" s="25"/>
      <c r="J431" s="25"/>
      <c r="K431" s="26"/>
    </row>
    <row r="432" spans="1:13" ht="45.75" x14ac:dyDescent="0.65">
      <c r="A432" s="49" t="s">
        <v>47</v>
      </c>
      <c r="B432" s="50"/>
      <c r="C432" s="53">
        <v>1</v>
      </c>
      <c r="D432" s="54"/>
      <c r="E432" s="53">
        <v>1</v>
      </c>
      <c r="F432" s="54"/>
      <c r="G432" s="57" t="s">
        <v>48</v>
      </c>
      <c r="H432" s="58"/>
      <c r="I432" s="58"/>
      <c r="J432" s="58"/>
      <c r="K432" s="59"/>
    </row>
    <row r="433" spans="1:11" ht="46.5" customHeight="1" x14ac:dyDescent="0.65">
      <c r="A433" s="51"/>
      <c r="B433" s="52"/>
      <c r="C433" s="55"/>
      <c r="D433" s="56"/>
      <c r="E433" s="55"/>
      <c r="F433" s="56"/>
      <c r="G433" s="60" t="str">
        <f>+IF(M428=0,"Sin Selección",VLOOKUP(M428,Base!$A$2:$D$23,4,0))</f>
        <v>Sin Selección</v>
      </c>
      <c r="H433" s="61"/>
      <c r="I433" s="61"/>
      <c r="J433" s="61"/>
      <c r="K433" s="62"/>
    </row>
    <row r="434" spans="1:11" ht="18" customHeight="1" x14ac:dyDescent="0.65">
      <c r="A434" s="63"/>
      <c r="B434" s="64"/>
      <c r="C434" s="64"/>
      <c r="D434" s="64"/>
      <c r="E434" s="64"/>
      <c r="F434" s="64"/>
      <c r="G434" s="64"/>
      <c r="H434" s="64"/>
      <c r="I434" s="64"/>
      <c r="J434" s="64"/>
      <c r="K434" s="65"/>
    </row>
  </sheetData>
  <mergeCells count="487">
    <mergeCell ref="A7:B7"/>
    <mergeCell ref="C7:K7"/>
    <mergeCell ref="A11:B12"/>
    <mergeCell ref="C11:D12"/>
    <mergeCell ref="E11:F12"/>
    <mergeCell ref="G11:K11"/>
    <mergeCell ref="G12:K12"/>
    <mergeCell ref="A1:C2"/>
    <mergeCell ref="D1:K2"/>
    <mergeCell ref="A3:K3"/>
    <mergeCell ref="A4:B5"/>
    <mergeCell ref="C4:E4"/>
    <mergeCell ref="F4:H4"/>
    <mergeCell ref="I4:K4"/>
    <mergeCell ref="C5:E5"/>
    <mergeCell ref="F5:H5"/>
    <mergeCell ref="I5:K5"/>
    <mergeCell ref="A37:K37"/>
    <mergeCell ref="A9:B9"/>
    <mergeCell ref="C9:K9"/>
    <mergeCell ref="A33:B33"/>
    <mergeCell ref="C33:K33"/>
    <mergeCell ref="A19:K19"/>
    <mergeCell ref="I29:K29"/>
    <mergeCell ref="A31:B31"/>
    <mergeCell ref="C31:K31"/>
    <mergeCell ref="A35:B36"/>
    <mergeCell ref="C35:D36"/>
    <mergeCell ref="E35:F36"/>
    <mergeCell ref="G35:K35"/>
    <mergeCell ref="G36:K36"/>
    <mergeCell ref="A13:K13"/>
    <mergeCell ref="A25:C26"/>
    <mergeCell ref="D25:K26"/>
    <mergeCell ref="A27:K27"/>
    <mergeCell ref="A28:B29"/>
    <mergeCell ref="C28:E28"/>
    <mergeCell ref="F28:H28"/>
    <mergeCell ref="I28:K28"/>
    <mergeCell ref="C29:E29"/>
    <mergeCell ref="F29:H29"/>
    <mergeCell ref="A38:C39"/>
    <mergeCell ref="D38:K39"/>
    <mergeCell ref="A40:K40"/>
    <mergeCell ref="A41:B42"/>
    <mergeCell ref="C41:E41"/>
    <mergeCell ref="F41:H41"/>
    <mergeCell ref="I41:K41"/>
    <mergeCell ref="C42:E42"/>
    <mergeCell ref="F42:H42"/>
    <mergeCell ref="I42:K42"/>
    <mergeCell ref="A44:B44"/>
    <mergeCell ref="C44:K44"/>
    <mergeCell ref="A46:B46"/>
    <mergeCell ref="C46:K46"/>
    <mergeCell ref="A48:B49"/>
    <mergeCell ref="C48:D49"/>
    <mergeCell ref="E48:F49"/>
    <mergeCell ref="G48:K48"/>
    <mergeCell ref="G49:K49"/>
    <mergeCell ref="A50:K50"/>
    <mergeCell ref="A60:C61"/>
    <mergeCell ref="D60:K61"/>
    <mergeCell ref="A62:K62"/>
    <mergeCell ref="A63:B64"/>
    <mergeCell ref="C63:E63"/>
    <mergeCell ref="F63:H63"/>
    <mergeCell ref="I63:K63"/>
    <mergeCell ref="C64:E64"/>
    <mergeCell ref="A70:B71"/>
    <mergeCell ref="C70:D71"/>
    <mergeCell ref="E70:F71"/>
    <mergeCell ref="G70:K70"/>
    <mergeCell ref="G71:K71"/>
    <mergeCell ref="A72:K72"/>
    <mergeCell ref="F64:H64"/>
    <mergeCell ref="I64:K64"/>
    <mergeCell ref="A66:B66"/>
    <mergeCell ref="C66:K66"/>
    <mergeCell ref="A68:B68"/>
    <mergeCell ref="C68:K68"/>
    <mergeCell ref="A73:C74"/>
    <mergeCell ref="D73:K74"/>
    <mergeCell ref="A75:K75"/>
    <mergeCell ref="A76:B77"/>
    <mergeCell ref="C76:E76"/>
    <mergeCell ref="F76:H76"/>
    <mergeCell ref="I76:K76"/>
    <mergeCell ref="C77:E77"/>
    <mergeCell ref="F77:H77"/>
    <mergeCell ref="I77:K77"/>
    <mergeCell ref="A79:B79"/>
    <mergeCell ref="C79:K79"/>
    <mergeCell ref="A81:B81"/>
    <mergeCell ref="C81:K81"/>
    <mergeCell ref="A83:B84"/>
    <mergeCell ref="C83:D84"/>
    <mergeCell ref="E83:F84"/>
    <mergeCell ref="G83:K83"/>
    <mergeCell ref="G84:K84"/>
    <mergeCell ref="A85:K85"/>
    <mergeCell ref="A95:C96"/>
    <mergeCell ref="D95:K96"/>
    <mergeCell ref="A97:K97"/>
    <mergeCell ref="A98:B99"/>
    <mergeCell ref="C98:E98"/>
    <mergeCell ref="F98:H98"/>
    <mergeCell ref="I98:K98"/>
    <mergeCell ref="C99:E99"/>
    <mergeCell ref="A105:B106"/>
    <mergeCell ref="C105:D106"/>
    <mergeCell ref="E105:F106"/>
    <mergeCell ref="G105:K105"/>
    <mergeCell ref="G106:K106"/>
    <mergeCell ref="A107:K107"/>
    <mergeCell ref="F99:H99"/>
    <mergeCell ref="I99:K99"/>
    <mergeCell ref="A101:B101"/>
    <mergeCell ref="C101:K101"/>
    <mergeCell ref="A103:B103"/>
    <mergeCell ref="C103:K103"/>
    <mergeCell ref="A108:C109"/>
    <mergeCell ref="D108:K109"/>
    <mergeCell ref="A110:K110"/>
    <mergeCell ref="A111:B112"/>
    <mergeCell ref="C111:E111"/>
    <mergeCell ref="F111:H111"/>
    <mergeCell ref="I111:K111"/>
    <mergeCell ref="C112:E112"/>
    <mergeCell ref="F112:H112"/>
    <mergeCell ref="I112:K112"/>
    <mergeCell ref="A114:B114"/>
    <mergeCell ref="C114:K114"/>
    <mergeCell ref="A116:B116"/>
    <mergeCell ref="C116:K116"/>
    <mergeCell ref="A118:B119"/>
    <mergeCell ref="C118:D119"/>
    <mergeCell ref="E118:F119"/>
    <mergeCell ref="G118:K118"/>
    <mergeCell ref="G119:K119"/>
    <mergeCell ref="A120:K120"/>
    <mergeCell ref="A130:C131"/>
    <mergeCell ref="D130:K131"/>
    <mergeCell ref="A132:K132"/>
    <mergeCell ref="A133:B134"/>
    <mergeCell ref="C133:E133"/>
    <mergeCell ref="F133:H133"/>
    <mergeCell ref="I133:K133"/>
    <mergeCell ref="C134:E134"/>
    <mergeCell ref="A140:B141"/>
    <mergeCell ref="C140:D141"/>
    <mergeCell ref="E140:F141"/>
    <mergeCell ref="G140:K140"/>
    <mergeCell ref="G141:K141"/>
    <mergeCell ref="A142:K142"/>
    <mergeCell ref="F134:H134"/>
    <mergeCell ref="I134:K134"/>
    <mergeCell ref="A136:B136"/>
    <mergeCell ref="C136:K136"/>
    <mergeCell ref="A138:B138"/>
    <mergeCell ref="C138:K138"/>
    <mergeCell ref="A143:C144"/>
    <mergeCell ref="D143:K144"/>
    <mergeCell ref="A145:K145"/>
    <mergeCell ref="A146:B147"/>
    <mergeCell ref="C146:E146"/>
    <mergeCell ref="F146:H146"/>
    <mergeCell ref="I146:K146"/>
    <mergeCell ref="C147:E147"/>
    <mergeCell ref="F147:H147"/>
    <mergeCell ref="I147:K147"/>
    <mergeCell ref="A149:B149"/>
    <mergeCell ref="C149:K149"/>
    <mergeCell ref="A151:B151"/>
    <mergeCell ref="C151:K151"/>
    <mergeCell ref="A153:B154"/>
    <mergeCell ref="C153:D154"/>
    <mergeCell ref="E153:F154"/>
    <mergeCell ref="G153:K153"/>
    <mergeCell ref="G154:K154"/>
    <mergeCell ref="A155:K155"/>
    <mergeCell ref="A165:C166"/>
    <mergeCell ref="D165:K166"/>
    <mergeCell ref="A167:K167"/>
    <mergeCell ref="A168:B169"/>
    <mergeCell ref="C168:E168"/>
    <mergeCell ref="F168:H168"/>
    <mergeCell ref="I168:K168"/>
    <mergeCell ref="C169:E169"/>
    <mergeCell ref="A175:B176"/>
    <mergeCell ref="C175:D176"/>
    <mergeCell ref="E175:F176"/>
    <mergeCell ref="G175:K175"/>
    <mergeCell ref="G176:K176"/>
    <mergeCell ref="A177:K177"/>
    <mergeCell ref="F169:H169"/>
    <mergeCell ref="I169:K169"/>
    <mergeCell ref="A171:B171"/>
    <mergeCell ref="C171:K171"/>
    <mergeCell ref="A173:B173"/>
    <mergeCell ref="C173:K173"/>
    <mergeCell ref="A178:C179"/>
    <mergeCell ref="D178:K179"/>
    <mergeCell ref="A180:K180"/>
    <mergeCell ref="A181:B182"/>
    <mergeCell ref="C181:E181"/>
    <mergeCell ref="F181:H181"/>
    <mergeCell ref="I181:K181"/>
    <mergeCell ref="C182:E182"/>
    <mergeCell ref="F182:H182"/>
    <mergeCell ref="I182:K182"/>
    <mergeCell ref="A184:B184"/>
    <mergeCell ref="C184:K184"/>
    <mergeCell ref="A186:B186"/>
    <mergeCell ref="C186:K186"/>
    <mergeCell ref="A188:B189"/>
    <mergeCell ref="C188:D189"/>
    <mergeCell ref="E188:F189"/>
    <mergeCell ref="G188:K188"/>
    <mergeCell ref="G189:K189"/>
    <mergeCell ref="A190:K190"/>
    <mergeCell ref="A200:C201"/>
    <mergeCell ref="D200:K201"/>
    <mergeCell ref="A202:K202"/>
    <mergeCell ref="A203:B204"/>
    <mergeCell ref="C203:E203"/>
    <mergeCell ref="F203:H203"/>
    <mergeCell ref="I203:K203"/>
    <mergeCell ref="C204:E204"/>
    <mergeCell ref="A210:B211"/>
    <mergeCell ref="C210:D211"/>
    <mergeCell ref="E210:F211"/>
    <mergeCell ref="G210:K210"/>
    <mergeCell ref="G211:K211"/>
    <mergeCell ref="A212:K212"/>
    <mergeCell ref="F204:H204"/>
    <mergeCell ref="I204:K204"/>
    <mergeCell ref="A206:B206"/>
    <mergeCell ref="C206:K206"/>
    <mergeCell ref="A208:B208"/>
    <mergeCell ref="C208:K208"/>
    <mergeCell ref="A213:C214"/>
    <mergeCell ref="D213:K214"/>
    <mergeCell ref="A215:K215"/>
    <mergeCell ref="A216:B217"/>
    <mergeCell ref="C216:E216"/>
    <mergeCell ref="F216:H216"/>
    <mergeCell ref="I216:K216"/>
    <mergeCell ref="C217:E217"/>
    <mergeCell ref="F217:H217"/>
    <mergeCell ref="I217:K217"/>
    <mergeCell ref="A219:B219"/>
    <mergeCell ref="C219:K219"/>
    <mergeCell ref="A221:B221"/>
    <mergeCell ref="C221:K221"/>
    <mergeCell ref="A223:B224"/>
    <mergeCell ref="C223:D224"/>
    <mergeCell ref="E223:F224"/>
    <mergeCell ref="G223:K223"/>
    <mergeCell ref="G224:K224"/>
    <mergeCell ref="A225:K225"/>
    <mergeCell ref="A231:K231"/>
    <mergeCell ref="A237:C238"/>
    <mergeCell ref="D237:K238"/>
    <mergeCell ref="A239:K239"/>
    <mergeCell ref="A240:B241"/>
    <mergeCell ref="C240:E240"/>
    <mergeCell ref="F240:H240"/>
    <mergeCell ref="I240:K240"/>
    <mergeCell ref="C241:E241"/>
    <mergeCell ref="A247:B248"/>
    <mergeCell ref="C247:D248"/>
    <mergeCell ref="E247:F248"/>
    <mergeCell ref="G247:K247"/>
    <mergeCell ref="G248:K248"/>
    <mergeCell ref="A249:K249"/>
    <mergeCell ref="F241:H241"/>
    <mergeCell ref="I241:K241"/>
    <mergeCell ref="A243:B243"/>
    <mergeCell ref="C243:K243"/>
    <mergeCell ref="A245:B245"/>
    <mergeCell ref="C245:K245"/>
    <mergeCell ref="A250:C251"/>
    <mergeCell ref="D250:K251"/>
    <mergeCell ref="A252:K252"/>
    <mergeCell ref="A253:B254"/>
    <mergeCell ref="C253:E253"/>
    <mergeCell ref="F253:H253"/>
    <mergeCell ref="I253:K253"/>
    <mergeCell ref="C254:E254"/>
    <mergeCell ref="F254:H254"/>
    <mergeCell ref="I254:K254"/>
    <mergeCell ref="A256:B256"/>
    <mergeCell ref="C256:K256"/>
    <mergeCell ref="A258:B258"/>
    <mergeCell ref="C258:K258"/>
    <mergeCell ref="A260:B261"/>
    <mergeCell ref="C260:D261"/>
    <mergeCell ref="E260:F261"/>
    <mergeCell ref="G260:K260"/>
    <mergeCell ref="G261:K261"/>
    <mergeCell ref="A262:K262"/>
    <mergeCell ref="A268:K268"/>
    <mergeCell ref="A274:C275"/>
    <mergeCell ref="D274:K275"/>
    <mergeCell ref="A276:K276"/>
    <mergeCell ref="A277:B278"/>
    <mergeCell ref="C277:E277"/>
    <mergeCell ref="F277:H277"/>
    <mergeCell ref="I277:K277"/>
    <mergeCell ref="C278:E278"/>
    <mergeCell ref="A284:B285"/>
    <mergeCell ref="C284:D285"/>
    <mergeCell ref="E284:F285"/>
    <mergeCell ref="G284:K284"/>
    <mergeCell ref="G285:K285"/>
    <mergeCell ref="A286:K286"/>
    <mergeCell ref="F278:H278"/>
    <mergeCell ref="I278:K278"/>
    <mergeCell ref="A280:B280"/>
    <mergeCell ref="C280:K280"/>
    <mergeCell ref="A282:B282"/>
    <mergeCell ref="C282:K282"/>
    <mergeCell ref="A287:C288"/>
    <mergeCell ref="D287:K288"/>
    <mergeCell ref="A289:K289"/>
    <mergeCell ref="A290:B291"/>
    <mergeCell ref="C290:E290"/>
    <mergeCell ref="F290:H290"/>
    <mergeCell ref="I290:K290"/>
    <mergeCell ref="C291:E291"/>
    <mergeCell ref="F291:H291"/>
    <mergeCell ref="I291:K291"/>
    <mergeCell ref="A293:B293"/>
    <mergeCell ref="C293:K293"/>
    <mergeCell ref="A295:B295"/>
    <mergeCell ref="C295:K295"/>
    <mergeCell ref="A297:B298"/>
    <mergeCell ref="C297:D298"/>
    <mergeCell ref="E297:F298"/>
    <mergeCell ref="G297:K297"/>
    <mergeCell ref="G298:K298"/>
    <mergeCell ref="A299:K299"/>
    <mergeCell ref="A305:K305"/>
    <mergeCell ref="A311:C312"/>
    <mergeCell ref="D311:K312"/>
    <mergeCell ref="A313:K313"/>
    <mergeCell ref="A314:B315"/>
    <mergeCell ref="C314:E314"/>
    <mergeCell ref="F314:H314"/>
    <mergeCell ref="I314:K314"/>
    <mergeCell ref="C315:E315"/>
    <mergeCell ref="A321:B322"/>
    <mergeCell ref="C321:D322"/>
    <mergeCell ref="E321:F322"/>
    <mergeCell ref="G321:K321"/>
    <mergeCell ref="G322:K322"/>
    <mergeCell ref="A323:K323"/>
    <mergeCell ref="F315:H315"/>
    <mergeCell ref="I315:K315"/>
    <mergeCell ref="A317:B317"/>
    <mergeCell ref="C317:K317"/>
    <mergeCell ref="A319:B319"/>
    <mergeCell ref="C319:K319"/>
    <mergeCell ref="A324:C325"/>
    <mergeCell ref="D324:K325"/>
    <mergeCell ref="A326:K326"/>
    <mergeCell ref="A327:B328"/>
    <mergeCell ref="C327:E327"/>
    <mergeCell ref="F327:H327"/>
    <mergeCell ref="I327:K327"/>
    <mergeCell ref="C328:E328"/>
    <mergeCell ref="F328:H328"/>
    <mergeCell ref="I328:K328"/>
    <mergeCell ref="A330:B330"/>
    <mergeCell ref="C330:K330"/>
    <mergeCell ref="A332:B332"/>
    <mergeCell ref="C332:K332"/>
    <mergeCell ref="A334:B335"/>
    <mergeCell ref="C334:D335"/>
    <mergeCell ref="E334:F335"/>
    <mergeCell ref="G334:K334"/>
    <mergeCell ref="G335:K335"/>
    <mergeCell ref="A336:K336"/>
    <mergeCell ref="A342:K342"/>
    <mergeCell ref="A348:C349"/>
    <mergeCell ref="D348:K349"/>
    <mergeCell ref="A350:K350"/>
    <mergeCell ref="A351:B352"/>
    <mergeCell ref="C351:E351"/>
    <mergeCell ref="F351:H351"/>
    <mergeCell ref="I351:K351"/>
    <mergeCell ref="C352:E352"/>
    <mergeCell ref="A358:B359"/>
    <mergeCell ref="C358:D359"/>
    <mergeCell ref="E358:F359"/>
    <mergeCell ref="G358:K358"/>
    <mergeCell ref="G359:K359"/>
    <mergeCell ref="A360:K360"/>
    <mergeCell ref="F352:H352"/>
    <mergeCell ref="I352:K352"/>
    <mergeCell ref="A354:B354"/>
    <mergeCell ref="C354:K354"/>
    <mergeCell ref="A356:B356"/>
    <mergeCell ref="C356:K356"/>
    <mergeCell ref="A361:C362"/>
    <mergeCell ref="D361:K362"/>
    <mergeCell ref="A363:K363"/>
    <mergeCell ref="A364:B365"/>
    <mergeCell ref="C364:E364"/>
    <mergeCell ref="F364:H364"/>
    <mergeCell ref="I364:K364"/>
    <mergeCell ref="C365:E365"/>
    <mergeCell ref="F365:H365"/>
    <mergeCell ref="I365:K365"/>
    <mergeCell ref="A367:B367"/>
    <mergeCell ref="C367:K367"/>
    <mergeCell ref="A369:B369"/>
    <mergeCell ref="C369:K369"/>
    <mergeCell ref="A371:B372"/>
    <mergeCell ref="C371:D372"/>
    <mergeCell ref="E371:F372"/>
    <mergeCell ref="G371:K371"/>
    <mergeCell ref="G372:K372"/>
    <mergeCell ref="A373:K373"/>
    <mergeCell ref="A379:K379"/>
    <mergeCell ref="A385:C386"/>
    <mergeCell ref="D385:K386"/>
    <mergeCell ref="A387:K387"/>
    <mergeCell ref="A388:B389"/>
    <mergeCell ref="C388:E388"/>
    <mergeCell ref="F388:H388"/>
    <mergeCell ref="I388:K388"/>
    <mergeCell ref="C389:E389"/>
    <mergeCell ref="A395:B396"/>
    <mergeCell ref="C395:D396"/>
    <mergeCell ref="E395:F396"/>
    <mergeCell ref="G395:K395"/>
    <mergeCell ref="G396:K396"/>
    <mergeCell ref="A397:K397"/>
    <mergeCell ref="F389:H389"/>
    <mergeCell ref="I389:K389"/>
    <mergeCell ref="A391:B391"/>
    <mergeCell ref="C391:K391"/>
    <mergeCell ref="A393:B393"/>
    <mergeCell ref="C393:K393"/>
    <mergeCell ref="A398:C399"/>
    <mergeCell ref="D398:K399"/>
    <mergeCell ref="A400:K400"/>
    <mergeCell ref="A401:B402"/>
    <mergeCell ref="C401:E401"/>
    <mergeCell ref="F401:H401"/>
    <mergeCell ref="I401:K401"/>
    <mergeCell ref="C402:E402"/>
    <mergeCell ref="F402:H402"/>
    <mergeCell ref="I402:K402"/>
    <mergeCell ref="A404:B404"/>
    <mergeCell ref="C404:K404"/>
    <mergeCell ref="A406:B406"/>
    <mergeCell ref="C406:K406"/>
    <mergeCell ref="A408:B409"/>
    <mergeCell ref="C408:D409"/>
    <mergeCell ref="E408:F409"/>
    <mergeCell ref="G408:K408"/>
    <mergeCell ref="G409:K409"/>
    <mergeCell ref="A410:K410"/>
    <mergeCell ref="A416:K416"/>
    <mergeCell ref="A422:C423"/>
    <mergeCell ref="D422:K423"/>
    <mergeCell ref="A424:K424"/>
    <mergeCell ref="A425:B426"/>
    <mergeCell ref="C425:E425"/>
    <mergeCell ref="F425:H425"/>
    <mergeCell ref="I425:K425"/>
    <mergeCell ref="C426:E426"/>
    <mergeCell ref="A432:B433"/>
    <mergeCell ref="C432:D433"/>
    <mergeCell ref="E432:F433"/>
    <mergeCell ref="G432:K432"/>
    <mergeCell ref="G433:K433"/>
    <mergeCell ref="A434:K434"/>
    <mergeCell ref="F426:H426"/>
    <mergeCell ref="I426:K426"/>
    <mergeCell ref="A428:B428"/>
    <mergeCell ref="C428:K428"/>
    <mergeCell ref="A430:B430"/>
    <mergeCell ref="C430:K430"/>
  </mergeCells>
  <printOptions horizontalCentered="1"/>
  <pageMargins left="0.23622047244094491" right="0.23622047244094491" top="0.74803149606299213" bottom="0.74803149606299213" header="0.31496062992125984" footer="0.31496062992125984"/>
  <pageSetup scale="55" fitToWidth="0" orientation="portrait" r:id="rId1"/>
  <rowBreaks count="11" manualBreakCount="11">
    <brk id="37" min="8" max="10" man="1"/>
    <brk id="72" min="8" max="10" man="1"/>
    <brk id="107" min="8" max="10" man="1"/>
    <brk id="142" min="8" max="10" man="1"/>
    <brk id="177" min="8" max="10" man="1"/>
    <brk id="212" min="8" max="10" man="1"/>
    <brk id="249" min="8" max="10" man="1"/>
    <brk id="286" min="8" max="10" man="1"/>
    <brk id="323" min="8" max="10" man="1"/>
    <brk id="360" min="8" max="10" man="1"/>
    <brk id="397" min="8" max="10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04D59-6227-4AC5-B9D9-F1F95C0E3E5F}">
  <sheetPr>
    <pageSetUpPr fitToPage="1"/>
  </sheetPr>
  <dimension ref="A1:M444"/>
  <sheetViews>
    <sheetView view="pageBreakPreview" zoomScale="40" zoomScaleNormal="100" zoomScaleSheetLayoutView="40" workbookViewId="0">
      <selection activeCell="C9" sqref="C9:K9"/>
    </sheetView>
  </sheetViews>
  <sheetFormatPr baseColWidth="10" defaultRowHeight="28.5" customHeight="1" x14ac:dyDescent="0.65"/>
  <cols>
    <col min="1" max="1" width="19.140625" style="23" customWidth="1"/>
    <col min="2" max="2" width="15.28515625" style="23" customWidth="1"/>
    <col min="3" max="3" width="12.7109375" style="23" customWidth="1"/>
    <col min="4" max="4" width="16.42578125" style="23" customWidth="1"/>
    <col min="5" max="5" width="14" style="23" customWidth="1"/>
    <col min="6" max="6" width="11.42578125" style="23" customWidth="1"/>
    <col min="7" max="7" width="15" style="23" customWidth="1"/>
    <col min="8" max="8" width="11.140625" style="23" customWidth="1"/>
    <col min="9" max="10" width="18.7109375" style="23" customWidth="1"/>
    <col min="11" max="11" width="13.5703125" style="23" customWidth="1"/>
    <col min="12" max="12" width="11.42578125" style="23"/>
    <col min="13" max="13" width="37.5703125" style="23" bestFit="1" customWidth="1"/>
    <col min="14" max="256" width="11.42578125" style="23"/>
    <col min="257" max="257" width="19.140625" style="23" customWidth="1"/>
    <col min="258" max="258" width="15.28515625" style="23" customWidth="1"/>
    <col min="259" max="259" width="12.7109375" style="23" customWidth="1"/>
    <col min="260" max="260" width="16.42578125" style="23" customWidth="1"/>
    <col min="261" max="261" width="14" style="23" customWidth="1"/>
    <col min="262" max="262" width="11.42578125" style="23"/>
    <col min="263" max="263" width="15" style="23" customWidth="1"/>
    <col min="264" max="264" width="11.140625" style="23" customWidth="1"/>
    <col min="265" max="266" width="18.7109375" style="23" customWidth="1"/>
    <col min="267" max="267" width="13.5703125" style="23" customWidth="1"/>
    <col min="268" max="512" width="11.42578125" style="23"/>
    <col min="513" max="513" width="19.140625" style="23" customWidth="1"/>
    <col min="514" max="514" width="15.28515625" style="23" customWidth="1"/>
    <col min="515" max="515" width="12.7109375" style="23" customWidth="1"/>
    <col min="516" max="516" width="16.42578125" style="23" customWidth="1"/>
    <col min="517" max="517" width="14" style="23" customWidth="1"/>
    <col min="518" max="518" width="11.42578125" style="23"/>
    <col min="519" max="519" width="15" style="23" customWidth="1"/>
    <col min="520" max="520" width="11.140625" style="23" customWidth="1"/>
    <col min="521" max="522" width="18.7109375" style="23" customWidth="1"/>
    <col min="523" max="523" width="13.5703125" style="23" customWidth="1"/>
    <col min="524" max="768" width="11.42578125" style="23"/>
    <col min="769" max="769" width="19.140625" style="23" customWidth="1"/>
    <col min="770" max="770" width="15.28515625" style="23" customWidth="1"/>
    <col min="771" max="771" width="12.7109375" style="23" customWidth="1"/>
    <col min="772" max="772" width="16.42578125" style="23" customWidth="1"/>
    <col min="773" max="773" width="14" style="23" customWidth="1"/>
    <col min="774" max="774" width="11.42578125" style="23"/>
    <col min="775" max="775" width="15" style="23" customWidth="1"/>
    <col min="776" max="776" width="11.140625" style="23" customWidth="1"/>
    <col min="777" max="778" width="18.7109375" style="23" customWidth="1"/>
    <col min="779" max="779" width="13.5703125" style="23" customWidth="1"/>
    <col min="780" max="1024" width="11.42578125" style="23"/>
    <col min="1025" max="1025" width="19.140625" style="23" customWidth="1"/>
    <col min="1026" max="1026" width="15.28515625" style="23" customWidth="1"/>
    <col min="1027" max="1027" width="12.7109375" style="23" customWidth="1"/>
    <col min="1028" max="1028" width="16.42578125" style="23" customWidth="1"/>
    <col min="1029" max="1029" width="14" style="23" customWidth="1"/>
    <col min="1030" max="1030" width="11.42578125" style="23"/>
    <col min="1031" max="1031" width="15" style="23" customWidth="1"/>
    <col min="1032" max="1032" width="11.140625" style="23" customWidth="1"/>
    <col min="1033" max="1034" width="18.7109375" style="23" customWidth="1"/>
    <col min="1035" max="1035" width="13.5703125" style="23" customWidth="1"/>
    <col min="1036" max="1280" width="11.42578125" style="23"/>
    <col min="1281" max="1281" width="19.140625" style="23" customWidth="1"/>
    <col min="1282" max="1282" width="15.28515625" style="23" customWidth="1"/>
    <col min="1283" max="1283" width="12.7109375" style="23" customWidth="1"/>
    <col min="1284" max="1284" width="16.42578125" style="23" customWidth="1"/>
    <col min="1285" max="1285" width="14" style="23" customWidth="1"/>
    <col min="1286" max="1286" width="11.42578125" style="23"/>
    <col min="1287" max="1287" width="15" style="23" customWidth="1"/>
    <col min="1288" max="1288" width="11.140625" style="23" customWidth="1"/>
    <col min="1289" max="1290" width="18.7109375" style="23" customWidth="1"/>
    <col min="1291" max="1291" width="13.5703125" style="23" customWidth="1"/>
    <col min="1292" max="1536" width="11.42578125" style="23"/>
    <col min="1537" max="1537" width="19.140625" style="23" customWidth="1"/>
    <col min="1538" max="1538" width="15.28515625" style="23" customWidth="1"/>
    <col min="1539" max="1539" width="12.7109375" style="23" customWidth="1"/>
    <col min="1540" max="1540" width="16.42578125" style="23" customWidth="1"/>
    <col min="1541" max="1541" width="14" style="23" customWidth="1"/>
    <col min="1542" max="1542" width="11.42578125" style="23"/>
    <col min="1543" max="1543" width="15" style="23" customWidth="1"/>
    <col min="1544" max="1544" width="11.140625" style="23" customWidth="1"/>
    <col min="1545" max="1546" width="18.7109375" style="23" customWidth="1"/>
    <col min="1547" max="1547" width="13.5703125" style="23" customWidth="1"/>
    <col min="1548" max="1792" width="11.42578125" style="23"/>
    <col min="1793" max="1793" width="19.140625" style="23" customWidth="1"/>
    <col min="1794" max="1794" width="15.28515625" style="23" customWidth="1"/>
    <col min="1795" max="1795" width="12.7109375" style="23" customWidth="1"/>
    <col min="1796" max="1796" width="16.42578125" style="23" customWidth="1"/>
    <col min="1797" max="1797" width="14" style="23" customWidth="1"/>
    <col min="1798" max="1798" width="11.42578125" style="23"/>
    <col min="1799" max="1799" width="15" style="23" customWidth="1"/>
    <col min="1800" max="1800" width="11.140625" style="23" customWidth="1"/>
    <col min="1801" max="1802" width="18.7109375" style="23" customWidth="1"/>
    <col min="1803" max="1803" width="13.5703125" style="23" customWidth="1"/>
    <col min="1804" max="2048" width="11.42578125" style="23"/>
    <col min="2049" max="2049" width="19.140625" style="23" customWidth="1"/>
    <col min="2050" max="2050" width="15.28515625" style="23" customWidth="1"/>
    <col min="2051" max="2051" width="12.7109375" style="23" customWidth="1"/>
    <col min="2052" max="2052" width="16.42578125" style="23" customWidth="1"/>
    <col min="2053" max="2053" width="14" style="23" customWidth="1"/>
    <col min="2054" max="2054" width="11.42578125" style="23"/>
    <col min="2055" max="2055" width="15" style="23" customWidth="1"/>
    <col min="2056" max="2056" width="11.140625" style="23" customWidth="1"/>
    <col min="2057" max="2058" width="18.7109375" style="23" customWidth="1"/>
    <col min="2059" max="2059" width="13.5703125" style="23" customWidth="1"/>
    <col min="2060" max="2304" width="11.42578125" style="23"/>
    <col min="2305" max="2305" width="19.140625" style="23" customWidth="1"/>
    <col min="2306" max="2306" width="15.28515625" style="23" customWidth="1"/>
    <col min="2307" max="2307" width="12.7109375" style="23" customWidth="1"/>
    <col min="2308" max="2308" width="16.42578125" style="23" customWidth="1"/>
    <col min="2309" max="2309" width="14" style="23" customWidth="1"/>
    <col min="2310" max="2310" width="11.42578125" style="23"/>
    <col min="2311" max="2311" width="15" style="23" customWidth="1"/>
    <col min="2312" max="2312" width="11.140625" style="23" customWidth="1"/>
    <col min="2313" max="2314" width="18.7109375" style="23" customWidth="1"/>
    <col min="2315" max="2315" width="13.5703125" style="23" customWidth="1"/>
    <col min="2316" max="2560" width="11.42578125" style="23"/>
    <col min="2561" max="2561" width="19.140625" style="23" customWidth="1"/>
    <col min="2562" max="2562" width="15.28515625" style="23" customWidth="1"/>
    <col min="2563" max="2563" width="12.7109375" style="23" customWidth="1"/>
    <col min="2564" max="2564" width="16.42578125" style="23" customWidth="1"/>
    <col min="2565" max="2565" width="14" style="23" customWidth="1"/>
    <col min="2566" max="2566" width="11.42578125" style="23"/>
    <col min="2567" max="2567" width="15" style="23" customWidth="1"/>
    <col min="2568" max="2568" width="11.140625" style="23" customWidth="1"/>
    <col min="2569" max="2570" width="18.7109375" style="23" customWidth="1"/>
    <col min="2571" max="2571" width="13.5703125" style="23" customWidth="1"/>
    <col min="2572" max="2816" width="11.42578125" style="23"/>
    <col min="2817" max="2817" width="19.140625" style="23" customWidth="1"/>
    <col min="2818" max="2818" width="15.28515625" style="23" customWidth="1"/>
    <col min="2819" max="2819" width="12.7109375" style="23" customWidth="1"/>
    <col min="2820" max="2820" width="16.42578125" style="23" customWidth="1"/>
    <col min="2821" max="2821" width="14" style="23" customWidth="1"/>
    <col min="2822" max="2822" width="11.42578125" style="23"/>
    <col min="2823" max="2823" width="15" style="23" customWidth="1"/>
    <col min="2824" max="2824" width="11.140625" style="23" customWidth="1"/>
    <col min="2825" max="2826" width="18.7109375" style="23" customWidth="1"/>
    <col min="2827" max="2827" width="13.5703125" style="23" customWidth="1"/>
    <col min="2828" max="3072" width="11.42578125" style="23"/>
    <col min="3073" max="3073" width="19.140625" style="23" customWidth="1"/>
    <col min="3074" max="3074" width="15.28515625" style="23" customWidth="1"/>
    <col min="3075" max="3075" width="12.7109375" style="23" customWidth="1"/>
    <col min="3076" max="3076" width="16.42578125" style="23" customWidth="1"/>
    <col min="3077" max="3077" width="14" style="23" customWidth="1"/>
    <col min="3078" max="3078" width="11.42578125" style="23"/>
    <col min="3079" max="3079" width="15" style="23" customWidth="1"/>
    <col min="3080" max="3080" width="11.140625" style="23" customWidth="1"/>
    <col min="3081" max="3082" width="18.7109375" style="23" customWidth="1"/>
    <col min="3083" max="3083" width="13.5703125" style="23" customWidth="1"/>
    <col min="3084" max="3328" width="11.42578125" style="23"/>
    <col min="3329" max="3329" width="19.140625" style="23" customWidth="1"/>
    <col min="3330" max="3330" width="15.28515625" style="23" customWidth="1"/>
    <col min="3331" max="3331" width="12.7109375" style="23" customWidth="1"/>
    <col min="3332" max="3332" width="16.42578125" style="23" customWidth="1"/>
    <col min="3333" max="3333" width="14" style="23" customWidth="1"/>
    <col min="3334" max="3334" width="11.42578125" style="23"/>
    <col min="3335" max="3335" width="15" style="23" customWidth="1"/>
    <col min="3336" max="3336" width="11.140625" style="23" customWidth="1"/>
    <col min="3337" max="3338" width="18.7109375" style="23" customWidth="1"/>
    <col min="3339" max="3339" width="13.5703125" style="23" customWidth="1"/>
    <col min="3340" max="3584" width="11.42578125" style="23"/>
    <col min="3585" max="3585" width="19.140625" style="23" customWidth="1"/>
    <col min="3586" max="3586" width="15.28515625" style="23" customWidth="1"/>
    <col min="3587" max="3587" width="12.7109375" style="23" customWidth="1"/>
    <col min="3588" max="3588" width="16.42578125" style="23" customWidth="1"/>
    <col min="3589" max="3589" width="14" style="23" customWidth="1"/>
    <col min="3590" max="3590" width="11.42578125" style="23"/>
    <col min="3591" max="3591" width="15" style="23" customWidth="1"/>
    <col min="3592" max="3592" width="11.140625" style="23" customWidth="1"/>
    <col min="3593" max="3594" width="18.7109375" style="23" customWidth="1"/>
    <col min="3595" max="3595" width="13.5703125" style="23" customWidth="1"/>
    <col min="3596" max="3840" width="11.42578125" style="23"/>
    <col min="3841" max="3841" width="19.140625" style="23" customWidth="1"/>
    <col min="3842" max="3842" width="15.28515625" style="23" customWidth="1"/>
    <col min="3843" max="3843" width="12.7109375" style="23" customWidth="1"/>
    <col min="3844" max="3844" width="16.42578125" style="23" customWidth="1"/>
    <col min="3845" max="3845" width="14" style="23" customWidth="1"/>
    <col min="3846" max="3846" width="11.42578125" style="23"/>
    <col min="3847" max="3847" width="15" style="23" customWidth="1"/>
    <col min="3848" max="3848" width="11.140625" style="23" customWidth="1"/>
    <col min="3849" max="3850" width="18.7109375" style="23" customWidth="1"/>
    <col min="3851" max="3851" width="13.5703125" style="23" customWidth="1"/>
    <col min="3852" max="4096" width="11.42578125" style="23"/>
    <col min="4097" max="4097" width="19.140625" style="23" customWidth="1"/>
    <col min="4098" max="4098" width="15.28515625" style="23" customWidth="1"/>
    <col min="4099" max="4099" width="12.7109375" style="23" customWidth="1"/>
    <col min="4100" max="4100" width="16.42578125" style="23" customWidth="1"/>
    <col min="4101" max="4101" width="14" style="23" customWidth="1"/>
    <col min="4102" max="4102" width="11.42578125" style="23"/>
    <col min="4103" max="4103" width="15" style="23" customWidth="1"/>
    <col min="4104" max="4104" width="11.140625" style="23" customWidth="1"/>
    <col min="4105" max="4106" width="18.7109375" style="23" customWidth="1"/>
    <col min="4107" max="4107" width="13.5703125" style="23" customWidth="1"/>
    <col min="4108" max="4352" width="11.42578125" style="23"/>
    <col min="4353" max="4353" width="19.140625" style="23" customWidth="1"/>
    <col min="4354" max="4354" width="15.28515625" style="23" customWidth="1"/>
    <col min="4355" max="4355" width="12.7109375" style="23" customWidth="1"/>
    <col min="4356" max="4356" width="16.42578125" style="23" customWidth="1"/>
    <col min="4357" max="4357" width="14" style="23" customWidth="1"/>
    <col min="4358" max="4358" width="11.42578125" style="23"/>
    <col min="4359" max="4359" width="15" style="23" customWidth="1"/>
    <col min="4360" max="4360" width="11.140625" style="23" customWidth="1"/>
    <col min="4361" max="4362" width="18.7109375" style="23" customWidth="1"/>
    <col min="4363" max="4363" width="13.5703125" style="23" customWidth="1"/>
    <col min="4364" max="4608" width="11.42578125" style="23"/>
    <col min="4609" max="4609" width="19.140625" style="23" customWidth="1"/>
    <col min="4610" max="4610" width="15.28515625" style="23" customWidth="1"/>
    <col min="4611" max="4611" width="12.7109375" style="23" customWidth="1"/>
    <col min="4612" max="4612" width="16.42578125" style="23" customWidth="1"/>
    <col min="4613" max="4613" width="14" style="23" customWidth="1"/>
    <col min="4614" max="4614" width="11.42578125" style="23"/>
    <col min="4615" max="4615" width="15" style="23" customWidth="1"/>
    <col min="4616" max="4616" width="11.140625" style="23" customWidth="1"/>
    <col min="4617" max="4618" width="18.7109375" style="23" customWidth="1"/>
    <col min="4619" max="4619" width="13.5703125" style="23" customWidth="1"/>
    <col min="4620" max="4864" width="11.42578125" style="23"/>
    <col min="4865" max="4865" width="19.140625" style="23" customWidth="1"/>
    <col min="4866" max="4866" width="15.28515625" style="23" customWidth="1"/>
    <col min="4867" max="4867" width="12.7109375" style="23" customWidth="1"/>
    <col min="4868" max="4868" width="16.42578125" style="23" customWidth="1"/>
    <col min="4869" max="4869" width="14" style="23" customWidth="1"/>
    <col min="4870" max="4870" width="11.42578125" style="23"/>
    <col min="4871" max="4871" width="15" style="23" customWidth="1"/>
    <col min="4872" max="4872" width="11.140625" style="23" customWidth="1"/>
    <col min="4873" max="4874" width="18.7109375" style="23" customWidth="1"/>
    <col min="4875" max="4875" width="13.5703125" style="23" customWidth="1"/>
    <col min="4876" max="5120" width="11.42578125" style="23"/>
    <col min="5121" max="5121" width="19.140625" style="23" customWidth="1"/>
    <col min="5122" max="5122" width="15.28515625" style="23" customWidth="1"/>
    <col min="5123" max="5123" width="12.7109375" style="23" customWidth="1"/>
    <col min="5124" max="5124" width="16.42578125" style="23" customWidth="1"/>
    <col min="5125" max="5125" width="14" style="23" customWidth="1"/>
    <col min="5126" max="5126" width="11.42578125" style="23"/>
    <col min="5127" max="5127" width="15" style="23" customWidth="1"/>
    <col min="5128" max="5128" width="11.140625" style="23" customWidth="1"/>
    <col min="5129" max="5130" width="18.7109375" style="23" customWidth="1"/>
    <col min="5131" max="5131" width="13.5703125" style="23" customWidth="1"/>
    <col min="5132" max="5376" width="11.42578125" style="23"/>
    <col min="5377" max="5377" width="19.140625" style="23" customWidth="1"/>
    <col min="5378" max="5378" width="15.28515625" style="23" customWidth="1"/>
    <col min="5379" max="5379" width="12.7109375" style="23" customWidth="1"/>
    <col min="5380" max="5380" width="16.42578125" style="23" customWidth="1"/>
    <col min="5381" max="5381" width="14" style="23" customWidth="1"/>
    <col min="5382" max="5382" width="11.42578125" style="23"/>
    <col min="5383" max="5383" width="15" style="23" customWidth="1"/>
    <col min="5384" max="5384" width="11.140625" style="23" customWidth="1"/>
    <col min="5385" max="5386" width="18.7109375" style="23" customWidth="1"/>
    <col min="5387" max="5387" width="13.5703125" style="23" customWidth="1"/>
    <col min="5388" max="5632" width="11.42578125" style="23"/>
    <col min="5633" max="5633" width="19.140625" style="23" customWidth="1"/>
    <col min="5634" max="5634" width="15.28515625" style="23" customWidth="1"/>
    <col min="5635" max="5635" width="12.7109375" style="23" customWidth="1"/>
    <col min="5636" max="5636" width="16.42578125" style="23" customWidth="1"/>
    <col min="5637" max="5637" width="14" style="23" customWidth="1"/>
    <col min="5638" max="5638" width="11.42578125" style="23"/>
    <col min="5639" max="5639" width="15" style="23" customWidth="1"/>
    <col min="5640" max="5640" width="11.140625" style="23" customWidth="1"/>
    <col min="5641" max="5642" width="18.7109375" style="23" customWidth="1"/>
    <col min="5643" max="5643" width="13.5703125" style="23" customWidth="1"/>
    <col min="5644" max="5888" width="11.42578125" style="23"/>
    <col min="5889" max="5889" width="19.140625" style="23" customWidth="1"/>
    <col min="5890" max="5890" width="15.28515625" style="23" customWidth="1"/>
    <col min="5891" max="5891" width="12.7109375" style="23" customWidth="1"/>
    <col min="5892" max="5892" width="16.42578125" style="23" customWidth="1"/>
    <col min="5893" max="5893" width="14" style="23" customWidth="1"/>
    <col min="5894" max="5894" width="11.42578125" style="23"/>
    <col min="5895" max="5895" width="15" style="23" customWidth="1"/>
    <col min="5896" max="5896" width="11.140625" style="23" customWidth="1"/>
    <col min="5897" max="5898" width="18.7109375" style="23" customWidth="1"/>
    <col min="5899" max="5899" width="13.5703125" style="23" customWidth="1"/>
    <col min="5900" max="6144" width="11.42578125" style="23"/>
    <col min="6145" max="6145" width="19.140625" style="23" customWidth="1"/>
    <col min="6146" max="6146" width="15.28515625" style="23" customWidth="1"/>
    <col min="6147" max="6147" width="12.7109375" style="23" customWidth="1"/>
    <col min="6148" max="6148" width="16.42578125" style="23" customWidth="1"/>
    <col min="6149" max="6149" width="14" style="23" customWidth="1"/>
    <col min="6150" max="6150" width="11.42578125" style="23"/>
    <col min="6151" max="6151" width="15" style="23" customWidth="1"/>
    <col min="6152" max="6152" width="11.140625" style="23" customWidth="1"/>
    <col min="6153" max="6154" width="18.7109375" style="23" customWidth="1"/>
    <col min="6155" max="6155" width="13.5703125" style="23" customWidth="1"/>
    <col min="6156" max="6400" width="11.42578125" style="23"/>
    <col min="6401" max="6401" width="19.140625" style="23" customWidth="1"/>
    <col min="6402" max="6402" width="15.28515625" style="23" customWidth="1"/>
    <col min="6403" max="6403" width="12.7109375" style="23" customWidth="1"/>
    <col min="6404" max="6404" width="16.42578125" style="23" customWidth="1"/>
    <col min="6405" max="6405" width="14" style="23" customWidth="1"/>
    <col min="6406" max="6406" width="11.42578125" style="23"/>
    <col min="6407" max="6407" width="15" style="23" customWidth="1"/>
    <col min="6408" max="6408" width="11.140625" style="23" customWidth="1"/>
    <col min="6409" max="6410" width="18.7109375" style="23" customWidth="1"/>
    <col min="6411" max="6411" width="13.5703125" style="23" customWidth="1"/>
    <col min="6412" max="6656" width="11.42578125" style="23"/>
    <col min="6657" max="6657" width="19.140625" style="23" customWidth="1"/>
    <col min="6658" max="6658" width="15.28515625" style="23" customWidth="1"/>
    <col min="6659" max="6659" width="12.7109375" style="23" customWidth="1"/>
    <col min="6660" max="6660" width="16.42578125" style="23" customWidth="1"/>
    <col min="6661" max="6661" width="14" style="23" customWidth="1"/>
    <col min="6662" max="6662" width="11.42578125" style="23"/>
    <col min="6663" max="6663" width="15" style="23" customWidth="1"/>
    <col min="6664" max="6664" width="11.140625" style="23" customWidth="1"/>
    <col min="6665" max="6666" width="18.7109375" style="23" customWidth="1"/>
    <col min="6667" max="6667" width="13.5703125" style="23" customWidth="1"/>
    <col min="6668" max="6912" width="11.42578125" style="23"/>
    <col min="6913" max="6913" width="19.140625" style="23" customWidth="1"/>
    <col min="6914" max="6914" width="15.28515625" style="23" customWidth="1"/>
    <col min="6915" max="6915" width="12.7109375" style="23" customWidth="1"/>
    <col min="6916" max="6916" width="16.42578125" style="23" customWidth="1"/>
    <col min="6917" max="6917" width="14" style="23" customWidth="1"/>
    <col min="6918" max="6918" width="11.42578125" style="23"/>
    <col min="6919" max="6919" width="15" style="23" customWidth="1"/>
    <col min="6920" max="6920" width="11.140625" style="23" customWidth="1"/>
    <col min="6921" max="6922" width="18.7109375" style="23" customWidth="1"/>
    <col min="6923" max="6923" width="13.5703125" style="23" customWidth="1"/>
    <col min="6924" max="7168" width="11.42578125" style="23"/>
    <col min="7169" max="7169" width="19.140625" style="23" customWidth="1"/>
    <col min="7170" max="7170" width="15.28515625" style="23" customWidth="1"/>
    <col min="7171" max="7171" width="12.7109375" style="23" customWidth="1"/>
    <col min="7172" max="7172" width="16.42578125" style="23" customWidth="1"/>
    <col min="7173" max="7173" width="14" style="23" customWidth="1"/>
    <col min="7174" max="7174" width="11.42578125" style="23"/>
    <col min="7175" max="7175" width="15" style="23" customWidth="1"/>
    <col min="7176" max="7176" width="11.140625" style="23" customWidth="1"/>
    <col min="7177" max="7178" width="18.7109375" style="23" customWidth="1"/>
    <col min="7179" max="7179" width="13.5703125" style="23" customWidth="1"/>
    <col min="7180" max="7424" width="11.42578125" style="23"/>
    <col min="7425" max="7425" width="19.140625" style="23" customWidth="1"/>
    <col min="7426" max="7426" width="15.28515625" style="23" customWidth="1"/>
    <col min="7427" max="7427" width="12.7109375" style="23" customWidth="1"/>
    <col min="7428" max="7428" width="16.42578125" style="23" customWidth="1"/>
    <col min="7429" max="7429" width="14" style="23" customWidth="1"/>
    <col min="7430" max="7430" width="11.42578125" style="23"/>
    <col min="7431" max="7431" width="15" style="23" customWidth="1"/>
    <col min="7432" max="7432" width="11.140625" style="23" customWidth="1"/>
    <col min="7433" max="7434" width="18.7109375" style="23" customWidth="1"/>
    <col min="7435" max="7435" width="13.5703125" style="23" customWidth="1"/>
    <col min="7436" max="7680" width="11.42578125" style="23"/>
    <col min="7681" max="7681" width="19.140625" style="23" customWidth="1"/>
    <col min="7682" max="7682" width="15.28515625" style="23" customWidth="1"/>
    <col min="7683" max="7683" width="12.7109375" style="23" customWidth="1"/>
    <col min="7684" max="7684" width="16.42578125" style="23" customWidth="1"/>
    <col min="7685" max="7685" width="14" style="23" customWidth="1"/>
    <col min="7686" max="7686" width="11.42578125" style="23"/>
    <col min="7687" max="7687" width="15" style="23" customWidth="1"/>
    <col min="7688" max="7688" width="11.140625" style="23" customWidth="1"/>
    <col min="7689" max="7690" width="18.7109375" style="23" customWidth="1"/>
    <col min="7691" max="7691" width="13.5703125" style="23" customWidth="1"/>
    <col min="7692" max="7936" width="11.42578125" style="23"/>
    <col min="7937" max="7937" width="19.140625" style="23" customWidth="1"/>
    <col min="7938" max="7938" width="15.28515625" style="23" customWidth="1"/>
    <col min="7939" max="7939" width="12.7109375" style="23" customWidth="1"/>
    <col min="7940" max="7940" width="16.42578125" style="23" customWidth="1"/>
    <col min="7941" max="7941" width="14" style="23" customWidth="1"/>
    <col min="7942" max="7942" width="11.42578125" style="23"/>
    <col min="7943" max="7943" width="15" style="23" customWidth="1"/>
    <col min="7944" max="7944" width="11.140625" style="23" customWidth="1"/>
    <col min="7945" max="7946" width="18.7109375" style="23" customWidth="1"/>
    <col min="7947" max="7947" width="13.5703125" style="23" customWidth="1"/>
    <col min="7948" max="8192" width="11.42578125" style="23"/>
    <col min="8193" max="8193" width="19.140625" style="23" customWidth="1"/>
    <col min="8194" max="8194" width="15.28515625" style="23" customWidth="1"/>
    <col min="8195" max="8195" width="12.7109375" style="23" customWidth="1"/>
    <col min="8196" max="8196" width="16.42578125" style="23" customWidth="1"/>
    <col min="8197" max="8197" width="14" style="23" customWidth="1"/>
    <col min="8198" max="8198" width="11.42578125" style="23"/>
    <col min="8199" max="8199" width="15" style="23" customWidth="1"/>
    <col min="8200" max="8200" width="11.140625" style="23" customWidth="1"/>
    <col min="8201" max="8202" width="18.7109375" style="23" customWidth="1"/>
    <col min="8203" max="8203" width="13.5703125" style="23" customWidth="1"/>
    <col min="8204" max="8448" width="11.42578125" style="23"/>
    <col min="8449" max="8449" width="19.140625" style="23" customWidth="1"/>
    <col min="8450" max="8450" width="15.28515625" style="23" customWidth="1"/>
    <col min="8451" max="8451" width="12.7109375" style="23" customWidth="1"/>
    <col min="8452" max="8452" width="16.42578125" style="23" customWidth="1"/>
    <col min="8453" max="8453" width="14" style="23" customWidth="1"/>
    <col min="8454" max="8454" width="11.42578125" style="23"/>
    <col min="8455" max="8455" width="15" style="23" customWidth="1"/>
    <col min="8456" max="8456" width="11.140625" style="23" customWidth="1"/>
    <col min="8457" max="8458" width="18.7109375" style="23" customWidth="1"/>
    <col min="8459" max="8459" width="13.5703125" style="23" customWidth="1"/>
    <col min="8460" max="8704" width="11.42578125" style="23"/>
    <col min="8705" max="8705" width="19.140625" style="23" customWidth="1"/>
    <col min="8706" max="8706" width="15.28515625" style="23" customWidth="1"/>
    <col min="8707" max="8707" width="12.7109375" style="23" customWidth="1"/>
    <col min="8708" max="8708" width="16.42578125" style="23" customWidth="1"/>
    <col min="8709" max="8709" width="14" style="23" customWidth="1"/>
    <col min="8710" max="8710" width="11.42578125" style="23"/>
    <col min="8711" max="8711" width="15" style="23" customWidth="1"/>
    <col min="8712" max="8712" width="11.140625" style="23" customWidth="1"/>
    <col min="8713" max="8714" width="18.7109375" style="23" customWidth="1"/>
    <col min="8715" max="8715" width="13.5703125" style="23" customWidth="1"/>
    <col min="8716" max="8960" width="11.42578125" style="23"/>
    <col min="8961" max="8961" width="19.140625" style="23" customWidth="1"/>
    <col min="8962" max="8962" width="15.28515625" style="23" customWidth="1"/>
    <col min="8963" max="8963" width="12.7109375" style="23" customWidth="1"/>
    <col min="8964" max="8964" width="16.42578125" style="23" customWidth="1"/>
    <col min="8965" max="8965" width="14" style="23" customWidth="1"/>
    <col min="8966" max="8966" width="11.42578125" style="23"/>
    <col min="8967" max="8967" width="15" style="23" customWidth="1"/>
    <col min="8968" max="8968" width="11.140625" style="23" customWidth="1"/>
    <col min="8969" max="8970" width="18.7109375" style="23" customWidth="1"/>
    <col min="8971" max="8971" width="13.5703125" style="23" customWidth="1"/>
    <col min="8972" max="9216" width="11.42578125" style="23"/>
    <col min="9217" max="9217" width="19.140625" style="23" customWidth="1"/>
    <col min="9218" max="9218" width="15.28515625" style="23" customWidth="1"/>
    <col min="9219" max="9219" width="12.7109375" style="23" customWidth="1"/>
    <col min="9220" max="9220" width="16.42578125" style="23" customWidth="1"/>
    <col min="9221" max="9221" width="14" style="23" customWidth="1"/>
    <col min="9222" max="9222" width="11.42578125" style="23"/>
    <col min="9223" max="9223" width="15" style="23" customWidth="1"/>
    <col min="9224" max="9224" width="11.140625" style="23" customWidth="1"/>
    <col min="9225" max="9226" width="18.7109375" style="23" customWidth="1"/>
    <col min="9227" max="9227" width="13.5703125" style="23" customWidth="1"/>
    <col min="9228" max="9472" width="11.42578125" style="23"/>
    <col min="9473" max="9473" width="19.140625" style="23" customWidth="1"/>
    <col min="9474" max="9474" width="15.28515625" style="23" customWidth="1"/>
    <col min="9475" max="9475" width="12.7109375" style="23" customWidth="1"/>
    <col min="9476" max="9476" width="16.42578125" style="23" customWidth="1"/>
    <col min="9477" max="9477" width="14" style="23" customWidth="1"/>
    <col min="9478" max="9478" width="11.42578125" style="23"/>
    <col min="9479" max="9479" width="15" style="23" customWidth="1"/>
    <col min="9480" max="9480" width="11.140625" style="23" customWidth="1"/>
    <col min="9481" max="9482" width="18.7109375" style="23" customWidth="1"/>
    <col min="9483" max="9483" width="13.5703125" style="23" customWidth="1"/>
    <col min="9484" max="9728" width="11.42578125" style="23"/>
    <col min="9729" max="9729" width="19.140625" style="23" customWidth="1"/>
    <col min="9730" max="9730" width="15.28515625" style="23" customWidth="1"/>
    <col min="9731" max="9731" width="12.7109375" style="23" customWidth="1"/>
    <col min="9732" max="9732" width="16.42578125" style="23" customWidth="1"/>
    <col min="9733" max="9733" width="14" style="23" customWidth="1"/>
    <col min="9734" max="9734" width="11.42578125" style="23"/>
    <col min="9735" max="9735" width="15" style="23" customWidth="1"/>
    <col min="9736" max="9736" width="11.140625" style="23" customWidth="1"/>
    <col min="9737" max="9738" width="18.7109375" style="23" customWidth="1"/>
    <col min="9739" max="9739" width="13.5703125" style="23" customWidth="1"/>
    <col min="9740" max="9984" width="11.42578125" style="23"/>
    <col min="9985" max="9985" width="19.140625" style="23" customWidth="1"/>
    <col min="9986" max="9986" width="15.28515625" style="23" customWidth="1"/>
    <col min="9987" max="9987" width="12.7109375" style="23" customWidth="1"/>
    <col min="9988" max="9988" width="16.42578125" style="23" customWidth="1"/>
    <col min="9989" max="9989" width="14" style="23" customWidth="1"/>
    <col min="9990" max="9990" width="11.42578125" style="23"/>
    <col min="9991" max="9991" width="15" style="23" customWidth="1"/>
    <col min="9992" max="9992" width="11.140625" style="23" customWidth="1"/>
    <col min="9993" max="9994" width="18.7109375" style="23" customWidth="1"/>
    <col min="9995" max="9995" width="13.5703125" style="23" customWidth="1"/>
    <col min="9996" max="10240" width="11.42578125" style="23"/>
    <col min="10241" max="10241" width="19.140625" style="23" customWidth="1"/>
    <col min="10242" max="10242" width="15.28515625" style="23" customWidth="1"/>
    <col min="10243" max="10243" width="12.7109375" style="23" customWidth="1"/>
    <col min="10244" max="10244" width="16.42578125" style="23" customWidth="1"/>
    <col min="10245" max="10245" width="14" style="23" customWidth="1"/>
    <col min="10246" max="10246" width="11.42578125" style="23"/>
    <col min="10247" max="10247" width="15" style="23" customWidth="1"/>
    <col min="10248" max="10248" width="11.140625" style="23" customWidth="1"/>
    <col min="10249" max="10250" width="18.7109375" style="23" customWidth="1"/>
    <col min="10251" max="10251" width="13.5703125" style="23" customWidth="1"/>
    <col min="10252" max="10496" width="11.42578125" style="23"/>
    <col min="10497" max="10497" width="19.140625" style="23" customWidth="1"/>
    <col min="10498" max="10498" width="15.28515625" style="23" customWidth="1"/>
    <col min="10499" max="10499" width="12.7109375" style="23" customWidth="1"/>
    <col min="10500" max="10500" width="16.42578125" style="23" customWidth="1"/>
    <col min="10501" max="10501" width="14" style="23" customWidth="1"/>
    <col min="10502" max="10502" width="11.42578125" style="23"/>
    <col min="10503" max="10503" width="15" style="23" customWidth="1"/>
    <col min="10504" max="10504" width="11.140625" style="23" customWidth="1"/>
    <col min="10505" max="10506" width="18.7109375" style="23" customWidth="1"/>
    <col min="10507" max="10507" width="13.5703125" style="23" customWidth="1"/>
    <col min="10508" max="10752" width="11.42578125" style="23"/>
    <col min="10753" max="10753" width="19.140625" style="23" customWidth="1"/>
    <col min="10754" max="10754" width="15.28515625" style="23" customWidth="1"/>
    <col min="10755" max="10755" width="12.7109375" style="23" customWidth="1"/>
    <col min="10756" max="10756" width="16.42578125" style="23" customWidth="1"/>
    <col min="10757" max="10757" width="14" style="23" customWidth="1"/>
    <col min="10758" max="10758" width="11.42578125" style="23"/>
    <col min="10759" max="10759" width="15" style="23" customWidth="1"/>
    <col min="10760" max="10760" width="11.140625" style="23" customWidth="1"/>
    <col min="10761" max="10762" width="18.7109375" style="23" customWidth="1"/>
    <col min="10763" max="10763" width="13.5703125" style="23" customWidth="1"/>
    <col min="10764" max="11008" width="11.42578125" style="23"/>
    <col min="11009" max="11009" width="19.140625" style="23" customWidth="1"/>
    <col min="11010" max="11010" width="15.28515625" style="23" customWidth="1"/>
    <col min="11011" max="11011" width="12.7109375" style="23" customWidth="1"/>
    <col min="11012" max="11012" width="16.42578125" style="23" customWidth="1"/>
    <col min="11013" max="11013" width="14" style="23" customWidth="1"/>
    <col min="11014" max="11014" width="11.42578125" style="23"/>
    <col min="11015" max="11015" width="15" style="23" customWidth="1"/>
    <col min="11016" max="11016" width="11.140625" style="23" customWidth="1"/>
    <col min="11017" max="11018" width="18.7109375" style="23" customWidth="1"/>
    <col min="11019" max="11019" width="13.5703125" style="23" customWidth="1"/>
    <col min="11020" max="11264" width="11.42578125" style="23"/>
    <col min="11265" max="11265" width="19.140625" style="23" customWidth="1"/>
    <col min="11266" max="11266" width="15.28515625" style="23" customWidth="1"/>
    <col min="11267" max="11267" width="12.7109375" style="23" customWidth="1"/>
    <col min="11268" max="11268" width="16.42578125" style="23" customWidth="1"/>
    <col min="11269" max="11269" width="14" style="23" customWidth="1"/>
    <col min="11270" max="11270" width="11.42578125" style="23"/>
    <col min="11271" max="11271" width="15" style="23" customWidth="1"/>
    <col min="11272" max="11272" width="11.140625" style="23" customWidth="1"/>
    <col min="11273" max="11274" width="18.7109375" style="23" customWidth="1"/>
    <col min="11275" max="11275" width="13.5703125" style="23" customWidth="1"/>
    <col min="11276" max="11520" width="11.42578125" style="23"/>
    <col min="11521" max="11521" width="19.140625" style="23" customWidth="1"/>
    <col min="11522" max="11522" width="15.28515625" style="23" customWidth="1"/>
    <col min="11523" max="11523" width="12.7109375" style="23" customWidth="1"/>
    <col min="11524" max="11524" width="16.42578125" style="23" customWidth="1"/>
    <col min="11525" max="11525" width="14" style="23" customWidth="1"/>
    <col min="11526" max="11526" width="11.42578125" style="23"/>
    <col min="11527" max="11527" width="15" style="23" customWidth="1"/>
    <col min="11528" max="11528" width="11.140625" style="23" customWidth="1"/>
    <col min="11529" max="11530" width="18.7109375" style="23" customWidth="1"/>
    <col min="11531" max="11531" width="13.5703125" style="23" customWidth="1"/>
    <col min="11532" max="11776" width="11.42578125" style="23"/>
    <col min="11777" max="11777" width="19.140625" style="23" customWidth="1"/>
    <col min="11778" max="11778" width="15.28515625" style="23" customWidth="1"/>
    <col min="11779" max="11779" width="12.7109375" style="23" customWidth="1"/>
    <col min="11780" max="11780" width="16.42578125" style="23" customWidth="1"/>
    <col min="11781" max="11781" width="14" style="23" customWidth="1"/>
    <col min="11782" max="11782" width="11.42578125" style="23"/>
    <col min="11783" max="11783" width="15" style="23" customWidth="1"/>
    <col min="11784" max="11784" width="11.140625" style="23" customWidth="1"/>
    <col min="11785" max="11786" width="18.7109375" style="23" customWidth="1"/>
    <col min="11787" max="11787" width="13.5703125" style="23" customWidth="1"/>
    <col min="11788" max="12032" width="11.42578125" style="23"/>
    <col min="12033" max="12033" width="19.140625" style="23" customWidth="1"/>
    <col min="12034" max="12034" width="15.28515625" style="23" customWidth="1"/>
    <col min="12035" max="12035" width="12.7109375" style="23" customWidth="1"/>
    <col min="12036" max="12036" width="16.42578125" style="23" customWidth="1"/>
    <col min="12037" max="12037" width="14" style="23" customWidth="1"/>
    <col min="12038" max="12038" width="11.42578125" style="23"/>
    <col min="12039" max="12039" width="15" style="23" customWidth="1"/>
    <col min="12040" max="12040" width="11.140625" style="23" customWidth="1"/>
    <col min="12041" max="12042" width="18.7109375" style="23" customWidth="1"/>
    <col min="12043" max="12043" width="13.5703125" style="23" customWidth="1"/>
    <col min="12044" max="12288" width="11.42578125" style="23"/>
    <col min="12289" max="12289" width="19.140625" style="23" customWidth="1"/>
    <col min="12290" max="12290" width="15.28515625" style="23" customWidth="1"/>
    <col min="12291" max="12291" width="12.7109375" style="23" customWidth="1"/>
    <col min="12292" max="12292" width="16.42578125" style="23" customWidth="1"/>
    <col min="12293" max="12293" width="14" style="23" customWidth="1"/>
    <col min="12294" max="12294" width="11.42578125" style="23"/>
    <col min="12295" max="12295" width="15" style="23" customWidth="1"/>
    <col min="12296" max="12296" width="11.140625" style="23" customWidth="1"/>
    <col min="12297" max="12298" width="18.7109375" style="23" customWidth="1"/>
    <col min="12299" max="12299" width="13.5703125" style="23" customWidth="1"/>
    <col min="12300" max="12544" width="11.42578125" style="23"/>
    <col min="12545" max="12545" width="19.140625" style="23" customWidth="1"/>
    <col min="12546" max="12546" width="15.28515625" style="23" customWidth="1"/>
    <col min="12547" max="12547" width="12.7109375" style="23" customWidth="1"/>
    <col min="12548" max="12548" width="16.42578125" style="23" customWidth="1"/>
    <col min="12549" max="12549" width="14" style="23" customWidth="1"/>
    <col min="12550" max="12550" width="11.42578125" style="23"/>
    <col min="12551" max="12551" width="15" style="23" customWidth="1"/>
    <col min="12552" max="12552" width="11.140625" style="23" customWidth="1"/>
    <col min="12553" max="12554" width="18.7109375" style="23" customWidth="1"/>
    <col min="12555" max="12555" width="13.5703125" style="23" customWidth="1"/>
    <col min="12556" max="12800" width="11.42578125" style="23"/>
    <col min="12801" max="12801" width="19.140625" style="23" customWidth="1"/>
    <col min="12802" max="12802" width="15.28515625" style="23" customWidth="1"/>
    <col min="12803" max="12803" width="12.7109375" style="23" customWidth="1"/>
    <col min="12804" max="12804" width="16.42578125" style="23" customWidth="1"/>
    <col min="12805" max="12805" width="14" style="23" customWidth="1"/>
    <col min="12806" max="12806" width="11.42578125" style="23"/>
    <col min="12807" max="12807" width="15" style="23" customWidth="1"/>
    <col min="12808" max="12808" width="11.140625" style="23" customWidth="1"/>
    <col min="12809" max="12810" width="18.7109375" style="23" customWidth="1"/>
    <col min="12811" max="12811" width="13.5703125" style="23" customWidth="1"/>
    <col min="12812" max="13056" width="11.42578125" style="23"/>
    <col min="13057" max="13057" width="19.140625" style="23" customWidth="1"/>
    <col min="13058" max="13058" width="15.28515625" style="23" customWidth="1"/>
    <col min="13059" max="13059" width="12.7109375" style="23" customWidth="1"/>
    <col min="13060" max="13060" width="16.42578125" style="23" customWidth="1"/>
    <col min="13061" max="13061" width="14" style="23" customWidth="1"/>
    <col min="13062" max="13062" width="11.42578125" style="23"/>
    <col min="13063" max="13063" width="15" style="23" customWidth="1"/>
    <col min="13064" max="13064" width="11.140625" style="23" customWidth="1"/>
    <col min="13065" max="13066" width="18.7109375" style="23" customWidth="1"/>
    <col min="13067" max="13067" width="13.5703125" style="23" customWidth="1"/>
    <col min="13068" max="13312" width="11.42578125" style="23"/>
    <col min="13313" max="13313" width="19.140625" style="23" customWidth="1"/>
    <col min="13314" max="13314" width="15.28515625" style="23" customWidth="1"/>
    <col min="13315" max="13315" width="12.7109375" style="23" customWidth="1"/>
    <col min="13316" max="13316" width="16.42578125" style="23" customWidth="1"/>
    <col min="13317" max="13317" width="14" style="23" customWidth="1"/>
    <col min="13318" max="13318" width="11.42578125" style="23"/>
    <col min="13319" max="13319" width="15" style="23" customWidth="1"/>
    <col min="13320" max="13320" width="11.140625" style="23" customWidth="1"/>
    <col min="13321" max="13322" width="18.7109375" style="23" customWidth="1"/>
    <col min="13323" max="13323" width="13.5703125" style="23" customWidth="1"/>
    <col min="13324" max="13568" width="11.42578125" style="23"/>
    <col min="13569" max="13569" width="19.140625" style="23" customWidth="1"/>
    <col min="13570" max="13570" width="15.28515625" style="23" customWidth="1"/>
    <col min="13571" max="13571" width="12.7109375" style="23" customWidth="1"/>
    <col min="13572" max="13572" width="16.42578125" style="23" customWidth="1"/>
    <col min="13573" max="13573" width="14" style="23" customWidth="1"/>
    <col min="13574" max="13574" width="11.42578125" style="23"/>
    <col min="13575" max="13575" width="15" style="23" customWidth="1"/>
    <col min="13576" max="13576" width="11.140625" style="23" customWidth="1"/>
    <col min="13577" max="13578" width="18.7109375" style="23" customWidth="1"/>
    <col min="13579" max="13579" width="13.5703125" style="23" customWidth="1"/>
    <col min="13580" max="13824" width="11.42578125" style="23"/>
    <col min="13825" max="13825" width="19.140625" style="23" customWidth="1"/>
    <col min="13826" max="13826" width="15.28515625" style="23" customWidth="1"/>
    <col min="13827" max="13827" width="12.7109375" style="23" customWidth="1"/>
    <col min="13828" max="13828" width="16.42578125" style="23" customWidth="1"/>
    <col min="13829" max="13829" width="14" style="23" customWidth="1"/>
    <col min="13830" max="13830" width="11.42578125" style="23"/>
    <col min="13831" max="13831" width="15" style="23" customWidth="1"/>
    <col min="13832" max="13832" width="11.140625" style="23" customWidth="1"/>
    <col min="13833" max="13834" width="18.7109375" style="23" customWidth="1"/>
    <col min="13835" max="13835" width="13.5703125" style="23" customWidth="1"/>
    <col min="13836" max="14080" width="11.42578125" style="23"/>
    <col min="14081" max="14081" width="19.140625" style="23" customWidth="1"/>
    <col min="14082" max="14082" width="15.28515625" style="23" customWidth="1"/>
    <col min="14083" max="14083" width="12.7109375" style="23" customWidth="1"/>
    <col min="14084" max="14084" width="16.42578125" style="23" customWidth="1"/>
    <col min="14085" max="14085" width="14" style="23" customWidth="1"/>
    <col min="14086" max="14086" width="11.42578125" style="23"/>
    <col min="14087" max="14087" width="15" style="23" customWidth="1"/>
    <col min="14088" max="14088" width="11.140625" style="23" customWidth="1"/>
    <col min="14089" max="14090" width="18.7109375" style="23" customWidth="1"/>
    <col min="14091" max="14091" width="13.5703125" style="23" customWidth="1"/>
    <col min="14092" max="14336" width="11.42578125" style="23"/>
    <col min="14337" max="14337" width="19.140625" style="23" customWidth="1"/>
    <col min="14338" max="14338" width="15.28515625" style="23" customWidth="1"/>
    <col min="14339" max="14339" width="12.7109375" style="23" customWidth="1"/>
    <col min="14340" max="14340" width="16.42578125" style="23" customWidth="1"/>
    <col min="14341" max="14341" width="14" style="23" customWidth="1"/>
    <col min="14342" max="14342" width="11.42578125" style="23"/>
    <col min="14343" max="14343" width="15" style="23" customWidth="1"/>
    <col min="14344" max="14344" width="11.140625" style="23" customWidth="1"/>
    <col min="14345" max="14346" width="18.7109375" style="23" customWidth="1"/>
    <col min="14347" max="14347" width="13.5703125" style="23" customWidth="1"/>
    <col min="14348" max="14592" width="11.42578125" style="23"/>
    <col min="14593" max="14593" width="19.140625" style="23" customWidth="1"/>
    <col min="14594" max="14594" width="15.28515625" style="23" customWidth="1"/>
    <col min="14595" max="14595" width="12.7109375" style="23" customWidth="1"/>
    <col min="14596" max="14596" width="16.42578125" style="23" customWidth="1"/>
    <col min="14597" max="14597" width="14" style="23" customWidth="1"/>
    <col min="14598" max="14598" width="11.42578125" style="23"/>
    <col min="14599" max="14599" width="15" style="23" customWidth="1"/>
    <col min="14600" max="14600" width="11.140625" style="23" customWidth="1"/>
    <col min="14601" max="14602" width="18.7109375" style="23" customWidth="1"/>
    <col min="14603" max="14603" width="13.5703125" style="23" customWidth="1"/>
    <col min="14604" max="14848" width="11.42578125" style="23"/>
    <col min="14849" max="14849" width="19.140625" style="23" customWidth="1"/>
    <col min="14850" max="14850" width="15.28515625" style="23" customWidth="1"/>
    <col min="14851" max="14851" width="12.7109375" style="23" customWidth="1"/>
    <col min="14852" max="14852" width="16.42578125" style="23" customWidth="1"/>
    <col min="14853" max="14853" width="14" style="23" customWidth="1"/>
    <col min="14854" max="14854" width="11.42578125" style="23"/>
    <col min="14855" max="14855" width="15" style="23" customWidth="1"/>
    <col min="14856" max="14856" width="11.140625" style="23" customWidth="1"/>
    <col min="14857" max="14858" width="18.7109375" style="23" customWidth="1"/>
    <col min="14859" max="14859" width="13.5703125" style="23" customWidth="1"/>
    <col min="14860" max="15104" width="11.42578125" style="23"/>
    <col min="15105" max="15105" width="19.140625" style="23" customWidth="1"/>
    <col min="15106" max="15106" width="15.28515625" style="23" customWidth="1"/>
    <col min="15107" max="15107" width="12.7109375" style="23" customWidth="1"/>
    <col min="15108" max="15108" width="16.42578125" style="23" customWidth="1"/>
    <col min="15109" max="15109" width="14" style="23" customWidth="1"/>
    <col min="15110" max="15110" width="11.42578125" style="23"/>
    <col min="15111" max="15111" width="15" style="23" customWidth="1"/>
    <col min="15112" max="15112" width="11.140625" style="23" customWidth="1"/>
    <col min="15113" max="15114" width="18.7109375" style="23" customWidth="1"/>
    <col min="15115" max="15115" width="13.5703125" style="23" customWidth="1"/>
    <col min="15116" max="15360" width="11.42578125" style="23"/>
    <col min="15361" max="15361" width="19.140625" style="23" customWidth="1"/>
    <col min="15362" max="15362" width="15.28515625" style="23" customWidth="1"/>
    <col min="15363" max="15363" width="12.7109375" style="23" customWidth="1"/>
    <col min="15364" max="15364" width="16.42578125" style="23" customWidth="1"/>
    <col min="15365" max="15365" width="14" style="23" customWidth="1"/>
    <col min="15366" max="15366" width="11.42578125" style="23"/>
    <col min="15367" max="15367" width="15" style="23" customWidth="1"/>
    <col min="15368" max="15368" width="11.140625" style="23" customWidth="1"/>
    <col min="15369" max="15370" width="18.7109375" style="23" customWidth="1"/>
    <col min="15371" max="15371" width="13.5703125" style="23" customWidth="1"/>
    <col min="15372" max="15616" width="11.42578125" style="23"/>
    <col min="15617" max="15617" width="19.140625" style="23" customWidth="1"/>
    <col min="15618" max="15618" width="15.28515625" style="23" customWidth="1"/>
    <col min="15619" max="15619" width="12.7109375" style="23" customWidth="1"/>
    <col min="15620" max="15620" width="16.42578125" style="23" customWidth="1"/>
    <col min="15621" max="15621" width="14" style="23" customWidth="1"/>
    <col min="15622" max="15622" width="11.42578125" style="23"/>
    <col min="15623" max="15623" width="15" style="23" customWidth="1"/>
    <col min="15624" max="15624" width="11.140625" style="23" customWidth="1"/>
    <col min="15625" max="15626" width="18.7109375" style="23" customWidth="1"/>
    <col min="15627" max="15627" width="13.5703125" style="23" customWidth="1"/>
    <col min="15628" max="15872" width="11.42578125" style="23"/>
    <col min="15873" max="15873" width="19.140625" style="23" customWidth="1"/>
    <col min="15874" max="15874" width="15.28515625" style="23" customWidth="1"/>
    <col min="15875" max="15875" width="12.7109375" style="23" customWidth="1"/>
    <col min="15876" max="15876" width="16.42578125" style="23" customWidth="1"/>
    <col min="15877" max="15877" width="14" style="23" customWidth="1"/>
    <col min="15878" max="15878" width="11.42578125" style="23"/>
    <col min="15879" max="15879" width="15" style="23" customWidth="1"/>
    <col min="15880" max="15880" width="11.140625" style="23" customWidth="1"/>
    <col min="15881" max="15882" width="18.7109375" style="23" customWidth="1"/>
    <col min="15883" max="15883" width="13.5703125" style="23" customWidth="1"/>
    <col min="15884" max="16128" width="11.42578125" style="23"/>
    <col min="16129" max="16129" width="19.140625" style="23" customWidth="1"/>
    <col min="16130" max="16130" width="15.28515625" style="23" customWidth="1"/>
    <col min="16131" max="16131" width="12.7109375" style="23" customWidth="1"/>
    <col min="16132" max="16132" width="16.42578125" style="23" customWidth="1"/>
    <col min="16133" max="16133" width="14" style="23" customWidth="1"/>
    <col min="16134" max="16134" width="11.42578125" style="23"/>
    <col min="16135" max="16135" width="15" style="23" customWidth="1"/>
    <col min="16136" max="16136" width="11.140625" style="23" customWidth="1"/>
    <col min="16137" max="16138" width="18.7109375" style="23" customWidth="1"/>
    <col min="16139" max="16139" width="13.5703125" style="23" customWidth="1"/>
    <col min="16140" max="16384" width="11.42578125" style="23"/>
  </cols>
  <sheetData>
    <row r="1" spans="1:13" s="21" customFormat="1" ht="41.25" customHeight="1" x14ac:dyDescent="0.25">
      <c r="A1" s="78"/>
      <c r="B1" s="79"/>
      <c r="C1" s="80"/>
      <c r="D1" s="84" t="s">
        <v>40</v>
      </c>
      <c r="E1" s="85"/>
      <c r="F1" s="85"/>
      <c r="G1" s="85"/>
      <c r="H1" s="85"/>
      <c r="I1" s="85"/>
      <c r="J1" s="85"/>
      <c r="K1" s="86"/>
      <c r="M1" s="22">
        <f ca="1">+TODAY()</f>
        <v>46168</v>
      </c>
    </row>
    <row r="2" spans="1:13" s="21" customFormat="1" ht="45.75" customHeight="1" x14ac:dyDescent="0.25">
      <c r="A2" s="81"/>
      <c r="B2" s="82"/>
      <c r="C2" s="83"/>
      <c r="D2" s="87"/>
      <c r="E2" s="88"/>
      <c r="F2" s="88"/>
      <c r="G2" s="88"/>
      <c r="H2" s="88"/>
      <c r="I2" s="88"/>
      <c r="J2" s="88"/>
      <c r="K2" s="89"/>
    </row>
    <row r="3" spans="1:13" ht="18" customHeight="1" x14ac:dyDescent="0.65">
      <c r="A3" s="75"/>
      <c r="B3" s="76"/>
      <c r="C3" s="76"/>
      <c r="D3" s="76"/>
      <c r="E3" s="76"/>
      <c r="F3" s="76"/>
      <c r="G3" s="76"/>
      <c r="H3" s="76"/>
      <c r="I3" s="76"/>
      <c r="J3" s="76"/>
      <c r="K3" s="77"/>
    </row>
    <row r="4" spans="1:13" ht="45.75" customHeight="1" x14ac:dyDescent="0.65">
      <c r="A4" s="49" t="s">
        <v>41</v>
      </c>
      <c r="B4" s="50"/>
      <c r="C4" s="66" t="s">
        <v>42</v>
      </c>
      <c r="D4" s="67"/>
      <c r="E4" s="68"/>
      <c r="F4" s="66" t="s">
        <v>43</v>
      </c>
      <c r="G4" s="67"/>
      <c r="H4" s="68"/>
      <c r="I4" s="66" t="s">
        <v>44</v>
      </c>
      <c r="J4" s="67"/>
      <c r="K4" s="68"/>
    </row>
    <row r="5" spans="1:13" ht="46.5" customHeight="1" x14ac:dyDescent="0.65">
      <c r="A5" s="51"/>
      <c r="B5" s="52"/>
      <c r="C5" s="66">
        <f ca="1">+IF($M$1=0,"Sin Selección",DAY($M$1))</f>
        <v>26</v>
      </c>
      <c r="D5" s="67"/>
      <c r="E5" s="68"/>
      <c r="F5" s="66">
        <f ca="1">IF($M$1=0,"Sin Selección",MONTH($M$1))</f>
        <v>5</v>
      </c>
      <c r="G5" s="67"/>
      <c r="H5" s="68"/>
      <c r="I5" s="67">
        <f ca="1">IF($M$1=0,"Sin Selección",YEAR($M$1))</f>
        <v>2026</v>
      </c>
      <c r="J5" s="67"/>
      <c r="K5" s="68"/>
    </row>
    <row r="6" spans="1:13" ht="17.25" customHeight="1" x14ac:dyDescent="0.65">
      <c r="A6" s="24"/>
      <c r="B6" s="25"/>
      <c r="C6" s="25"/>
      <c r="D6" s="25"/>
      <c r="E6" s="25"/>
      <c r="F6" s="25"/>
      <c r="G6" s="25"/>
      <c r="H6" s="25"/>
      <c r="I6" s="25"/>
      <c r="J6" s="25"/>
      <c r="K6" s="26"/>
    </row>
    <row r="7" spans="1:13" ht="103.5" customHeight="1" x14ac:dyDescent="0.65">
      <c r="A7" s="69" t="s">
        <v>45</v>
      </c>
      <c r="B7" s="69"/>
      <c r="C7" s="70" t="str">
        <f>+IF(M7=0,"Sin Selección",VLOOKUP(M7,Base!$A$2:$B$23,2,0))</f>
        <v xml:space="preserve"> MI FARMACIA JAMUNDI</v>
      </c>
      <c r="D7" s="70"/>
      <c r="E7" s="70"/>
      <c r="F7" s="69"/>
      <c r="G7" s="69"/>
      <c r="H7" s="69"/>
      <c r="I7" s="69"/>
      <c r="J7" s="69"/>
      <c r="K7" s="69"/>
      <c r="M7" s="27">
        <v>1</v>
      </c>
    </row>
    <row r="8" spans="1:13" ht="16.5" customHeight="1" x14ac:dyDescent="0.65">
      <c r="A8" s="24"/>
      <c r="B8" s="25"/>
      <c r="C8" s="25"/>
      <c r="D8" s="25"/>
      <c r="E8" s="25"/>
      <c r="F8" s="25"/>
      <c r="G8" s="25"/>
      <c r="H8" s="25"/>
      <c r="I8" s="25"/>
      <c r="J8" s="25"/>
      <c r="K8" s="26"/>
    </row>
    <row r="9" spans="1:13" ht="45.75" customHeight="1" x14ac:dyDescent="0.65">
      <c r="A9" s="66" t="s">
        <v>46</v>
      </c>
      <c r="B9" s="68"/>
      <c r="C9" s="66" t="s">
        <v>57</v>
      </c>
      <c r="D9" s="67"/>
      <c r="E9" s="67"/>
      <c r="F9" s="67"/>
      <c r="G9" s="67"/>
      <c r="H9" s="67"/>
      <c r="I9" s="67"/>
      <c r="J9" s="67"/>
      <c r="K9" s="68"/>
    </row>
    <row r="10" spans="1:13" ht="16.5" customHeight="1" x14ac:dyDescent="0.65">
      <c r="A10" s="24"/>
      <c r="B10" s="25"/>
      <c r="C10" s="25"/>
      <c r="D10" s="25"/>
      <c r="E10" s="25"/>
      <c r="F10" s="25"/>
      <c r="G10" s="25"/>
      <c r="H10" s="25"/>
      <c r="I10" s="25"/>
      <c r="J10" s="25"/>
      <c r="K10" s="26"/>
    </row>
    <row r="11" spans="1:13" ht="26.25" customHeight="1" x14ac:dyDescent="0.65">
      <c r="A11" s="49" t="s">
        <v>47</v>
      </c>
      <c r="B11" s="50"/>
      <c r="C11" s="53">
        <v>1</v>
      </c>
      <c r="D11" s="54"/>
      <c r="E11" s="53">
        <f>IF(C11=0,"Sin Selección",C11)</f>
        <v>1</v>
      </c>
      <c r="F11" s="54"/>
      <c r="G11" s="57" t="s">
        <v>48</v>
      </c>
      <c r="H11" s="58"/>
      <c r="I11" s="58"/>
      <c r="J11" s="58"/>
      <c r="K11" s="59"/>
    </row>
    <row r="12" spans="1:13" ht="46.5" customHeight="1" x14ac:dyDescent="0.65">
      <c r="A12" s="51"/>
      <c r="B12" s="52"/>
      <c r="C12" s="55"/>
      <c r="D12" s="56"/>
      <c r="E12" s="55"/>
      <c r="F12" s="56"/>
      <c r="G12" s="60" t="str">
        <f>+IF(M7=0,"Sin Selección",VLOOKUP(M7,Base!$A$2:$D$23,4,0))</f>
        <v>TONER</v>
      </c>
      <c r="H12" s="61"/>
      <c r="I12" s="61"/>
      <c r="J12" s="61"/>
      <c r="K12" s="62"/>
    </row>
    <row r="13" spans="1:13" ht="18.75" customHeight="1" x14ac:dyDescent="0.65">
      <c r="A13" s="71"/>
      <c r="B13" s="71"/>
      <c r="C13" s="71"/>
      <c r="D13" s="71"/>
      <c r="E13" s="71"/>
      <c r="F13" s="71"/>
      <c r="G13" s="71"/>
      <c r="H13" s="71"/>
      <c r="I13" s="71"/>
      <c r="J13" s="71"/>
      <c r="K13" s="71"/>
    </row>
    <row r="14" spans="1:13" ht="20.25" customHeight="1" x14ac:dyDescent="0.65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</row>
    <row r="15" spans="1:13" ht="20.25" customHeight="1" x14ac:dyDescent="0.65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</row>
    <row r="16" spans="1:13" ht="20.25" customHeight="1" x14ac:dyDescent="0.65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</row>
    <row r="17" spans="1:13" ht="20.25" customHeight="1" x14ac:dyDescent="0.65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</row>
    <row r="18" spans="1:13" ht="20.25" customHeight="1" x14ac:dyDescent="0.65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</row>
    <row r="19" spans="1:13" ht="20.25" customHeight="1" x14ac:dyDescent="0.65">
      <c r="A19" s="72"/>
      <c r="B19" s="72"/>
      <c r="C19" s="72"/>
      <c r="D19" s="72"/>
      <c r="E19" s="72"/>
      <c r="F19" s="72"/>
      <c r="G19" s="72"/>
      <c r="H19" s="72"/>
      <c r="I19" s="72"/>
      <c r="J19" s="72"/>
      <c r="K19" s="72"/>
    </row>
    <row r="20" spans="1:13" ht="20.25" customHeight="1" x14ac:dyDescent="0.65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</row>
    <row r="21" spans="1:13" ht="20.25" customHeight="1" x14ac:dyDescent="0.65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</row>
    <row r="22" spans="1:13" ht="20.25" customHeight="1" x14ac:dyDescent="0.65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</row>
    <row r="23" spans="1:13" ht="20.25" customHeight="1" x14ac:dyDescent="0.65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</row>
    <row r="24" spans="1:13" ht="20.25" customHeight="1" x14ac:dyDescent="0.65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</row>
    <row r="25" spans="1:13" ht="45.75" x14ac:dyDescent="0.65">
      <c r="A25" s="73"/>
      <c r="B25" s="73"/>
      <c r="C25" s="73"/>
      <c r="D25" s="74" t="s">
        <v>40</v>
      </c>
      <c r="E25" s="74"/>
      <c r="F25" s="74"/>
      <c r="G25" s="74"/>
      <c r="H25" s="74"/>
      <c r="I25" s="74"/>
      <c r="J25" s="74"/>
      <c r="K25" s="74"/>
    </row>
    <row r="26" spans="1:13" ht="45.75" x14ac:dyDescent="0.65">
      <c r="A26" s="73"/>
      <c r="B26" s="73"/>
      <c r="C26" s="73"/>
      <c r="D26" s="74"/>
      <c r="E26" s="74"/>
      <c r="F26" s="74"/>
      <c r="G26" s="74"/>
      <c r="H26" s="74"/>
      <c r="I26" s="74"/>
      <c r="J26" s="74"/>
      <c r="K26" s="74"/>
    </row>
    <row r="27" spans="1:13" ht="18" customHeight="1" x14ac:dyDescent="0.65">
      <c r="A27" s="75"/>
      <c r="B27" s="76"/>
      <c r="C27" s="76"/>
      <c r="D27" s="76"/>
      <c r="E27" s="76"/>
      <c r="F27" s="76"/>
      <c r="G27" s="76"/>
      <c r="H27" s="76"/>
      <c r="I27" s="76"/>
      <c r="J27" s="76"/>
      <c r="K27" s="77"/>
    </row>
    <row r="28" spans="1:13" ht="45.75" x14ac:dyDescent="0.65">
      <c r="A28" s="49" t="s">
        <v>41</v>
      </c>
      <c r="B28" s="50"/>
      <c r="C28" s="66" t="s">
        <v>42</v>
      </c>
      <c r="D28" s="67"/>
      <c r="E28" s="68"/>
      <c r="F28" s="66" t="s">
        <v>43</v>
      </c>
      <c r="G28" s="67"/>
      <c r="H28" s="68"/>
      <c r="I28" s="66" t="s">
        <v>44</v>
      </c>
      <c r="J28" s="67"/>
      <c r="K28" s="68"/>
    </row>
    <row r="29" spans="1:13" ht="46.5" customHeight="1" x14ac:dyDescent="0.65">
      <c r="A29" s="51"/>
      <c r="B29" s="52"/>
      <c r="C29" s="66">
        <f ca="1">+IF($M$1=0,"Sin Selección",DAY($M$1))</f>
        <v>26</v>
      </c>
      <c r="D29" s="67"/>
      <c r="E29" s="68"/>
      <c r="F29" s="66">
        <f ca="1">IF($M$1=0,"Sin Selección",MONTH($M$1))</f>
        <v>5</v>
      </c>
      <c r="G29" s="67"/>
      <c r="H29" s="68"/>
      <c r="I29" s="67">
        <f ca="1">IF($M$1=0,"Sin Selección",YEAR($M$1))</f>
        <v>2026</v>
      </c>
      <c r="J29" s="67"/>
      <c r="K29" s="68"/>
    </row>
    <row r="30" spans="1:13" ht="18" customHeight="1" x14ac:dyDescent="0.65">
      <c r="A30" s="24"/>
      <c r="B30" s="25"/>
      <c r="C30" s="25"/>
      <c r="D30" s="25"/>
      <c r="E30" s="25"/>
      <c r="F30" s="25"/>
      <c r="G30" s="25"/>
      <c r="H30" s="25"/>
      <c r="I30" s="25"/>
      <c r="J30" s="25"/>
      <c r="K30" s="26"/>
    </row>
    <row r="31" spans="1:13" ht="103.5" customHeight="1" x14ac:dyDescent="0.65">
      <c r="A31" s="69" t="s">
        <v>45</v>
      </c>
      <c r="B31" s="69"/>
      <c r="C31" s="70" t="str">
        <f>+IF(M31=0,"Sin Selección",VLOOKUP(M31,Base!$A$2:$B$23,2,0))</f>
        <v xml:space="preserve"> MI FARMACIA JAMUNDI</v>
      </c>
      <c r="D31" s="70"/>
      <c r="E31" s="70"/>
      <c r="F31" s="69"/>
      <c r="G31" s="69"/>
      <c r="H31" s="69"/>
      <c r="I31" s="69"/>
      <c r="J31" s="69"/>
      <c r="K31" s="69"/>
      <c r="M31" s="27">
        <v>1</v>
      </c>
    </row>
    <row r="32" spans="1:13" ht="18" customHeight="1" x14ac:dyDescent="0.65">
      <c r="A32" s="24"/>
      <c r="B32" s="25"/>
      <c r="C32" s="25"/>
      <c r="D32" s="25"/>
      <c r="E32" s="25"/>
      <c r="F32" s="25"/>
      <c r="G32" s="25"/>
      <c r="H32" s="25"/>
      <c r="I32" s="25"/>
      <c r="J32" s="25"/>
      <c r="K32" s="26"/>
    </row>
    <row r="33" spans="1:13" ht="45.75" customHeight="1" x14ac:dyDescent="0.65">
      <c r="A33" s="66" t="s">
        <v>46</v>
      </c>
      <c r="B33" s="68"/>
      <c r="C33" s="66" t="str">
        <f>+$C$9</f>
        <v>FELIPE VILLEGAS / DPTO SISTEMAS</v>
      </c>
      <c r="D33" s="67"/>
      <c r="E33" s="67"/>
      <c r="F33" s="67"/>
      <c r="G33" s="67"/>
      <c r="H33" s="67"/>
      <c r="I33" s="67"/>
      <c r="J33" s="67"/>
      <c r="K33" s="68"/>
    </row>
    <row r="34" spans="1:13" ht="18" customHeight="1" x14ac:dyDescent="0.65">
      <c r="A34" s="24"/>
      <c r="B34" s="25"/>
      <c r="C34" s="25"/>
      <c r="D34" s="25"/>
      <c r="E34" s="25"/>
      <c r="F34" s="25"/>
      <c r="G34" s="25"/>
      <c r="H34" s="25"/>
      <c r="I34" s="25"/>
      <c r="J34" s="25"/>
      <c r="K34" s="26"/>
    </row>
    <row r="35" spans="1:13" ht="26.25" customHeight="1" x14ac:dyDescent="0.65">
      <c r="A35" s="49" t="s">
        <v>47</v>
      </c>
      <c r="B35" s="50"/>
      <c r="C35" s="53">
        <v>1</v>
      </c>
      <c r="D35" s="54"/>
      <c r="E35" s="53">
        <v>1</v>
      </c>
      <c r="F35" s="54"/>
      <c r="G35" s="57" t="s">
        <v>48</v>
      </c>
      <c r="H35" s="58"/>
      <c r="I35" s="58"/>
      <c r="J35" s="58"/>
      <c r="K35" s="59"/>
    </row>
    <row r="36" spans="1:13" ht="46.5" customHeight="1" x14ac:dyDescent="0.65">
      <c r="A36" s="51"/>
      <c r="B36" s="52"/>
      <c r="C36" s="55"/>
      <c r="D36" s="56"/>
      <c r="E36" s="55"/>
      <c r="F36" s="56"/>
      <c r="G36" s="60" t="str">
        <f>+IF(M31=0,"Sin Selección",VLOOKUP(M31,Base!$A$2:$D$23,4,0))</f>
        <v>TONER</v>
      </c>
      <c r="H36" s="61"/>
      <c r="I36" s="61"/>
      <c r="J36" s="61"/>
      <c r="K36" s="62"/>
    </row>
    <row r="37" spans="1:13" ht="18" customHeight="1" x14ac:dyDescent="0.65">
      <c r="A37" s="63"/>
      <c r="B37" s="64"/>
      <c r="C37" s="64"/>
      <c r="D37" s="64"/>
      <c r="E37" s="64"/>
      <c r="F37" s="64"/>
      <c r="G37" s="64"/>
      <c r="H37" s="64"/>
      <c r="I37" s="64"/>
      <c r="J37" s="64"/>
      <c r="K37" s="65"/>
    </row>
    <row r="38" spans="1:13" ht="45.75" x14ac:dyDescent="0.65">
      <c r="A38" s="78"/>
      <c r="B38" s="79"/>
      <c r="C38" s="80"/>
      <c r="D38" s="84" t="s">
        <v>40</v>
      </c>
      <c r="E38" s="85"/>
      <c r="F38" s="85"/>
      <c r="G38" s="85"/>
      <c r="H38" s="85"/>
      <c r="I38" s="85"/>
      <c r="J38" s="85"/>
      <c r="K38" s="86"/>
    </row>
    <row r="39" spans="1:13" ht="45.75" x14ac:dyDescent="0.65">
      <c r="A39" s="81"/>
      <c r="B39" s="82"/>
      <c r="C39" s="83"/>
      <c r="D39" s="87"/>
      <c r="E39" s="88"/>
      <c r="F39" s="88"/>
      <c r="G39" s="88"/>
      <c r="H39" s="88"/>
      <c r="I39" s="88"/>
      <c r="J39" s="88"/>
      <c r="K39" s="89"/>
    </row>
    <row r="40" spans="1:13" ht="18" customHeight="1" x14ac:dyDescent="0.65">
      <c r="A40" s="75"/>
      <c r="B40" s="76"/>
      <c r="C40" s="76"/>
      <c r="D40" s="76"/>
      <c r="E40" s="76"/>
      <c r="F40" s="76"/>
      <c r="G40" s="76"/>
      <c r="H40" s="76"/>
      <c r="I40" s="76"/>
      <c r="J40" s="76"/>
      <c r="K40" s="77"/>
    </row>
    <row r="41" spans="1:13" ht="45.75" x14ac:dyDescent="0.65">
      <c r="A41" s="49" t="s">
        <v>41</v>
      </c>
      <c r="B41" s="50"/>
      <c r="C41" s="66" t="s">
        <v>42</v>
      </c>
      <c r="D41" s="67"/>
      <c r="E41" s="68"/>
      <c r="F41" s="66" t="s">
        <v>43</v>
      </c>
      <c r="G41" s="67"/>
      <c r="H41" s="68"/>
      <c r="I41" s="66" t="s">
        <v>44</v>
      </c>
      <c r="J41" s="67"/>
      <c r="K41" s="68"/>
    </row>
    <row r="42" spans="1:13" ht="46.5" customHeight="1" x14ac:dyDescent="0.65">
      <c r="A42" s="51"/>
      <c r="B42" s="52"/>
      <c r="C42" s="66">
        <f ca="1">+IF($M$1=0,"Sin Selección",DAY($M$1))</f>
        <v>26</v>
      </c>
      <c r="D42" s="67"/>
      <c r="E42" s="68"/>
      <c r="F42" s="66">
        <v>10</v>
      </c>
      <c r="G42" s="67"/>
      <c r="H42" s="68"/>
      <c r="I42" s="67">
        <v>2023</v>
      </c>
      <c r="J42" s="67"/>
      <c r="K42" s="68"/>
    </row>
    <row r="43" spans="1:13" ht="18" customHeight="1" x14ac:dyDescent="0.65">
      <c r="A43" s="24"/>
      <c r="B43" s="25"/>
      <c r="C43" s="25"/>
      <c r="D43" s="25"/>
      <c r="E43" s="25"/>
      <c r="F43" s="25"/>
      <c r="G43" s="25"/>
      <c r="H43" s="25"/>
      <c r="I43" s="25"/>
      <c r="J43" s="25"/>
      <c r="K43" s="26"/>
    </row>
    <row r="44" spans="1:13" ht="103.5" customHeight="1" x14ac:dyDescent="0.65">
      <c r="A44" s="69" t="s">
        <v>45</v>
      </c>
      <c r="B44" s="69"/>
      <c r="C44" s="70" t="str">
        <f>+IF(M44=0,"Sin Selección",VLOOKUP(M44,Base!$A$2:$B$23,2,0))</f>
        <v>MI FARMACIA TUMACO</v>
      </c>
      <c r="D44" s="70"/>
      <c r="E44" s="70"/>
      <c r="F44" s="69"/>
      <c r="G44" s="69"/>
      <c r="H44" s="69"/>
      <c r="I44" s="69"/>
      <c r="J44" s="69"/>
      <c r="K44" s="69"/>
      <c r="M44" s="27">
        <v>3</v>
      </c>
    </row>
    <row r="45" spans="1:13" ht="18" customHeight="1" x14ac:dyDescent="0.65">
      <c r="A45" s="24"/>
      <c r="B45" s="25"/>
      <c r="C45" s="25"/>
      <c r="D45" s="25"/>
      <c r="E45" s="25"/>
      <c r="F45" s="25"/>
      <c r="G45" s="25"/>
      <c r="H45" s="25"/>
      <c r="I45" s="25"/>
      <c r="J45" s="25"/>
      <c r="K45" s="26"/>
    </row>
    <row r="46" spans="1:13" ht="45.75" customHeight="1" x14ac:dyDescent="0.65">
      <c r="A46" s="66" t="s">
        <v>46</v>
      </c>
      <c r="B46" s="68"/>
      <c r="C46" s="66" t="str">
        <f>+$C$9</f>
        <v>FELIPE VILLEGAS / DPTO SISTEMAS</v>
      </c>
      <c r="D46" s="67"/>
      <c r="E46" s="67"/>
      <c r="F46" s="67"/>
      <c r="G46" s="67"/>
      <c r="H46" s="67"/>
      <c r="I46" s="67"/>
      <c r="J46" s="67"/>
      <c r="K46" s="68"/>
    </row>
    <row r="47" spans="1:13" ht="18" customHeight="1" x14ac:dyDescent="0.65">
      <c r="A47" s="24"/>
      <c r="B47" s="25"/>
      <c r="C47" s="25"/>
      <c r="D47" s="25"/>
      <c r="E47" s="25"/>
      <c r="F47" s="25"/>
      <c r="G47" s="25"/>
      <c r="H47" s="25"/>
      <c r="I47" s="25"/>
      <c r="J47" s="25"/>
      <c r="K47" s="26"/>
    </row>
    <row r="48" spans="1:13" ht="26.25" customHeight="1" x14ac:dyDescent="0.65">
      <c r="A48" s="49" t="s">
        <v>47</v>
      </c>
      <c r="B48" s="50"/>
      <c r="C48" s="53">
        <v>1</v>
      </c>
      <c r="D48" s="54"/>
      <c r="E48" s="53">
        <v>1</v>
      </c>
      <c r="F48" s="54"/>
      <c r="G48" s="57" t="s">
        <v>48</v>
      </c>
      <c r="H48" s="58"/>
      <c r="I48" s="58"/>
      <c r="J48" s="58"/>
      <c r="K48" s="59"/>
    </row>
    <row r="49" spans="1:11" ht="46.5" customHeight="1" x14ac:dyDescent="0.65">
      <c r="A49" s="51"/>
      <c r="B49" s="52"/>
      <c r="C49" s="55"/>
      <c r="D49" s="56"/>
      <c r="E49" s="55"/>
      <c r="F49" s="56"/>
      <c r="G49" s="60" t="str">
        <f>+IF(M44=0,"Sin Selección",VLOOKUP(M44,Base!$A$2:$D$23,4,0))</f>
        <v>EQUIPO</v>
      </c>
      <c r="H49" s="61"/>
      <c r="I49" s="61"/>
      <c r="J49" s="61"/>
      <c r="K49" s="62"/>
    </row>
    <row r="50" spans="1:11" ht="18" customHeight="1" x14ac:dyDescent="0.65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</row>
    <row r="51" spans="1:11" ht="20.25" customHeight="1" x14ac:dyDescent="0.65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</row>
    <row r="52" spans="1:11" ht="20.25" customHeight="1" x14ac:dyDescent="0.65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</row>
    <row r="53" spans="1:11" ht="20.25" customHeight="1" x14ac:dyDescent="0.65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</row>
    <row r="54" spans="1:11" ht="20.25" customHeight="1" x14ac:dyDescent="0.65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</row>
    <row r="55" spans="1:11" ht="20.25" customHeight="1" x14ac:dyDescent="0.65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</row>
    <row r="56" spans="1:11" ht="20.25" customHeight="1" x14ac:dyDescent="0.65">
      <c r="A56" s="72"/>
      <c r="B56" s="72"/>
      <c r="C56" s="72"/>
      <c r="D56" s="72"/>
      <c r="E56" s="72"/>
      <c r="F56" s="72"/>
      <c r="G56" s="72"/>
      <c r="H56" s="72"/>
      <c r="I56" s="72"/>
      <c r="J56" s="72"/>
      <c r="K56" s="72"/>
    </row>
    <row r="57" spans="1:11" ht="20.25" customHeight="1" x14ac:dyDescent="0.65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</row>
    <row r="58" spans="1:11" ht="20.25" customHeight="1" x14ac:dyDescent="0.65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</row>
    <row r="59" spans="1:11" ht="20.25" customHeight="1" x14ac:dyDescent="0.65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</row>
    <row r="60" spans="1:11" ht="20.25" customHeight="1" x14ac:dyDescent="0.65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</row>
    <row r="61" spans="1:11" ht="20.25" customHeight="1" x14ac:dyDescent="0.65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</row>
    <row r="62" spans="1:11" ht="45.75" x14ac:dyDescent="0.65">
      <c r="A62" s="73"/>
      <c r="B62" s="73"/>
      <c r="C62" s="73"/>
      <c r="D62" s="74" t="s">
        <v>40</v>
      </c>
      <c r="E62" s="74"/>
      <c r="F62" s="74"/>
      <c r="G62" s="74"/>
      <c r="H62" s="74"/>
      <c r="I62" s="74"/>
      <c r="J62" s="74"/>
      <c r="K62" s="74"/>
    </row>
    <row r="63" spans="1:11" ht="45.75" x14ac:dyDescent="0.65">
      <c r="A63" s="73"/>
      <c r="B63" s="73"/>
      <c r="C63" s="73"/>
      <c r="D63" s="74"/>
      <c r="E63" s="74"/>
      <c r="F63" s="74"/>
      <c r="G63" s="74"/>
      <c r="H63" s="74"/>
      <c r="I63" s="74"/>
      <c r="J63" s="74"/>
      <c r="K63" s="74"/>
    </row>
    <row r="64" spans="1:11" ht="18" customHeight="1" x14ac:dyDescent="0.65">
      <c r="A64" s="75"/>
      <c r="B64" s="76"/>
      <c r="C64" s="76"/>
      <c r="D64" s="76"/>
      <c r="E64" s="76"/>
      <c r="F64" s="76"/>
      <c r="G64" s="76"/>
      <c r="H64" s="76"/>
      <c r="I64" s="76"/>
      <c r="J64" s="76"/>
      <c r="K64" s="77"/>
    </row>
    <row r="65" spans="1:13" ht="45.75" x14ac:dyDescent="0.65">
      <c r="A65" s="49" t="s">
        <v>41</v>
      </c>
      <c r="B65" s="50"/>
      <c r="C65" s="66" t="s">
        <v>42</v>
      </c>
      <c r="D65" s="67"/>
      <c r="E65" s="68"/>
      <c r="F65" s="66" t="s">
        <v>43</v>
      </c>
      <c r="G65" s="67"/>
      <c r="H65" s="68"/>
      <c r="I65" s="66" t="s">
        <v>44</v>
      </c>
      <c r="J65" s="67"/>
      <c r="K65" s="68"/>
    </row>
    <row r="66" spans="1:13" ht="46.5" customHeight="1" x14ac:dyDescent="0.65">
      <c r="A66" s="51"/>
      <c r="B66" s="52"/>
      <c r="C66" s="66">
        <f ca="1">+IF($M$1=0,"Sin Selección",DAY($M$1))</f>
        <v>26</v>
      </c>
      <c r="D66" s="67"/>
      <c r="E66" s="68"/>
      <c r="F66" s="66">
        <v>10</v>
      </c>
      <c r="G66" s="67"/>
      <c r="H66" s="68"/>
      <c r="I66" s="67">
        <v>2023</v>
      </c>
      <c r="J66" s="67"/>
      <c r="K66" s="68"/>
    </row>
    <row r="67" spans="1:13" ht="18" customHeight="1" x14ac:dyDescent="0.65">
      <c r="A67" s="24"/>
      <c r="B67" s="25"/>
      <c r="C67" s="25"/>
      <c r="D67" s="25"/>
      <c r="E67" s="25"/>
      <c r="F67" s="25"/>
      <c r="G67" s="25"/>
      <c r="H67" s="25"/>
      <c r="I67" s="25"/>
      <c r="J67" s="25"/>
      <c r="K67" s="26"/>
    </row>
    <row r="68" spans="1:13" ht="103.5" customHeight="1" x14ac:dyDescent="0.65">
      <c r="A68" s="69" t="s">
        <v>45</v>
      </c>
      <c r="B68" s="69"/>
      <c r="C68" s="70" t="str">
        <f>+IF(M68=0,"Sin Selección",VLOOKUP(M68,Base!$A$2:$B$23,2,0))</f>
        <v xml:space="preserve"> HOSPITALARIA</v>
      </c>
      <c r="D68" s="70"/>
      <c r="E68" s="70"/>
      <c r="F68" s="69"/>
      <c r="G68" s="69"/>
      <c r="H68" s="69"/>
      <c r="I68" s="69"/>
      <c r="J68" s="69"/>
      <c r="K68" s="69"/>
      <c r="M68" s="27">
        <v>4</v>
      </c>
    </row>
    <row r="69" spans="1:13" ht="18" customHeight="1" x14ac:dyDescent="0.65">
      <c r="A69" s="24"/>
      <c r="B69" s="25"/>
      <c r="C69" s="25"/>
      <c r="D69" s="25"/>
      <c r="E69" s="25"/>
      <c r="F69" s="25"/>
      <c r="G69" s="25"/>
      <c r="H69" s="25"/>
      <c r="I69" s="25"/>
      <c r="J69" s="25"/>
      <c r="K69" s="26"/>
    </row>
    <row r="70" spans="1:13" ht="45.75" customHeight="1" x14ac:dyDescent="0.65">
      <c r="A70" s="66" t="s">
        <v>46</v>
      </c>
      <c r="B70" s="68"/>
      <c r="C70" s="66" t="str">
        <f>+$C$9</f>
        <v>FELIPE VILLEGAS / DPTO SISTEMAS</v>
      </c>
      <c r="D70" s="67"/>
      <c r="E70" s="67"/>
      <c r="F70" s="67"/>
      <c r="G70" s="67"/>
      <c r="H70" s="67"/>
      <c r="I70" s="67"/>
      <c r="J70" s="67"/>
      <c r="K70" s="68"/>
    </row>
    <row r="71" spans="1:13" ht="18" customHeight="1" x14ac:dyDescent="0.65">
      <c r="A71" s="24"/>
      <c r="B71" s="25"/>
      <c r="C71" s="25"/>
      <c r="D71" s="25"/>
      <c r="E71" s="25"/>
      <c r="F71" s="25"/>
      <c r="G71" s="25"/>
      <c r="H71" s="25"/>
      <c r="I71" s="25"/>
      <c r="J71" s="25"/>
      <c r="K71" s="26"/>
    </row>
    <row r="72" spans="1:13" ht="26.25" customHeight="1" x14ac:dyDescent="0.65">
      <c r="A72" s="49" t="s">
        <v>47</v>
      </c>
      <c r="B72" s="50"/>
      <c r="C72" s="53">
        <v>1</v>
      </c>
      <c r="D72" s="54"/>
      <c r="E72" s="53">
        <v>1</v>
      </c>
      <c r="F72" s="54"/>
      <c r="G72" s="57" t="s">
        <v>48</v>
      </c>
      <c r="H72" s="58"/>
      <c r="I72" s="58"/>
      <c r="J72" s="58"/>
      <c r="K72" s="59"/>
    </row>
    <row r="73" spans="1:13" ht="46.5" customHeight="1" x14ac:dyDescent="0.65">
      <c r="A73" s="51"/>
      <c r="B73" s="52"/>
      <c r="C73" s="55"/>
      <c r="D73" s="56"/>
      <c r="E73" s="55"/>
      <c r="F73" s="56"/>
      <c r="G73" s="60" t="str">
        <f>+IF(M68=0,"Sin Selección",VLOOKUP(M68,Base!$A$2:$D$23,4,0))</f>
        <v>EQUIPO</v>
      </c>
      <c r="H73" s="61"/>
      <c r="I73" s="61"/>
      <c r="J73" s="61"/>
      <c r="K73" s="62"/>
    </row>
    <row r="74" spans="1:13" ht="18" customHeight="1" x14ac:dyDescent="0.65">
      <c r="A74" s="63"/>
      <c r="B74" s="64"/>
      <c r="C74" s="64"/>
      <c r="D74" s="64"/>
      <c r="E74" s="64"/>
      <c r="F74" s="64"/>
      <c r="G74" s="64"/>
      <c r="H74" s="64"/>
      <c r="I74" s="64"/>
      <c r="J74" s="64"/>
      <c r="K74" s="65"/>
    </row>
    <row r="75" spans="1:13" ht="42.75" customHeight="1" x14ac:dyDescent="0.65">
      <c r="A75" s="78"/>
      <c r="B75" s="79"/>
      <c r="C75" s="80"/>
      <c r="D75" s="84" t="s">
        <v>40</v>
      </c>
      <c r="E75" s="85"/>
      <c r="F75" s="85"/>
      <c r="G75" s="85"/>
      <c r="H75" s="85"/>
      <c r="I75" s="85"/>
      <c r="J75" s="85"/>
      <c r="K75" s="86"/>
    </row>
    <row r="76" spans="1:13" ht="46.5" customHeight="1" x14ac:dyDescent="0.65">
      <c r="A76" s="81"/>
      <c r="B76" s="82"/>
      <c r="C76" s="83"/>
      <c r="D76" s="87"/>
      <c r="E76" s="88"/>
      <c r="F76" s="88"/>
      <c r="G76" s="88"/>
      <c r="H76" s="88"/>
      <c r="I76" s="88"/>
      <c r="J76" s="88"/>
      <c r="K76" s="89"/>
    </row>
    <row r="77" spans="1:13" ht="18" customHeight="1" x14ac:dyDescent="0.65">
      <c r="A77" s="75"/>
      <c r="B77" s="76"/>
      <c r="C77" s="76"/>
      <c r="D77" s="76"/>
      <c r="E77" s="76"/>
      <c r="F77" s="76"/>
      <c r="G77" s="76"/>
      <c r="H77" s="76"/>
      <c r="I77" s="76"/>
      <c r="J77" s="76"/>
      <c r="K77" s="77"/>
    </row>
    <row r="78" spans="1:13" ht="45.75" customHeight="1" x14ac:dyDescent="0.65">
      <c r="A78" s="49" t="s">
        <v>41</v>
      </c>
      <c r="B78" s="50"/>
      <c r="C78" s="66" t="s">
        <v>42</v>
      </c>
      <c r="D78" s="67"/>
      <c r="E78" s="68"/>
      <c r="F78" s="66" t="s">
        <v>43</v>
      </c>
      <c r="G78" s="67"/>
      <c r="H78" s="68"/>
      <c r="I78" s="66" t="s">
        <v>44</v>
      </c>
      <c r="J78" s="67"/>
      <c r="K78" s="68"/>
    </row>
    <row r="79" spans="1:13" ht="46.5" customHeight="1" x14ac:dyDescent="0.65">
      <c r="A79" s="51"/>
      <c r="B79" s="52"/>
      <c r="C79" s="66">
        <f ca="1">+IF($M$1=0,"Sin Selección",DAY($M$1))</f>
        <v>26</v>
      </c>
      <c r="D79" s="67"/>
      <c r="E79" s="68"/>
      <c r="F79" s="66">
        <v>10</v>
      </c>
      <c r="G79" s="67"/>
      <c r="H79" s="68"/>
      <c r="I79" s="67">
        <v>2023</v>
      </c>
      <c r="J79" s="67"/>
      <c r="K79" s="68"/>
    </row>
    <row r="80" spans="1:13" ht="18" customHeight="1" x14ac:dyDescent="0.65">
      <c r="A80" s="24"/>
      <c r="B80" s="25"/>
      <c r="C80" s="25"/>
      <c r="D80" s="25"/>
      <c r="E80" s="25"/>
      <c r="F80" s="25"/>
      <c r="G80" s="25"/>
      <c r="H80" s="25"/>
      <c r="I80" s="25"/>
      <c r="J80" s="25"/>
      <c r="K80" s="26"/>
    </row>
    <row r="81" spans="1:13" ht="103.5" customHeight="1" x14ac:dyDescent="0.65">
      <c r="A81" s="69" t="s">
        <v>45</v>
      </c>
      <c r="B81" s="69"/>
      <c r="C81" s="70" t="str">
        <f>+IF(M81=0,"Sin Selección",VLOOKUP(M81,Base!$A$2:$B$23,2,0))</f>
        <v>MI FARMACIA NARIÑO</v>
      </c>
      <c r="D81" s="70"/>
      <c r="E81" s="70"/>
      <c r="F81" s="69"/>
      <c r="G81" s="69"/>
      <c r="H81" s="69"/>
      <c r="I81" s="69"/>
      <c r="J81" s="69"/>
      <c r="K81" s="69"/>
      <c r="M81" s="27">
        <v>5</v>
      </c>
    </row>
    <row r="82" spans="1:13" ht="18" customHeight="1" x14ac:dyDescent="0.65">
      <c r="A82" s="24"/>
      <c r="B82" s="25"/>
      <c r="C82" s="25"/>
      <c r="D82" s="25"/>
      <c r="E82" s="25"/>
      <c r="F82" s="25"/>
      <c r="G82" s="25"/>
      <c r="H82" s="25"/>
      <c r="I82" s="25"/>
      <c r="J82" s="25"/>
      <c r="K82" s="26"/>
    </row>
    <row r="83" spans="1:13" ht="45.75" customHeight="1" x14ac:dyDescent="0.65">
      <c r="A83" s="66" t="s">
        <v>46</v>
      </c>
      <c r="B83" s="68"/>
      <c r="C83" s="66" t="str">
        <f>+$C$9</f>
        <v>FELIPE VILLEGAS / DPTO SISTEMAS</v>
      </c>
      <c r="D83" s="67"/>
      <c r="E83" s="67"/>
      <c r="F83" s="67"/>
      <c r="G83" s="67"/>
      <c r="H83" s="67"/>
      <c r="I83" s="67"/>
      <c r="J83" s="67"/>
      <c r="K83" s="68"/>
    </row>
    <row r="84" spans="1:13" ht="18" customHeight="1" x14ac:dyDescent="0.65">
      <c r="A84" s="24"/>
      <c r="B84" s="25"/>
      <c r="C84" s="25"/>
      <c r="D84" s="25"/>
      <c r="E84" s="25"/>
      <c r="F84" s="25"/>
      <c r="G84" s="25"/>
      <c r="H84" s="25"/>
      <c r="I84" s="25"/>
      <c r="J84" s="25"/>
      <c r="K84" s="26"/>
    </row>
    <row r="85" spans="1:13" ht="26.25" customHeight="1" x14ac:dyDescent="0.65">
      <c r="A85" s="49" t="s">
        <v>47</v>
      </c>
      <c r="B85" s="50"/>
      <c r="C85" s="53">
        <v>1</v>
      </c>
      <c r="D85" s="54"/>
      <c r="E85" s="53">
        <v>1</v>
      </c>
      <c r="F85" s="54"/>
      <c r="G85" s="57" t="s">
        <v>48</v>
      </c>
      <c r="H85" s="58"/>
      <c r="I85" s="58"/>
      <c r="J85" s="58"/>
      <c r="K85" s="59"/>
    </row>
    <row r="86" spans="1:13" ht="46.5" customHeight="1" x14ac:dyDescent="0.65">
      <c r="A86" s="51"/>
      <c r="B86" s="52"/>
      <c r="C86" s="55"/>
      <c r="D86" s="56"/>
      <c r="E86" s="55"/>
      <c r="F86" s="56"/>
      <c r="G86" s="60" t="str">
        <f>+IF(M81=0,"Sin Selección",VLOOKUP(M81,Base!$A$2:$D$23,4,0))</f>
        <v>EQUIPO</v>
      </c>
      <c r="H86" s="61"/>
      <c r="I86" s="61"/>
      <c r="J86" s="61"/>
      <c r="K86" s="62"/>
    </row>
    <row r="87" spans="1:13" ht="18" customHeight="1" x14ac:dyDescent="0.65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</row>
    <row r="88" spans="1:13" ht="20.25" customHeight="1" x14ac:dyDescent="0.65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</row>
    <row r="89" spans="1:13" ht="20.25" customHeight="1" x14ac:dyDescent="0.65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</row>
    <row r="90" spans="1:13" ht="20.25" customHeight="1" x14ac:dyDescent="0.65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</row>
    <row r="91" spans="1:13" ht="20.25" customHeight="1" x14ac:dyDescent="0.65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</row>
    <row r="92" spans="1:13" ht="20.25" customHeight="1" x14ac:dyDescent="0.65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</row>
    <row r="93" spans="1:13" ht="20.25" customHeight="1" x14ac:dyDescent="0.65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</row>
    <row r="94" spans="1:13" ht="20.25" customHeight="1" x14ac:dyDescent="0.65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</row>
    <row r="95" spans="1:13" ht="20.25" customHeight="1" x14ac:dyDescent="0.6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</row>
    <row r="96" spans="1:13" ht="20.25" customHeight="1" x14ac:dyDescent="0.65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</row>
    <row r="97" spans="1:13" ht="20.25" customHeight="1" x14ac:dyDescent="0.65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</row>
    <row r="98" spans="1:13" ht="20.25" customHeight="1" x14ac:dyDescent="0.65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</row>
    <row r="99" spans="1:13" ht="42.75" customHeight="1" x14ac:dyDescent="0.65">
      <c r="A99" s="73"/>
      <c r="B99" s="73"/>
      <c r="C99" s="73"/>
      <c r="D99" s="74" t="s">
        <v>40</v>
      </c>
      <c r="E99" s="74"/>
      <c r="F99" s="74"/>
      <c r="G99" s="74"/>
      <c r="H99" s="74"/>
      <c r="I99" s="74"/>
      <c r="J99" s="74"/>
      <c r="K99" s="74"/>
    </row>
    <row r="100" spans="1:13" ht="46.5" customHeight="1" x14ac:dyDescent="0.65">
      <c r="A100" s="73"/>
      <c r="B100" s="73"/>
      <c r="C100" s="73"/>
      <c r="D100" s="74"/>
      <c r="E100" s="74"/>
      <c r="F100" s="74"/>
      <c r="G100" s="74"/>
      <c r="H100" s="74"/>
      <c r="I100" s="74"/>
      <c r="J100" s="74"/>
      <c r="K100" s="74"/>
    </row>
    <row r="101" spans="1:13" ht="18" customHeight="1" x14ac:dyDescent="0.65">
      <c r="A101" s="75"/>
      <c r="B101" s="76"/>
      <c r="C101" s="76"/>
      <c r="D101" s="76"/>
      <c r="E101" s="76"/>
      <c r="F101" s="76"/>
      <c r="G101" s="76"/>
      <c r="H101" s="76"/>
      <c r="I101" s="76"/>
      <c r="J101" s="76"/>
      <c r="K101" s="77"/>
    </row>
    <row r="102" spans="1:13" ht="46.5" customHeight="1" x14ac:dyDescent="0.65">
      <c r="A102" s="49" t="s">
        <v>41</v>
      </c>
      <c r="B102" s="50"/>
      <c r="C102" s="66" t="s">
        <v>42</v>
      </c>
      <c r="D102" s="67"/>
      <c r="E102" s="68"/>
      <c r="F102" s="66" t="s">
        <v>43</v>
      </c>
      <c r="G102" s="67"/>
      <c r="H102" s="68"/>
      <c r="I102" s="66" t="s">
        <v>44</v>
      </c>
      <c r="J102" s="67"/>
      <c r="K102" s="68"/>
    </row>
    <row r="103" spans="1:13" ht="46.5" customHeight="1" x14ac:dyDescent="0.65">
      <c r="A103" s="51"/>
      <c r="B103" s="52"/>
      <c r="C103" s="66">
        <f ca="1">+IF($M$1=0,"Sin Selección",DAY($M$1))</f>
        <v>26</v>
      </c>
      <c r="D103" s="67"/>
      <c r="E103" s="68"/>
      <c r="F103" s="66">
        <v>10</v>
      </c>
      <c r="G103" s="67"/>
      <c r="H103" s="68"/>
      <c r="I103" s="67">
        <v>2023</v>
      </c>
      <c r="J103" s="67"/>
      <c r="K103" s="68"/>
    </row>
    <row r="104" spans="1:13" ht="18" customHeight="1" x14ac:dyDescent="0.65">
      <c r="A104" s="24"/>
      <c r="B104" s="25"/>
      <c r="C104" s="25"/>
      <c r="D104" s="25"/>
      <c r="E104" s="25"/>
      <c r="F104" s="25"/>
      <c r="G104" s="25"/>
      <c r="H104" s="25"/>
      <c r="I104" s="25"/>
      <c r="J104" s="25"/>
      <c r="K104" s="26"/>
    </row>
    <row r="105" spans="1:13" ht="103.5" customHeight="1" x14ac:dyDescent="0.65">
      <c r="A105" s="69" t="s">
        <v>45</v>
      </c>
      <c r="B105" s="69"/>
      <c r="C105" s="70" t="str">
        <f>+IF(M105=0,"Sin Selección",VLOOKUP(M105,Base!$A$2:$B$23,2,0))</f>
        <v xml:space="preserve"> MI FARMACIA SEVILLA</v>
      </c>
      <c r="D105" s="70"/>
      <c r="E105" s="70"/>
      <c r="F105" s="69"/>
      <c r="G105" s="69"/>
      <c r="H105" s="69"/>
      <c r="I105" s="69"/>
      <c r="J105" s="69"/>
      <c r="K105" s="69"/>
      <c r="M105" s="27">
        <v>6</v>
      </c>
    </row>
    <row r="106" spans="1:13" ht="18" customHeight="1" x14ac:dyDescent="0.65">
      <c r="A106" s="24"/>
      <c r="B106" s="25"/>
      <c r="C106" s="25"/>
      <c r="D106" s="25"/>
      <c r="E106" s="25"/>
      <c r="F106" s="25"/>
      <c r="G106" s="25"/>
      <c r="H106" s="25"/>
      <c r="I106" s="25"/>
      <c r="J106" s="25"/>
      <c r="K106" s="26"/>
    </row>
    <row r="107" spans="1:13" ht="45.75" customHeight="1" x14ac:dyDescent="0.65">
      <c r="A107" s="66" t="s">
        <v>46</v>
      </c>
      <c r="B107" s="68"/>
      <c r="C107" s="66" t="str">
        <f>+$C$9</f>
        <v>FELIPE VILLEGAS / DPTO SISTEMAS</v>
      </c>
      <c r="D107" s="67"/>
      <c r="E107" s="67"/>
      <c r="F107" s="67"/>
      <c r="G107" s="67"/>
      <c r="H107" s="67"/>
      <c r="I107" s="67"/>
      <c r="J107" s="67"/>
      <c r="K107" s="68"/>
    </row>
    <row r="108" spans="1:13" ht="18" customHeight="1" x14ac:dyDescent="0.65">
      <c r="A108" s="24"/>
      <c r="B108" s="25"/>
      <c r="C108" s="25"/>
      <c r="D108" s="25"/>
      <c r="E108" s="25"/>
      <c r="F108" s="25"/>
      <c r="G108" s="25"/>
      <c r="H108" s="25"/>
      <c r="I108" s="25"/>
      <c r="J108" s="25"/>
      <c r="K108" s="26"/>
    </row>
    <row r="109" spans="1:13" ht="26.25" customHeight="1" x14ac:dyDescent="0.65">
      <c r="A109" s="49" t="s">
        <v>47</v>
      </c>
      <c r="B109" s="50"/>
      <c r="C109" s="53">
        <v>1</v>
      </c>
      <c r="D109" s="54"/>
      <c r="E109" s="53">
        <v>1</v>
      </c>
      <c r="F109" s="54"/>
      <c r="G109" s="57" t="s">
        <v>48</v>
      </c>
      <c r="H109" s="58"/>
      <c r="I109" s="58"/>
      <c r="J109" s="58"/>
      <c r="K109" s="59"/>
    </row>
    <row r="110" spans="1:13" ht="46.5" customHeight="1" x14ac:dyDescent="0.65">
      <c r="A110" s="51"/>
      <c r="B110" s="52"/>
      <c r="C110" s="55"/>
      <c r="D110" s="56"/>
      <c r="E110" s="55"/>
      <c r="F110" s="56"/>
      <c r="G110" s="60" t="str">
        <f>+IF(M105=0,"Sin Selección",VLOOKUP(M105,Base!$A$2:$D$23,4,0))</f>
        <v>EQUIPO</v>
      </c>
      <c r="H110" s="61"/>
      <c r="I110" s="61"/>
      <c r="J110" s="61"/>
      <c r="K110" s="62"/>
    </row>
    <row r="111" spans="1:13" ht="18" customHeight="1" x14ac:dyDescent="0.65">
      <c r="A111" s="63"/>
      <c r="B111" s="64"/>
      <c r="C111" s="64"/>
      <c r="D111" s="64"/>
      <c r="E111" s="64"/>
      <c r="F111" s="64"/>
      <c r="G111" s="64"/>
      <c r="H111" s="64"/>
      <c r="I111" s="64"/>
      <c r="J111" s="64"/>
      <c r="K111" s="65"/>
    </row>
    <row r="112" spans="1:13" ht="42.75" customHeight="1" x14ac:dyDescent="0.65">
      <c r="A112" s="78"/>
      <c r="B112" s="79"/>
      <c r="C112" s="80"/>
      <c r="D112" s="84" t="s">
        <v>40</v>
      </c>
      <c r="E112" s="85"/>
      <c r="F112" s="85"/>
      <c r="G112" s="85"/>
      <c r="H112" s="85"/>
      <c r="I112" s="85"/>
      <c r="J112" s="85"/>
      <c r="K112" s="86"/>
    </row>
    <row r="113" spans="1:13" ht="42.75" customHeight="1" x14ac:dyDescent="0.65">
      <c r="A113" s="81"/>
      <c r="B113" s="82"/>
      <c r="C113" s="83"/>
      <c r="D113" s="87"/>
      <c r="E113" s="88"/>
      <c r="F113" s="88"/>
      <c r="G113" s="88"/>
      <c r="H113" s="88"/>
      <c r="I113" s="88"/>
      <c r="J113" s="88"/>
      <c r="K113" s="89"/>
    </row>
    <row r="114" spans="1:13" ht="18" customHeight="1" x14ac:dyDescent="0.65">
      <c r="A114" s="75"/>
      <c r="B114" s="76"/>
      <c r="C114" s="76"/>
      <c r="D114" s="76"/>
      <c r="E114" s="76"/>
      <c r="F114" s="76"/>
      <c r="G114" s="76"/>
      <c r="H114" s="76"/>
      <c r="I114" s="76"/>
      <c r="J114" s="76"/>
      <c r="K114" s="77"/>
    </row>
    <row r="115" spans="1:13" ht="46.5" customHeight="1" x14ac:dyDescent="0.65">
      <c r="A115" s="49" t="s">
        <v>41</v>
      </c>
      <c r="B115" s="50"/>
      <c r="C115" s="66" t="s">
        <v>42</v>
      </c>
      <c r="D115" s="67"/>
      <c r="E115" s="68"/>
      <c r="F115" s="66" t="s">
        <v>43</v>
      </c>
      <c r="G115" s="67"/>
      <c r="H115" s="68"/>
      <c r="I115" s="66" t="s">
        <v>44</v>
      </c>
      <c r="J115" s="67"/>
      <c r="K115" s="68"/>
    </row>
    <row r="116" spans="1:13" ht="46.5" customHeight="1" x14ac:dyDescent="0.65">
      <c r="A116" s="51"/>
      <c r="B116" s="52"/>
      <c r="C116" s="66">
        <f ca="1">+IF($M$1=0,"Sin Selección",DAY($M$1))</f>
        <v>26</v>
      </c>
      <c r="D116" s="67"/>
      <c r="E116" s="68"/>
      <c r="F116" s="66">
        <v>10</v>
      </c>
      <c r="G116" s="67"/>
      <c r="H116" s="68"/>
      <c r="I116" s="67">
        <v>2023</v>
      </c>
      <c r="J116" s="67"/>
      <c r="K116" s="68"/>
    </row>
    <row r="117" spans="1:13" ht="18" customHeight="1" x14ac:dyDescent="0.65">
      <c r="A117" s="24"/>
      <c r="B117" s="25"/>
      <c r="C117" s="25"/>
      <c r="D117" s="25"/>
      <c r="E117" s="25"/>
      <c r="F117" s="25"/>
      <c r="G117" s="25"/>
      <c r="H117" s="25"/>
      <c r="I117" s="25"/>
      <c r="J117" s="25"/>
      <c r="K117" s="26"/>
    </row>
    <row r="118" spans="1:13" ht="103.5" customHeight="1" x14ac:dyDescent="0.65">
      <c r="A118" s="69" t="s">
        <v>45</v>
      </c>
      <c r="B118" s="69"/>
      <c r="C118" s="70" t="e">
        <f>+IF(M118=0,"Sin Selección",VLOOKUP(M118,Base!$A$2:$B$23,2,0))</f>
        <v>#N/A</v>
      </c>
      <c r="D118" s="70"/>
      <c r="E118" s="70"/>
      <c r="F118" s="69"/>
      <c r="G118" s="69"/>
      <c r="H118" s="69"/>
      <c r="I118" s="69"/>
      <c r="J118" s="69"/>
      <c r="K118" s="69"/>
      <c r="M118" s="27">
        <v>7</v>
      </c>
    </row>
    <row r="119" spans="1:13" ht="18" customHeight="1" x14ac:dyDescent="0.65">
      <c r="A119" s="24"/>
      <c r="B119" s="25"/>
      <c r="C119" s="25"/>
      <c r="D119" s="25"/>
      <c r="E119" s="25"/>
      <c r="F119" s="25"/>
      <c r="G119" s="25"/>
      <c r="H119" s="25"/>
      <c r="I119" s="25"/>
      <c r="J119" s="25"/>
      <c r="K119" s="26"/>
    </row>
    <row r="120" spans="1:13" ht="45.75" customHeight="1" x14ac:dyDescent="0.65">
      <c r="A120" s="66" t="s">
        <v>46</v>
      </c>
      <c r="B120" s="68"/>
      <c r="C120" s="66" t="str">
        <f>+$C$9</f>
        <v>FELIPE VILLEGAS / DPTO SISTEMAS</v>
      </c>
      <c r="D120" s="67"/>
      <c r="E120" s="67"/>
      <c r="F120" s="67"/>
      <c r="G120" s="67"/>
      <c r="H120" s="67"/>
      <c r="I120" s="67"/>
      <c r="J120" s="67"/>
      <c r="K120" s="68"/>
    </row>
    <row r="121" spans="1:13" ht="18" customHeight="1" x14ac:dyDescent="0.65">
      <c r="A121" s="24"/>
      <c r="B121" s="25"/>
      <c r="C121" s="25"/>
      <c r="D121" s="25"/>
      <c r="E121" s="25"/>
      <c r="F121" s="25"/>
      <c r="G121" s="25"/>
      <c r="H121" s="25"/>
      <c r="I121" s="25"/>
      <c r="J121" s="25"/>
      <c r="K121" s="26"/>
    </row>
    <row r="122" spans="1:13" ht="26.25" customHeight="1" x14ac:dyDescent="0.65">
      <c r="A122" s="49" t="s">
        <v>47</v>
      </c>
      <c r="B122" s="50"/>
      <c r="C122" s="53">
        <v>1</v>
      </c>
      <c r="D122" s="54"/>
      <c r="E122" s="53">
        <v>1</v>
      </c>
      <c r="F122" s="54"/>
      <c r="G122" s="57" t="s">
        <v>48</v>
      </c>
      <c r="H122" s="58"/>
      <c r="I122" s="58"/>
      <c r="J122" s="58"/>
      <c r="K122" s="59"/>
    </row>
    <row r="123" spans="1:13" ht="46.5" customHeight="1" x14ac:dyDescent="0.65">
      <c r="A123" s="51"/>
      <c r="B123" s="52"/>
      <c r="C123" s="55"/>
      <c r="D123" s="56"/>
      <c r="E123" s="55"/>
      <c r="F123" s="56"/>
      <c r="G123" s="60" t="e">
        <f>+IF(M118=0,"Sin Selección",VLOOKUP(M118,Base!$A$2:$D$23,4,0))</f>
        <v>#N/A</v>
      </c>
      <c r="H123" s="61"/>
      <c r="I123" s="61"/>
      <c r="J123" s="61"/>
      <c r="K123" s="62"/>
    </row>
    <row r="124" spans="1:13" ht="18" customHeight="1" x14ac:dyDescent="0.65">
      <c r="A124" s="71"/>
      <c r="B124" s="71"/>
      <c r="C124" s="71"/>
      <c r="D124" s="71"/>
      <c r="E124" s="71"/>
      <c r="F124" s="71"/>
      <c r="G124" s="71"/>
      <c r="H124" s="71"/>
      <c r="I124" s="71"/>
      <c r="J124" s="71"/>
      <c r="K124" s="71"/>
    </row>
    <row r="125" spans="1:13" ht="28.5" customHeight="1" x14ac:dyDescent="0.65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</row>
    <row r="126" spans="1:13" ht="28.5" customHeight="1" x14ac:dyDescent="0.65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</row>
    <row r="127" spans="1:13" ht="28.5" customHeight="1" x14ac:dyDescent="0.65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</row>
    <row r="128" spans="1:13" ht="28.5" customHeight="1" x14ac:dyDescent="0.65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</row>
    <row r="129" spans="1:13" ht="28.5" customHeight="1" x14ac:dyDescent="0.65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</row>
    <row r="130" spans="1:13" ht="28.5" customHeight="1" x14ac:dyDescent="0.65">
      <c r="A130" s="72"/>
      <c r="B130" s="72"/>
      <c r="C130" s="72"/>
      <c r="D130" s="72"/>
      <c r="E130" s="72"/>
      <c r="F130" s="72"/>
      <c r="G130" s="72"/>
      <c r="H130" s="72"/>
      <c r="I130" s="72"/>
      <c r="J130" s="72"/>
      <c r="K130" s="72"/>
    </row>
    <row r="131" spans="1:13" ht="28.5" customHeight="1" x14ac:dyDescent="0.65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</row>
    <row r="132" spans="1:13" ht="28.5" customHeight="1" x14ac:dyDescent="0.65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</row>
    <row r="133" spans="1:13" ht="28.5" customHeight="1" x14ac:dyDescent="0.65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</row>
    <row r="134" spans="1:13" ht="28.5" customHeight="1" x14ac:dyDescent="0.65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</row>
    <row r="135" spans="1:13" ht="28.5" customHeight="1" x14ac:dyDescent="0.6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</row>
    <row r="136" spans="1:13" ht="42.75" customHeight="1" x14ac:dyDescent="0.65">
      <c r="A136" s="73"/>
      <c r="B136" s="73"/>
      <c r="C136" s="73"/>
      <c r="D136" s="74" t="s">
        <v>40</v>
      </c>
      <c r="E136" s="74"/>
      <c r="F136" s="74"/>
      <c r="G136" s="74"/>
      <c r="H136" s="74"/>
      <c r="I136" s="74"/>
      <c r="J136" s="74"/>
      <c r="K136" s="74"/>
    </row>
    <row r="137" spans="1:13" ht="42.75" customHeight="1" x14ac:dyDescent="0.65">
      <c r="A137" s="73"/>
      <c r="B137" s="73"/>
      <c r="C137" s="73"/>
      <c r="D137" s="74"/>
      <c r="E137" s="74"/>
      <c r="F137" s="74"/>
      <c r="G137" s="74"/>
      <c r="H137" s="74"/>
      <c r="I137" s="74"/>
      <c r="J137" s="74"/>
      <c r="K137" s="74"/>
    </row>
    <row r="138" spans="1:13" ht="18" customHeight="1" x14ac:dyDescent="0.65">
      <c r="A138" s="75"/>
      <c r="B138" s="76"/>
      <c r="C138" s="76"/>
      <c r="D138" s="76"/>
      <c r="E138" s="76"/>
      <c r="F138" s="76"/>
      <c r="G138" s="76"/>
      <c r="H138" s="76"/>
      <c r="I138" s="76"/>
      <c r="J138" s="76"/>
      <c r="K138" s="77"/>
    </row>
    <row r="139" spans="1:13" ht="46.5" customHeight="1" x14ac:dyDescent="0.65">
      <c r="A139" s="49" t="s">
        <v>41</v>
      </c>
      <c r="B139" s="50"/>
      <c r="C139" s="66" t="s">
        <v>42</v>
      </c>
      <c r="D139" s="67"/>
      <c r="E139" s="68"/>
      <c r="F139" s="66" t="s">
        <v>43</v>
      </c>
      <c r="G139" s="67"/>
      <c r="H139" s="68"/>
      <c r="I139" s="66" t="s">
        <v>44</v>
      </c>
      <c r="J139" s="67"/>
      <c r="K139" s="68"/>
    </row>
    <row r="140" spans="1:13" ht="46.5" customHeight="1" x14ac:dyDescent="0.65">
      <c r="A140" s="51"/>
      <c r="B140" s="52"/>
      <c r="C140" s="66">
        <f ca="1">+IF($M$1=0,"Sin Selección",DAY($M$1))</f>
        <v>26</v>
      </c>
      <c r="D140" s="67"/>
      <c r="E140" s="68"/>
      <c r="F140" s="66">
        <v>10</v>
      </c>
      <c r="G140" s="67"/>
      <c r="H140" s="68"/>
      <c r="I140" s="67">
        <v>2023</v>
      </c>
      <c r="J140" s="67"/>
      <c r="K140" s="68"/>
    </row>
    <row r="141" spans="1:13" ht="18" customHeight="1" x14ac:dyDescent="0.65">
      <c r="A141" s="24"/>
      <c r="B141" s="25"/>
      <c r="C141" s="25"/>
      <c r="D141" s="25"/>
      <c r="E141" s="25"/>
      <c r="F141" s="25"/>
      <c r="G141" s="25"/>
      <c r="H141" s="25"/>
      <c r="I141" s="25"/>
      <c r="J141" s="25"/>
      <c r="K141" s="26"/>
    </row>
    <row r="142" spans="1:13" ht="103.5" customHeight="1" x14ac:dyDescent="0.65">
      <c r="A142" s="69" t="s">
        <v>45</v>
      </c>
      <c r="B142" s="69"/>
      <c r="C142" s="70" t="e">
        <f>+IF(M142=0,"Sin Selección",VLOOKUP(M142,Base!$A$2:$B$23,2,0))</f>
        <v>#N/A</v>
      </c>
      <c r="D142" s="70"/>
      <c r="E142" s="70"/>
      <c r="F142" s="69"/>
      <c r="G142" s="69"/>
      <c r="H142" s="69"/>
      <c r="I142" s="69"/>
      <c r="J142" s="69"/>
      <c r="K142" s="69"/>
      <c r="M142" s="27">
        <v>8</v>
      </c>
    </row>
    <row r="143" spans="1:13" ht="18" customHeight="1" x14ac:dyDescent="0.65">
      <c r="A143" s="24"/>
      <c r="B143" s="25"/>
      <c r="C143" s="25"/>
      <c r="D143" s="25"/>
      <c r="E143" s="25"/>
      <c r="F143" s="25"/>
      <c r="G143" s="25"/>
      <c r="H143" s="25"/>
      <c r="I143" s="25"/>
      <c r="J143" s="25"/>
      <c r="K143" s="26"/>
    </row>
    <row r="144" spans="1:13" ht="45.75" customHeight="1" x14ac:dyDescent="0.65">
      <c r="A144" s="66" t="s">
        <v>46</v>
      </c>
      <c r="B144" s="68"/>
      <c r="C144" s="66" t="str">
        <f>+$C$9</f>
        <v>FELIPE VILLEGAS / DPTO SISTEMAS</v>
      </c>
      <c r="D144" s="67"/>
      <c r="E144" s="67"/>
      <c r="F144" s="67"/>
      <c r="G144" s="67"/>
      <c r="H144" s="67"/>
      <c r="I144" s="67"/>
      <c r="J144" s="67"/>
      <c r="K144" s="68"/>
    </row>
    <row r="145" spans="1:13" ht="18" customHeight="1" x14ac:dyDescent="0.65">
      <c r="A145" s="24"/>
      <c r="B145" s="25"/>
      <c r="C145" s="25"/>
      <c r="D145" s="25"/>
      <c r="E145" s="25"/>
      <c r="F145" s="25"/>
      <c r="G145" s="25"/>
      <c r="H145" s="25"/>
      <c r="I145" s="25"/>
      <c r="J145" s="25"/>
      <c r="K145" s="26"/>
    </row>
    <row r="146" spans="1:13" ht="26.25" customHeight="1" x14ac:dyDescent="0.65">
      <c r="A146" s="49" t="s">
        <v>47</v>
      </c>
      <c r="B146" s="50"/>
      <c r="C146" s="53">
        <v>1</v>
      </c>
      <c r="D146" s="54"/>
      <c r="E146" s="53">
        <v>1</v>
      </c>
      <c r="F146" s="54"/>
      <c r="G146" s="57" t="s">
        <v>48</v>
      </c>
      <c r="H146" s="58"/>
      <c r="I146" s="58"/>
      <c r="J146" s="58"/>
      <c r="K146" s="59"/>
    </row>
    <row r="147" spans="1:13" ht="46.5" customHeight="1" x14ac:dyDescent="0.65">
      <c r="A147" s="51"/>
      <c r="B147" s="52"/>
      <c r="C147" s="55"/>
      <c r="D147" s="56"/>
      <c r="E147" s="55"/>
      <c r="F147" s="56"/>
      <c r="G147" s="60" t="e">
        <f>+IF(M142=0,"Sin Selección",VLOOKUP(M142,Base!$A$2:$D$23,4,0))</f>
        <v>#N/A</v>
      </c>
      <c r="H147" s="61"/>
      <c r="I147" s="61"/>
      <c r="J147" s="61"/>
      <c r="K147" s="62"/>
    </row>
    <row r="148" spans="1:13" ht="18" customHeight="1" x14ac:dyDescent="0.65">
      <c r="A148" s="63"/>
      <c r="B148" s="64"/>
      <c r="C148" s="64"/>
      <c r="D148" s="64"/>
      <c r="E148" s="64"/>
      <c r="F148" s="64"/>
      <c r="G148" s="64"/>
      <c r="H148" s="64"/>
      <c r="I148" s="64"/>
      <c r="J148" s="64"/>
      <c r="K148" s="65"/>
    </row>
    <row r="149" spans="1:13" ht="42.75" customHeight="1" x14ac:dyDescent="0.65">
      <c r="A149" s="78"/>
      <c r="B149" s="79"/>
      <c r="C149" s="80"/>
      <c r="D149" s="84" t="s">
        <v>40</v>
      </c>
      <c r="E149" s="85"/>
      <c r="F149" s="85"/>
      <c r="G149" s="85"/>
      <c r="H149" s="85"/>
      <c r="I149" s="85"/>
      <c r="J149" s="85"/>
      <c r="K149" s="86"/>
    </row>
    <row r="150" spans="1:13" ht="42.75" customHeight="1" x14ac:dyDescent="0.65">
      <c r="A150" s="81"/>
      <c r="B150" s="82"/>
      <c r="C150" s="83"/>
      <c r="D150" s="87"/>
      <c r="E150" s="88"/>
      <c r="F150" s="88"/>
      <c r="G150" s="88"/>
      <c r="H150" s="88"/>
      <c r="I150" s="88"/>
      <c r="J150" s="88"/>
      <c r="K150" s="89"/>
    </row>
    <row r="151" spans="1:13" ht="18" customHeight="1" x14ac:dyDescent="0.65">
      <c r="A151" s="75"/>
      <c r="B151" s="76"/>
      <c r="C151" s="76"/>
      <c r="D151" s="76"/>
      <c r="E151" s="76"/>
      <c r="F151" s="76"/>
      <c r="G151" s="76"/>
      <c r="H151" s="76"/>
      <c r="I151" s="76"/>
      <c r="J151" s="76"/>
      <c r="K151" s="77"/>
    </row>
    <row r="152" spans="1:13" ht="46.5" customHeight="1" x14ac:dyDescent="0.65">
      <c r="A152" s="49" t="s">
        <v>41</v>
      </c>
      <c r="B152" s="50"/>
      <c r="C152" s="66" t="s">
        <v>42</v>
      </c>
      <c r="D152" s="67"/>
      <c r="E152" s="68"/>
      <c r="F152" s="66" t="s">
        <v>43</v>
      </c>
      <c r="G152" s="67"/>
      <c r="H152" s="68"/>
      <c r="I152" s="66" t="s">
        <v>44</v>
      </c>
      <c r="J152" s="67"/>
      <c r="K152" s="68"/>
    </row>
    <row r="153" spans="1:13" ht="46.5" customHeight="1" x14ac:dyDescent="0.65">
      <c r="A153" s="51"/>
      <c r="B153" s="52"/>
      <c r="C153" s="66">
        <f ca="1">+IF($M$1=0,"Sin Selección",DAY($M$1))</f>
        <v>26</v>
      </c>
      <c r="D153" s="67"/>
      <c r="E153" s="68"/>
      <c r="F153" s="66">
        <v>10</v>
      </c>
      <c r="G153" s="67"/>
      <c r="H153" s="68"/>
      <c r="I153" s="67">
        <v>2023</v>
      </c>
      <c r="J153" s="67"/>
      <c r="K153" s="68"/>
    </row>
    <row r="154" spans="1:13" ht="18" customHeight="1" x14ac:dyDescent="0.65">
      <c r="A154" s="24"/>
      <c r="B154" s="25"/>
      <c r="C154" s="25"/>
      <c r="D154" s="25"/>
      <c r="E154" s="25"/>
      <c r="F154" s="25"/>
      <c r="G154" s="25"/>
      <c r="H154" s="25"/>
      <c r="I154" s="25"/>
      <c r="J154" s="25"/>
      <c r="K154" s="26"/>
    </row>
    <row r="155" spans="1:13" ht="103.5" customHeight="1" x14ac:dyDescent="0.65">
      <c r="A155" s="69" t="s">
        <v>45</v>
      </c>
      <c r="B155" s="69"/>
      <c r="C155" s="70" t="e">
        <f>+IF(M155=0,"Sin Selección",VLOOKUP(M155,Base!$A$2:$B$23,2,0))</f>
        <v>#N/A</v>
      </c>
      <c r="D155" s="70"/>
      <c r="E155" s="70"/>
      <c r="F155" s="69"/>
      <c r="G155" s="69"/>
      <c r="H155" s="69"/>
      <c r="I155" s="69"/>
      <c r="J155" s="69"/>
      <c r="K155" s="69"/>
      <c r="M155" s="27">
        <v>9</v>
      </c>
    </row>
    <row r="156" spans="1:13" ht="18" customHeight="1" x14ac:dyDescent="0.65">
      <c r="A156" s="24"/>
      <c r="B156" s="25"/>
      <c r="C156" s="25"/>
      <c r="D156" s="25"/>
      <c r="E156" s="25"/>
      <c r="F156" s="25"/>
      <c r="G156" s="25"/>
      <c r="H156" s="25"/>
      <c r="I156" s="25"/>
      <c r="J156" s="25"/>
      <c r="K156" s="26"/>
    </row>
    <row r="157" spans="1:13" ht="45.75" customHeight="1" x14ac:dyDescent="0.65">
      <c r="A157" s="66" t="s">
        <v>46</v>
      </c>
      <c r="B157" s="68"/>
      <c r="C157" s="66" t="str">
        <f>+$C$9</f>
        <v>FELIPE VILLEGAS / DPTO SISTEMAS</v>
      </c>
      <c r="D157" s="67"/>
      <c r="E157" s="67"/>
      <c r="F157" s="67"/>
      <c r="G157" s="67"/>
      <c r="H157" s="67"/>
      <c r="I157" s="67"/>
      <c r="J157" s="67"/>
      <c r="K157" s="68"/>
    </row>
    <row r="158" spans="1:13" ht="18" customHeight="1" x14ac:dyDescent="0.65">
      <c r="A158" s="24"/>
      <c r="B158" s="25"/>
      <c r="C158" s="25"/>
      <c r="D158" s="25"/>
      <c r="E158" s="25"/>
      <c r="F158" s="25"/>
      <c r="G158" s="25"/>
      <c r="H158" s="25"/>
      <c r="I158" s="25"/>
      <c r="J158" s="25"/>
      <c r="K158" s="26"/>
    </row>
    <row r="159" spans="1:13" ht="26.25" customHeight="1" x14ac:dyDescent="0.65">
      <c r="A159" s="49" t="s">
        <v>47</v>
      </c>
      <c r="B159" s="50"/>
      <c r="C159" s="53">
        <v>1</v>
      </c>
      <c r="D159" s="54"/>
      <c r="E159" s="53">
        <v>1</v>
      </c>
      <c r="F159" s="54"/>
      <c r="G159" s="57" t="s">
        <v>48</v>
      </c>
      <c r="H159" s="58"/>
      <c r="I159" s="58"/>
      <c r="J159" s="58"/>
      <c r="K159" s="59"/>
    </row>
    <row r="160" spans="1:13" ht="46.5" customHeight="1" x14ac:dyDescent="0.65">
      <c r="A160" s="51"/>
      <c r="B160" s="52"/>
      <c r="C160" s="55"/>
      <c r="D160" s="56"/>
      <c r="E160" s="55"/>
      <c r="F160" s="56"/>
      <c r="G160" s="60" t="e">
        <f>+IF(M155=0,"Sin Selección",VLOOKUP(M155,Base!$A$2:$D$23,4,0))</f>
        <v>#N/A</v>
      </c>
      <c r="H160" s="61"/>
      <c r="I160" s="61"/>
      <c r="J160" s="61"/>
      <c r="K160" s="62"/>
    </row>
    <row r="161" spans="1:11" ht="18" customHeight="1" x14ac:dyDescent="0.65">
      <c r="A161" s="71"/>
      <c r="B161" s="71"/>
      <c r="C161" s="71"/>
      <c r="D161" s="71"/>
      <c r="E161" s="71"/>
      <c r="F161" s="71"/>
      <c r="G161" s="71"/>
      <c r="H161" s="71"/>
      <c r="I161" s="71"/>
      <c r="J161" s="71"/>
      <c r="K161" s="71"/>
    </row>
    <row r="162" spans="1:11" ht="28.5" customHeight="1" x14ac:dyDescent="0.65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</row>
    <row r="163" spans="1:11" ht="28.5" customHeight="1" x14ac:dyDescent="0.65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</row>
    <row r="164" spans="1:11" ht="28.5" customHeight="1" x14ac:dyDescent="0.65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</row>
    <row r="165" spans="1:11" ht="28.5" customHeight="1" x14ac:dyDescent="0.6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</row>
    <row r="166" spans="1:11" ht="28.5" customHeight="1" x14ac:dyDescent="0.65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</row>
    <row r="167" spans="1:11" ht="28.5" customHeight="1" x14ac:dyDescent="0.65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2"/>
    </row>
    <row r="168" spans="1:11" ht="28.5" customHeight="1" x14ac:dyDescent="0.65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</row>
    <row r="169" spans="1:11" ht="28.5" customHeight="1" x14ac:dyDescent="0.65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</row>
    <row r="170" spans="1:11" ht="28.5" customHeight="1" x14ac:dyDescent="0.65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</row>
    <row r="171" spans="1:11" ht="28.5" customHeight="1" x14ac:dyDescent="0.65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</row>
    <row r="172" spans="1:11" ht="28.5" customHeight="1" x14ac:dyDescent="0.65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</row>
    <row r="173" spans="1:11" ht="42.75" customHeight="1" x14ac:dyDescent="0.65">
      <c r="A173" s="73"/>
      <c r="B173" s="73"/>
      <c r="C173" s="73"/>
      <c r="D173" s="74" t="s">
        <v>40</v>
      </c>
      <c r="E173" s="74"/>
      <c r="F173" s="74"/>
      <c r="G173" s="74"/>
      <c r="H173" s="74"/>
      <c r="I173" s="74"/>
      <c r="J173" s="74"/>
      <c r="K173" s="74"/>
    </row>
    <row r="174" spans="1:11" ht="42.75" customHeight="1" x14ac:dyDescent="0.65">
      <c r="A174" s="73"/>
      <c r="B174" s="73"/>
      <c r="C174" s="73"/>
      <c r="D174" s="74"/>
      <c r="E174" s="74"/>
      <c r="F174" s="74"/>
      <c r="G174" s="74"/>
      <c r="H174" s="74"/>
      <c r="I174" s="74"/>
      <c r="J174" s="74"/>
      <c r="K174" s="74"/>
    </row>
    <row r="175" spans="1:11" ht="18" customHeight="1" x14ac:dyDescent="0.65">
      <c r="A175" s="75"/>
      <c r="B175" s="76"/>
      <c r="C175" s="76"/>
      <c r="D175" s="76"/>
      <c r="E175" s="76"/>
      <c r="F175" s="76"/>
      <c r="G175" s="76"/>
      <c r="H175" s="76"/>
      <c r="I175" s="76"/>
      <c r="J175" s="76"/>
      <c r="K175" s="77"/>
    </row>
    <row r="176" spans="1:11" ht="46.5" customHeight="1" x14ac:dyDescent="0.65">
      <c r="A176" s="49" t="s">
        <v>41</v>
      </c>
      <c r="B176" s="50"/>
      <c r="C176" s="66" t="s">
        <v>42</v>
      </c>
      <c r="D176" s="67"/>
      <c r="E176" s="68"/>
      <c r="F176" s="66" t="s">
        <v>43</v>
      </c>
      <c r="G176" s="67"/>
      <c r="H176" s="68"/>
      <c r="I176" s="66" t="s">
        <v>44</v>
      </c>
      <c r="J176" s="67"/>
      <c r="K176" s="68"/>
    </row>
    <row r="177" spans="1:13" ht="46.5" customHeight="1" x14ac:dyDescent="0.65">
      <c r="A177" s="51"/>
      <c r="B177" s="52"/>
      <c r="C177" s="66">
        <f ca="1">+IF($M$1=0,"Sin Selección",DAY($M$1))</f>
        <v>26</v>
      </c>
      <c r="D177" s="67"/>
      <c r="E177" s="68"/>
      <c r="F177" s="66">
        <v>10</v>
      </c>
      <c r="G177" s="67"/>
      <c r="H177" s="68"/>
      <c r="I177" s="67">
        <v>2023</v>
      </c>
      <c r="J177" s="67"/>
      <c r="K177" s="68"/>
    </row>
    <row r="178" spans="1:13" ht="18" customHeight="1" x14ac:dyDescent="0.65">
      <c r="A178" s="24"/>
      <c r="B178" s="25"/>
      <c r="C178" s="25"/>
      <c r="D178" s="25"/>
      <c r="E178" s="25"/>
      <c r="F178" s="25"/>
      <c r="G178" s="25"/>
      <c r="H178" s="25"/>
      <c r="I178" s="25"/>
      <c r="J178" s="25"/>
      <c r="K178" s="26"/>
    </row>
    <row r="179" spans="1:13" ht="103.5" customHeight="1" x14ac:dyDescent="0.65">
      <c r="A179" s="69" t="s">
        <v>45</v>
      </c>
      <c r="B179" s="69"/>
      <c r="C179" s="70" t="e">
        <f>+IF(M179=0,"Sin Selección",VLOOKUP(M179,Base!$A$2:$B$23,2,0))</f>
        <v>#N/A</v>
      </c>
      <c r="D179" s="70"/>
      <c r="E179" s="70"/>
      <c r="F179" s="69"/>
      <c r="G179" s="69"/>
      <c r="H179" s="69"/>
      <c r="I179" s="69"/>
      <c r="J179" s="69"/>
      <c r="K179" s="69"/>
      <c r="M179" s="27">
        <v>10</v>
      </c>
    </row>
    <row r="180" spans="1:13" ht="18" customHeight="1" x14ac:dyDescent="0.65">
      <c r="A180" s="24"/>
      <c r="B180" s="25"/>
      <c r="C180" s="25"/>
      <c r="D180" s="25"/>
      <c r="E180" s="25"/>
      <c r="F180" s="25"/>
      <c r="G180" s="25"/>
      <c r="H180" s="25"/>
      <c r="I180" s="25"/>
      <c r="J180" s="25"/>
      <c r="K180" s="26"/>
    </row>
    <row r="181" spans="1:13" ht="45.75" customHeight="1" x14ac:dyDescent="0.65">
      <c r="A181" s="66" t="s">
        <v>46</v>
      </c>
      <c r="B181" s="68"/>
      <c r="C181" s="66" t="str">
        <f>+$C$9</f>
        <v>FELIPE VILLEGAS / DPTO SISTEMAS</v>
      </c>
      <c r="D181" s="67"/>
      <c r="E181" s="67"/>
      <c r="F181" s="67"/>
      <c r="G181" s="67"/>
      <c r="H181" s="67"/>
      <c r="I181" s="67"/>
      <c r="J181" s="67"/>
      <c r="K181" s="68"/>
    </row>
    <row r="182" spans="1:13" ht="18" customHeight="1" x14ac:dyDescent="0.65">
      <c r="A182" s="24"/>
      <c r="B182" s="25"/>
      <c r="C182" s="25"/>
      <c r="D182" s="25"/>
      <c r="E182" s="25"/>
      <c r="F182" s="25"/>
      <c r="G182" s="25"/>
      <c r="H182" s="25"/>
      <c r="I182" s="25"/>
      <c r="J182" s="25"/>
      <c r="K182" s="26"/>
    </row>
    <row r="183" spans="1:13" ht="26.25" customHeight="1" x14ac:dyDescent="0.65">
      <c r="A183" s="49" t="s">
        <v>47</v>
      </c>
      <c r="B183" s="50"/>
      <c r="C183" s="53">
        <v>1</v>
      </c>
      <c r="D183" s="54"/>
      <c r="E183" s="53">
        <v>1</v>
      </c>
      <c r="F183" s="54"/>
      <c r="G183" s="57" t="s">
        <v>48</v>
      </c>
      <c r="H183" s="58"/>
      <c r="I183" s="58"/>
      <c r="J183" s="58"/>
      <c r="K183" s="59"/>
    </row>
    <row r="184" spans="1:13" ht="46.5" customHeight="1" x14ac:dyDescent="0.65">
      <c r="A184" s="51"/>
      <c r="B184" s="52"/>
      <c r="C184" s="55"/>
      <c r="D184" s="56"/>
      <c r="E184" s="55"/>
      <c r="F184" s="56"/>
      <c r="G184" s="60" t="e">
        <f>+IF(M179=0,"Sin Selección",VLOOKUP(M179,Base!$A$2:$D$23,4,0))</f>
        <v>#N/A</v>
      </c>
      <c r="H184" s="61"/>
      <c r="I184" s="61"/>
      <c r="J184" s="61"/>
      <c r="K184" s="62"/>
    </row>
    <row r="185" spans="1:13" ht="18" customHeight="1" x14ac:dyDescent="0.65">
      <c r="A185" s="63"/>
      <c r="B185" s="64"/>
      <c r="C185" s="64"/>
      <c r="D185" s="64"/>
      <c r="E185" s="64"/>
      <c r="F185" s="64"/>
      <c r="G185" s="64"/>
      <c r="H185" s="64"/>
      <c r="I185" s="64"/>
      <c r="J185" s="64"/>
      <c r="K185" s="65"/>
    </row>
    <row r="186" spans="1:13" ht="42.75" customHeight="1" x14ac:dyDescent="0.65">
      <c r="A186" s="78"/>
      <c r="B186" s="79"/>
      <c r="C186" s="80"/>
      <c r="D186" s="84" t="s">
        <v>40</v>
      </c>
      <c r="E186" s="85"/>
      <c r="F186" s="85"/>
      <c r="G186" s="85"/>
      <c r="H186" s="85"/>
      <c r="I186" s="85"/>
      <c r="J186" s="85"/>
      <c r="K186" s="86"/>
    </row>
    <row r="187" spans="1:13" ht="42.75" customHeight="1" x14ac:dyDescent="0.65">
      <c r="A187" s="81"/>
      <c r="B187" s="82"/>
      <c r="C187" s="83"/>
      <c r="D187" s="87"/>
      <c r="E187" s="88"/>
      <c r="F187" s="88"/>
      <c r="G187" s="88"/>
      <c r="H187" s="88"/>
      <c r="I187" s="88"/>
      <c r="J187" s="88"/>
      <c r="K187" s="89"/>
    </row>
    <row r="188" spans="1:13" ht="18" customHeight="1" x14ac:dyDescent="0.65">
      <c r="A188" s="75"/>
      <c r="B188" s="76"/>
      <c r="C188" s="76"/>
      <c r="D188" s="76"/>
      <c r="E188" s="76"/>
      <c r="F188" s="76"/>
      <c r="G188" s="76"/>
      <c r="H188" s="76"/>
      <c r="I188" s="76"/>
      <c r="J188" s="76"/>
      <c r="K188" s="77"/>
    </row>
    <row r="189" spans="1:13" ht="46.5" customHeight="1" x14ac:dyDescent="0.65">
      <c r="A189" s="49" t="s">
        <v>41</v>
      </c>
      <c r="B189" s="50"/>
      <c r="C189" s="66" t="s">
        <v>42</v>
      </c>
      <c r="D189" s="67"/>
      <c r="E189" s="68"/>
      <c r="F189" s="66" t="s">
        <v>43</v>
      </c>
      <c r="G189" s="67"/>
      <c r="H189" s="68"/>
      <c r="I189" s="66" t="s">
        <v>44</v>
      </c>
      <c r="J189" s="67"/>
      <c r="K189" s="68"/>
    </row>
    <row r="190" spans="1:13" ht="46.5" customHeight="1" x14ac:dyDescent="0.65">
      <c r="A190" s="51"/>
      <c r="B190" s="52"/>
      <c r="C190" s="66">
        <f ca="1">+IF($M$1=0,"Sin Selección",DAY($M$1))</f>
        <v>26</v>
      </c>
      <c r="D190" s="67"/>
      <c r="E190" s="68"/>
      <c r="F190" s="66">
        <v>10</v>
      </c>
      <c r="G190" s="67"/>
      <c r="H190" s="68"/>
      <c r="I190" s="67">
        <v>2023</v>
      </c>
      <c r="J190" s="67"/>
      <c r="K190" s="68"/>
    </row>
    <row r="191" spans="1:13" ht="18" customHeight="1" x14ac:dyDescent="0.65">
      <c r="A191" s="24"/>
      <c r="B191" s="25"/>
      <c r="C191" s="25"/>
      <c r="D191" s="25"/>
      <c r="E191" s="25"/>
      <c r="F191" s="25"/>
      <c r="G191" s="25"/>
      <c r="H191" s="25"/>
      <c r="I191" s="25"/>
      <c r="J191" s="25"/>
      <c r="K191" s="26"/>
    </row>
    <row r="192" spans="1:13" ht="103.5" customHeight="1" x14ac:dyDescent="0.65">
      <c r="A192" s="69" t="s">
        <v>45</v>
      </c>
      <c r="B192" s="69"/>
      <c r="C192" s="70" t="e">
        <f>+IF(M192=0,"Sin Selección",VLOOKUP(M192,Base!$A$2:$B$23,2,0))</f>
        <v>#N/A</v>
      </c>
      <c r="D192" s="70"/>
      <c r="E192" s="70"/>
      <c r="F192" s="69"/>
      <c r="G192" s="69"/>
      <c r="H192" s="69"/>
      <c r="I192" s="69"/>
      <c r="J192" s="69"/>
      <c r="K192" s="69"/>
      <c r="M192" s="27">
        <v>11</v>
      </c>
    </row>
    <row r="193" spans="1:11" ht="18" customHeight="1" x14ac:dyDescent="0.65">
      <c r="A193" s="24"/>
      <c r="B193" s="25"/>
      <c r="C193" s="25"/>
      <c r="D193" s="25"/>
      <c r="E193" s="25"/>
      <c r="F193" s="25"/>
      <c r="G193" s="25"/>
      <c r="H193" s="25"/>
      <c r="I193" s="25"/>
      <c r="J193" s="25"/>
      <c r="K193" s="26"/>
    </row>
    <row r="194" spans="1:11" ht="45.75" customHeight="1" x14ac:dyDescent="0.65">
      <c r="A194" s="66" t="s">
        <v>46</v>
      </c>
      <c r="B194" s="68"/>
      <c r="C194" s="66" t="str">
        <f>+$C$9</f>
        <v>FELIPE VILLEGAS / DPTO SISTEMAS</v>
      </c>
      <c r="D194" s="67"/>
      <c r="E194" s="67"/>
      <c r="F194" s="67"/>
      <c r="G194" s="67"/>
      <c r="H194" s="67"/>
      <c r="I194" s="67"/>
      <c r="J194" s="67"/>
      <c r="K194" s="68"/>
    </row>
    <row r="195" spans="1:11" ht="18" customHeight="1" x14ac:dyDescent="0.65">
      <c r="A195" s="24"/>
      <c r="B195" s="25"/>
      <c r="C195" s="25"/>
      <c r="D195" s="25"/>
      <c r="E195" s="25"/>
      <c r="F195" s="25"/>
      <c r="G195" s="25"/>
      <c r="H195" s="25"/>
      <c r="I195" s="25"/>
      <c r="J195" s="25"/>
      <c r="K195" s="26"/>
    </row>
    <row r="196" spans="1:11" ht="26.25" customHeight="1" x14ac:dyDescent="0.65">
      <c r="A196" s="49" t="s">
        <v>47</v>
      </c>
      <c r="B196" s="50"/>
      <c r="C196" s="53">
        <v>1</v>
      </c>
      <c r="D196" s="54"/>
      <c r="E196" s="53">
        <v>1</v>
      </c>
      <c r="F196" s="54"/>
      <c r="G196" s="57" t="s">
        <v>48</v>
      </c>
      <c r="H196" s="58"/>
      <c r="I196" s="58"/>
      <c r="J196" s="58"/>
      <c r="K196" s="59"/>
    </row>
    <row r="197" spans="1:11" ht="46.5" customHeight="1" x14ac:dyDescent="0.65">
      <c r="A197" s="51"/>
      <c r="B197" s="52"/>
      <c r="C197" s="55"/>
      <c r="D197" s="56"/>
      <c r="E197" s="55"/>
      <c r="F197" s="56"/>
      <c r="G197" s="60" t="e">
        <f>+IF(M192=0,"Sin Selección",VLOOKUP(M192,Base!$A$2:$D$23,4,0))</f>
        <v>#N/A</v>
      </c>
      <c r="H197" s="61"/>
      <c r="I197" s="61"/>
      <c r="J197" s="61"/>
      <c r="K197" s="62"/>
    </row>
    <row r="198" spans="1:11" ht="18" customHeight="1" x14ac:dyDescent="0.65">
      <c r="A198" s="71"/>
      <c r="B198" s="71"/>
      <c r="C198" s="71"/>
      <c r="D198" s="71"/>
      <c r="E198" s="71"/>
      <c r="F198" s="71"/>
      <c r="G198" s="71"/>
      <c r="H198" s="71"/>
      <c r="I198" s="71"/>
      <c r="J198" s="71"/>
      <c r="K198" s="71"/>
    </row>
    <row r="199" spans="1:11" ht="28.5" customHeight="1" x14ac:dyDescent="0.65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</row>
    <row r="200" spans="1:11" ht="28.5" customHeight="1" x14ac:dyDescent="0.65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</row>
    <row r="201" spans="1:11" ht="28.5" customHeight="1" x14ac:dyDescent="0.65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</row>
    <row r="202" spans="1:11" ht="28.5" customHeight="1" x14ac:dyDescent="0.65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</row>
    <row r="203" spans="1:11" ht="28.5" customHeight="1" x14ac:dyDescent="0.65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</row>
    <row r="204" spans="1:11" ht="28.5" customHeight="1" x14ac:dyDescent="0.65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</row>
    <row r="205" spans="1:11" ht="28.5" customHeight="1" x14ac:dyDescent="0.65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</row>
    <row r="206" spans="1:11" ht="28.5" customHeight="1" x14ac:dyDescent="0.65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</row>
    <row r="207" spans="1:11" ht="28.5" customHeight="1" x14ac:dyDescent="0.65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</row>
    <row r="208" spans="1:11" ht="28.5" customHeight="1" x14ac:dyDescent="0.65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</row>
    <row r="209" spans="1:13" ht="28.5" customHeight="1" x14ac:dyDescent="0.65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</row>
    <row r="210" spans="1:13" ht="42.75" customHeight="1" x14ac:dyDescent="0.65">
      <c r="A210" s="73"/>
      <c r="B210" s="73"/>
      <c r="C210" s="73"/>
      <c r="D210" s="74" t="s">
        <v>40</v>
      </c>
      <c r="E210" s="74"/>
      <c r="F210" s="74"/>
      <c r="G210" s="74"/>
      <c r="H210" s="74"/>
      <c r="I210" s="74"/>
      <c r="J210" s="74"/>
      <c r="K210" s="74"/>
    </row>
    <row r="211" spans="1:13" ht="42.75" customHeight="1" x14ac:dyDescent="0.65">
      <c r="A211" s="73"/>
      <c r="B211" s="73"/>
      <c r="C211" s="73"/>
      <c r="D211" s="74"/>
      <c r="E211" s="74"/>
      <c r="F211" s="74"/>
      <c r="G211" s="74"/>
      <c r="H211" s="74"/>
      <c r="I211" s="74"/>
      <c r="J211" s="74"/>
      <c r="K211" s="74"/>
    </row>
    <row r="212" spans="1:13" ht="18" customHeight="1" x14ac:dyDescent="0.65">
      <c r="A212" s="75"/>
      <c r="B212" s="76"/>
      <c r="C212" s="76"/>
      <c r="D212" s="76"/>
      <c r="E212" s="76"/>
      <c r="F212" s="76"/>
      <c r="G212" s="76"/>
      <c r="H212" s="76"/>
      <c r="I212" s="76"/>
      <c r="J212" s="76"/>
      <c r="K212" s="77"/>
    </row>
    <row r="213" spans="1:13" ht="46.5" customHeight="1" x14ac:dyDescent="0.65">
      <c r="A213" s="49" t="s">
        <v>41</v>
      </c>
      <c r="B213" s="50"/>
      <c r="C213" s="66" t="s">
        <v>42</v>
      </c>
      <c r="D213" s="67"/>
      <c r="E213" s="68"/>
      <c r="F213" s="66" t="s">
        <v>43</v>
      </c>
      <c r="G213" s="67"/>
      <c r="H213" s="68"/>
      <c r="I213" s="66" t="s">
        <v>44</v>
      </c>
      <c r="J213" s="67"/>
      <c r="K213" s="68"/>
    </row>
    <row r="214" spans="1:13" ht="46.5" customHeight="1" x14ac:dyDescent="0.65">
      <c r="A214" s="51"/>
      <c r="B214" s="52"/>
      <c r="C214" s="66">
        <f ca="1">+IF($M$1=0,"Sin Selección",DAY($M$1))</f>
        <v>26</v>
      </c>
      <c r="D214" s="67"/>
      <c r="E214" s="68"/>
      <c r="F214" s="66">
        <v>10</v>
      </c>
      <c r="G214" s="67"/>
      <c r="H214" s="68"/>
      <c r="I214" s="67">
        <v>2023</v>
      </c>
      <c r="J214" s="67"/>
      <c r="K214" s="68"/>
    </row>
    <row r="215" spans="1:13" ht="18" customHeight="1" x14ac:dyDescent="0.65">
      <c r="A215" s="24"/>
      <c r="B215" s="25"/>
      <c r="C215" s="25"/>
      <c r="D215" s="25"/>
      <c r="E215" s="25"/>
      <c r="F215" s="25"/>
      <c r="G215" s="25"/>
      <c r="H215" s="25"/>
      <c r="I215" s="25"/>
      <c r="J215" s="25"/>
      <c r="K215" s="26"/>
    </row>
    <row r="216" spans="1:13" ht="103.5" customHeight="1" x14ac:dyDescent="0.65">
      <c r="A216" s="69" t="s">
        <v>45</v>
      </c>
      <c r="B216" s="69"/>
      <c r="C216" s="70" t="e">
        <f>+IF(M216=0,"Sin Selección",VLOOKUP(M216,Base!$A$2:$B$23,2,0))</f>
        <v>#N/A</v>
      </c>
      <c r="D216" s="70"/>
      <c r="E216" s="70"/>
      <c r="F216" s="69"/>
      <c r="G216" s="69"/>
      <c r="H216" s="69"/>
      <c r="I216" s="69"/>
      <c r="J216" s="69"/>
      <c r="K216" s="69"/>
      <c r="M216" s="27">
        <v>12</v>
      </c>
    </row>
    <row r="217" spans="1:13" ht="18" customHeight="1" x14ac:dyDescent="0.65">
      <c r="A217" s="24"/>
      <c r="B217" s="25"/>
      <c r="C217" s="25"/>
      <c r="D217" s="25"/>
      <c r="E217" s="25"/>
      <c r="F217" s="25"/>
      <c r="G217" s="25"/>
      <c r="H217" s="25"/>
      <c r="I217" s="25"/>
      <c r="J217" s="25"/>
      <c r="K217" s="26"/>
    </row>
    <row r="218" spans="1:13" ht="45.75" customHeight="1" x14ac:dyDescent="0.65">
      <c r="A218" s="66" t="s">
        <v>46</v>
      </c>
      <c r="B218" s="68"/>
      <c r="C218" s="66" t="str">
        <f>+$C$9</f>
        <v>FELIPE VILLEGAS / DPTO SISTEMAS</v>
      </c>
      <c r="D218" s="67"/>
      <c r="E218" s="67"/>
      <c r="F218" s="67"/>
      <c r="G218" s="67"/>
      <c r="H218" s="67"/>
      <c r="I218" s="67"/>
      <c r="J218" s="67"/>
      <c r="K218" s="68"/>
    </row>
    <row r="219" spans="1:13" ht="18" customHeight="1" x14ac:dyDescent="0.65">
      <c r="A219" s="24"/>
      <c r="B219" s="25"/>
      <c r="C219" s="25"/>
      <c r="D219" s="25"/>
      <c r="E219" s="25"/>
      <c r="F219" s="25"/>
      <c r="G219" s="25"/>
      <c r="H219" s="25"/>
      <c r="I219" s="25"/>
      <c r="J219" s="25"/>
      <c r="K219" s="26"/>
    </row>
    <row r="220" spans="1:13" ht="26.25" customHeight="1" x14ac:dyDescent="0.65">
      <c r="A220" s="49" t="s">
        <v>47</v>
      </c>
      <c r="B220" s="50"/>
      <c r="C220" s="53">
        <v>1</v>
      </c>
      <c r="D220" s="54"/>
      <c r="E220" s="53">
        <v>1</v>
      </c>
      <c r="F220" s="54"/>
      <c r="G220" s="57" t="s">
        <v>48</v>
      </c>
      <c r="H220" s="58"/>
      <c r="I220" s="58"/>
      <c r="J220" s="58"/>
      <c r="K220" s="59"/>
    </row>
    <row r="221" spans="1:13" ht="46.5" customHeight="1" x14ac:dyDescent="0.65">
      <c r="A221" s="51"/>
      <c r="B221" s="52"/>
      <c r="C221" s="55"/>
      <c r="D221" s="56"/>
      <c r="E221" s="55"/>
      <c r="F221" s="56"/>
      <c r="G221" s="60" t="e">
        <f>+IF(M216=0,"Sin Selección",VLOOKUP(M216,Base!$A$2:$D$23,4,0))</f>
        <v>#N/A</v>
      </c>
      <c r="H221" s="61"/>
      <c r="I221" s="61"/>
      <c r="J221" s="61"/>
      <c r="K221" s="62"/>
    </row>
    <row r="222" spans="1:13" ht="18" customHeight="1" x14ac:dyDescent="0.65">
      <c r="A222" s="63"/>
      <c r="B222" s="64"/>
      <c r="C222" s="64"/>
      <c r="D222" s="64"/>
      <c r="E222" s="64"/>
      <c r="F222" s="64"/>
      <c r="G222" s="64"/>
      <c r="H222" s="64"/>
      <c r="I222" s="64"/>
      <c r="J222" s="64"/>
      <c r="K222" s="65"/>
    </row>
    <row r="223" spans="1:13" ht="42.75" customHeight="1" x14ac:dyDescent="0.65">
      <c r="A223" s="78"/>
      <c r="B223" s="79"/>
      <c r="C223" s="80"/>
      <c r="D223" s="84" t="s">
        <v>40</v>
      </c>
      <c r="E223" s="85"/>
      <c r="F223" s="85"/>
      <c r="G223" s="85"/>
      <c r="H223" s="85"/>
      <c r="I223" s="85"/>
      <c r="J223" s="85"/>
      <c r="K223" s="86"/>
    </row>
    <row r="224" spans="1:13" ht="42.75" customHeight="1" x14ac:dyDescent="0.65">
      <c r="A224" s="81"/>
      <c r="B224" s="82"/>
      <c r="C224" s="83"/>
      <c r="D224" s="87"/>
      <c r="E224" s="88"/>
      <c r="F224" s="88"/>
      <c r="G224" s="88"/>
      <c r="H224" s="88"/>
      <c r="I224" s="88"/>
      <c r="J224" s="88"/>
      <c r="K224" s="89"/>
    </row>
    <row r="225" spans="1:13" ht="18" customHeight="1" x14ac:dyDescent="0.65">
      <c r="A225" s="75"/>
      <c r="B225" s="76"/>
      <c r="C225" s="76"/>
      <c r="D225" s="76"/>
      <c r="E225" s="76"/>
      <c r="F225" s="76"/>
      <c r="G225" s="76"/>
      <c r="H225" s="76"/>
      <c r="I225" s="76"/>
      <c r="J225" s="76"/>
      <c r="K225" s="77"/>
    </row>
    <row r="226" spans="1:13" ht="46.5" customHeight="1" x14ac:dyDescent="0.65">
      <c r="A226" s="49" t="s">
        <v>41</v>
      </c>
      <c r="B226" s="50"/>
      <c r="C226" s="66" t="s">
        <v>42</v>
      </c>
      <c r="D226" s="67"/>
      <c r="E226" s="68"/>
      <c r="F226" s="66" t="s">
        <v>43</v>
      </c>
      <c r="G226" s="67"/>
      <c r="H226" s="68"/>
      <c r="I226" s="66" t="s">
        <v>44</v>
      </c>
      <c r="J226" s="67"/>
      <c r="K226" s="68"/>
    </row>
    <row r="227" spans="1:13" ht="46.5" customHeight="1" x14ac:dyDescent="0.65">
      <c r="A227" s="51"/>
      <c r="B227" s="52"/>
      <c r="C227" s="66">
        <f ca="1">+IF($M$1=0,"Sin Selección",DAY($M$1))</f>
        <v>26</v>
      </c>
      <c r="D227" s="67"/>
      <c r="E227" s="68"/>
      <c r="F227" s="66">
        <v>10</v>
      </c>
      <c r="G227" s="67"/>
      <c r="H227" s="68"/>
      <c r="I227" s="67">
        <v>2023</v>
      </c>
      <c r="J227" s="67"/>
      <c r="K227" s="68"/>
    </row>
    <row r="228" spans="1:13" ht="18" customHeight="1" x14ac:dyDescent="0.65">
      <c r="A228" s="24"/>
      <c r="B228" s="25"/>
      <c r="C228" s="25"/>
      <c r="D228" s="25"/>
      <c r="E228" s="25"/>
      <c r="F228" s="25"/>
      <c r="G228" s="25"/>
      <c r="H228" s="25"/>
      <c r="I228" s="25"/>
      <c r="J228" s="25"/>
      <c r="K228" s="26"/>
    </row>
    <row r="229" spans="1:13" ht="103.5" customHeight="1" x14ac:dyDescent="0.65">
      <c r="A229" s="69" t="s">
        <v>45</v>
      </c>
      <c r="B229" s="69"/>
      <c r="C229" s="70">
        <f>+IF(M229=0,"Sin Selección",VLOOKUP(M229,Base!$A$2:$B$23,2,0))</f>
        <v>0</v>
      </c>
      <c r="D229" s="70"/>
      <c r="E229" s="70"/>
      <c r="F229" s="69"/>
      <c r="G229" s="69"/>
      <c r="H229" s="69"/>
      <c r="I229" s="69"/>
      <c r="J229" s="69"/>
      <c r="K229" s="69"/>
      <c r="M229" s="27">
        <v>13</v>
      </c>
    </row>
    <row r="230" spans="1:13" ht="18" customHeight="1" x14ac:dyDescent="0.65">
      <c r="A230" s="24"/>
      <c r="B230" s="25"/>
      <c r="C230" s="25"/>
      <c r="D230" s="25"/>
      <c r="E230" s="25"/>
      <c r="F230" s="25"/>
      <c r="G230" s="25"/>
      <c r="H230" s="25"/>
      <c r="I230" s="25"/>
      <c r="J230" s="25"/>
      <c r="K230" s="26"/>
    </row>
    <row r="231" spans="1:13" ht="45.75" customHeight="1" x14ac:dyDescent="0.65">
      <c r="A231" s="66" t="s">
        <v>46</v>
      </c>
      <c r="B231" s="68"/>
      <c r="C231" s="66" t="str">
        <f>+$C$9</f>
        <v>FELIPE VILLEGAS / DPTO SISTEMAS</v>
      </c>
      <c r="D231" s="67"/>
      <c r="E231" s="67"/>
      <c r="F231" s="67"/>
      <c r="G231" s="67"/>
      <c r="H231" s="67"/>
      <c r="I231" s="67"/>
      <c r="J231" s="67"/>
      <c r="K231" s="68"/>
    </row>
    <row r="232" spans="1:13" ht="18" customHeight="1" x14ac:dyDescent="0.65">
      <c r="A232" s="24"/>
      <c r="B232" s="25"/>
      <c r="C232" s="25"/>
      <c r="D232" s="25"/>
      <c r="E232" s="25"/>
      <c r="F232" s="25"/>
      <c r="G232" s="25"/>
      <c r="H232" s="25"/>
      <c r="I232" s="25"/>
      <c r="J232" s="25"/>
      <c r="K232" s="26"/>
    </row>
    <row r="233" spans="1:13" ht="26.25" customHeight="1" x14ac:dyDescent="0.65">
      <c r="A233" s="49" t="s">
        <v>47</v>
      </c>
      <c r="B233" s="50"/>
      <c r="C233" s="53">
        <v>1</v>
      </c>
      <c r="D233" s="54"/>
      <c r="E233" s="53">
        <v>1</v>
      </c>
      <c r="F233" s="54"/>
      <c r="G233" s="57" t="s">
        <v>48</v>
      </c>
      <c r="H233" s="58"/>
      <c r="I233" s="58"/>
      <c r="J233" s="58"/>
      <c r="K233" s="59"/>
    </row>
    <row r="234" spans="1:13" ht="46.5" customHeight="1" x14ac:dyDescent="0.65">
      <c r="A234" s="51"/>
      <c r="B234" s="52"/>
      <c r="C234" s="55"/>
      <c r="D234" s="56"/>
      <c r="E234" s="55"/>
      <c r="F234" s="56"/>
      <c r="G234" s="60" t="str">
        <f>+IF(M229=0,"Sin Selección",VLOOKUP(M229,Base!$A$2:$D$23,4,0))</f>
        <v>EQUIPO</v>
      </c>
      <c r="H234" s="61"/>
      <c r="I234" s="61"/>
      <c r="J234" s="61"/>
      <c r="K234" s="62"/>
    </row>
    <row r="235" spans="1:13" ht="18" customHeight="1" x14ac:dyDescent="0.65">
      <c r="A235" s="71"/>
      <c r="B235" s="71"/>
      <c r="C235" s="71"/>
      <c r="D235" s="71"/>
      <c r="E235" s="71"/>
      <c r="F235" s="71"/>
      <c r="G235" s="71"/>
      <c r="H235" s="71"/>
      <c r="I235" s="71"/>
      <c r="J235" s="71"/>
      <c r="K235" s="71"/>
    </row>
    <row r="236" spans="1:13" ht="28.5" customHeight="1" x14ac:dyDescent="0.65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</row>
    <row r="237" spans="1:13" ht="28.5" customHeight="1" x14ac:dyDescent="0.65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</row>
    <row r="238" spans="1:13" ht="28.5" customHeight="1" x14ac:dyDescent="0.65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</row>
    <row r="239" spans="1:13" ht="28.5" customHeight="1" x14ac:dyDescent="0.65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</row>
    <row r="240" spans="1:13" ht="28.5" customHeight="1" x14ac:dyDescent="0.65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</row>
    <row r="241" spans="1:13" ht="28.5" customHeight="1" x14ac:dyDescent="0.65">
      <c r="A241" s="72"/>
      <c r="B241" s="72"/>
      <c r="C241" s="72"/>
      <c r="D241" s="72"/>
      <c r="E241" s="72"/>
      <c r="F241" s="72"/>
      <c r="G241" s="72"/>
      <c r="H241" s="72"/>
      <c r="I241" s="72"/>
      <c r="J241" s="72"/>
      <c r="K241" s="72"/>
    </row>
    <row r="242" spans="1:13" ht="28.5" customHeight="1" x14ac:dyDescent="0.65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</row>
    <row r="243" spans="1:13" ht="28.5" customHeight="1" x14ac:dyDescent="0.65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</row>
    <row r="244" spans="1:13" ht="28.5" customHeight="1" x14ac:dyDescent="0.65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</row>
    <row r="245" spans="1:13" ht="28.5" customHeight="1" x14ac:dyDescent="0.65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</row>
    <row r="246" spans="1:13" ht="28.5" customHeight="1" x14ac:dyDescent="0.65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</row>
    <row r="247" spans="1:13" ht="42.75" customHeight="1" x14ac:dyDescent="0.65">
      <c r="A247" s="73"/>
      <c r="B247" s="73"/>
      <c r="C247" s="73"/>
      <c r="D247" s="74" t="s">
        <v>40</v>
      </c>
      <c r="E247" s="74"/>
      <c r="F247" s="74"/>
      <c r="G247" s="74"/>
      <c r="H247" s="74"/>
      <c r="I247" s="74"/>
      <c r="J247" s="74"/>
      <c r="K247" s="74"/>
    </row>
    <row r="248" spans="1:13" ht="42.75" customHeight="1" x14ac:dyDescent="0.65">
      <c r="A248" s="73"/>
      <c r="B248" s="73"/>
      <c r="C248" s="73"/>
      <c r="D248" s="74"/>
      <c r="E248" s="74"/>
      <c r="F248" s="74"/>
      <c r="G248" s="74"/>
      <c r="H248" s="74"/>
      <c r="I248" s="74"/>
      <c r="J248" s="74"/>
      <c r="K248" s="74"/>
    </row>
    <row r="249" spans="1:13" ht="18" customHeight="1" x14ac:dyDescent="0.65">
      <c r="A249" s="75"/>
      <c r="B249" s="76"/>
      <c r="C249" s="76"/>
      <c r="D249" s="76"/>
      <c r="E249" s="76"/>
      <c r="F249" s="76"/>
      <c r="G249" s="76"/>
      <c r="H249" s="76"/>
      <c r="I249" s="76"/>
      <c r="J249" s="76"/>
      <c r="K249" s="77"/>
    </row>
    <row r="250" spans="1:13" ht="46.5" customHeight="1" x14ac:dyDescent="0.65">
      <c r="A250" s="49" t="s">
        <v>41</v>
      </c>
      <c r="B250" s="50"/>
      <c r="C250" s="66" t="s">
        <v>42</v>
      </c>
      <c r="D250" s="67"/>
      <c r="E250" s="68"/>
      <c r="F250" s="66" t="s">
        <v>43</v>
      </c>
      <c r="G250" s="67"/>
      <c r="H250" s="68"/>
      <c r="I250" s="66" t="s">
        <v>44</v>
      </c>
      <c r="J250" s="67"/>
      <c r="K250" s="68"/>
    </row>
    <row r="251" spans="1:13" ht="46.5" customHeight="1" x14ac:dyDescent="0.65">
      <c r="A251" s="51"/>
      <c r="B251" s="52"/>
      <c r="C251" s="66">
        <f ca="1">+IF($M$1=0,"Sin Selección",DAY($M$1))</f>
        <v>26</v>
      </c>
      <c r="D251" s="67"/>
      <c r="E251" s="68"/>
      <c r="F251" s="66">
        <v>10</v>
      </c>
      <c r="G251" s="67"/>
      <c r="H251" s="68"/>
      <c r="I251" s="67">
        <v>2023</v>
      </c>
      <c r="J251" s="67"/>
      <c r="K251" s="68"/>
    </row>
    <row r="252" spans="1:13" ht="18" customHeight="1" x14ac:dyDescent="0.65">
      <c r="A252" s="24"/>
      <c r="B252" s="25"/>
      <c r="C252" s="25"/>
      <c r="D252" s="25"/>
      <c r="E252" s="25"/>
      <c r="F252" s="25"/>
      <c r="G252" s="25"/>
      <c r="H252" s="25"/>
      <c r="I252" s="25"/>
      <c r="J252" s="25"/>
      <c r="K252" s="26"/>
    </row>
    <row r="253" spans="1:13" ht="103.5" customHeight="1" x14ac:dyDescent="0.65">
      <c r="A253" s="69" t="s">
        <v>45</v>
      </c>
      <c r="B253" s="69"/>
      <c r="C253" s="70" t="str">
        <f>+IF(M253=0,"Sin Selección",VLOOKUP(M253,Base!$A$2:$B$23,2,0))</f>
        <v>Sin Selección</v>
      </c>
      <c r="D253" s="70"/>
      <c r="E253" s="70"/>
      <c r="F253" s="69"/>
      <c r="G253" s="69"/>
      <c r="H253" s="69"/>
      <c r="I253" s="69"/>
      <c r="J253" s="69"/>
      <c r="K253" s="69"/>
      <c r="M253" s="27"/>
    </row>
    <row r="254" spans="1:13" ht="18" customHeight="1" x14ac:dyDescent="0.65">
      <c r="A254" s="24"/>
      <c r="B254" s="25"/>
      <c r="C254" s="25"/>
      <c r="D254" s="25"/>
      <c r="E254" s="25"/>
      <c r="F254" s="25"/>
      <c r="G254" s="25"/>
      <c r="H254" s="25"/>
      <c r="I254" s="25"/>
      <c r="J254" s="25"/>
      <c r="K254" s="26"/>
    </row>
    <row r="255" spans="1:13" ht="45.75" customHeight="1" x14ac:dyDescent="0.65">
      <c r="A255" s="66" t="s">
        <v>46</v>
      </c>
      <c r="B255" s="68"/>
      <c r="C255" s="66" t="str">
        <f>+$C$9</f>
        <v>FELIPE VILLEGAS / DPTO SISTEMAS</v>
      </c>
      <c r="D255" s="67"/>
      <c r="E255" s="67"/>
      <c r="F255" s="67"/>
      <c r="G255" s="67"/>
      <c r="H255" s="67"/>
      <c r="I255" s="67"/>
      <c r="J255" s="67"/>
      <c r="K255" s="68"/>
    </row>
    <row r="256" spans="1:13" ht="18" customHeight="1" x14ac:dyDescent="0.65">
      <c r="A256" s="24"/>
      <c r="B256" s="25"/>
      <c r="C256" s="25"/>
      <c r="D256" s="25"/>
      <c r="E256" s="25"/>
      <c r="F256" s="25"/>
      <c r="G256" s="25"/>
      <c r="H256" s="25"/>
      <c r="I256" s="25"/>
      <c r="J256" s="25"/>
      <c r="K256" s="26"/>
    </row>
    <row r="257" spans="1:13" ht="26.25" customHeight="1" x14ac:dyDescent="0.65">
      <c r="A257" s="49" t="s">
        <v>47</v>
      </c>
      <c r="B257" s="50"/>
      <c r="C257" s="53">
        <v>1</v>
      </c>
      <c r="D257" s="54"/>
      <c r="E257" s="53">
        <v>1</v>
      </c>
      <c r="F257" s="54"/>
      <c r="G257" s="57" t="s">
        <v>48</v>
      </c>
      <c r="H257" s="58"/>
      <c r="I257" s="58"/>
      <c r="J257" s="58"/>
      <c r="K257" s="59"/>
    </row>
    <row r="258" spans="1:13" ht="46.5" customHeight="1" x14ac:dyDescent="0.65">
      <c r="A258" s="51"/>
      <c r="B258" s="52"/>
      <c r="C258" s="55"/>
      <c r="D258" s="56"/>
      <c r="E258" s="55"/>
      <c r="F258" s="56"/>
      <c r="G258" s="60" t="str">
        <f>+IF(M253=0,"Sin Selección",VLOOKUP(M253,Base!$A$2:$D$23,4,0))</f>
        <v>Sin Selección</v>
      </c>
      <c r="H258" s="61"/>
      <c r="I258" s="61"/>
      <c r="J258" s="61"/>
      <c r="K258" s="62"/>
    </row>
    <row r="259" spans="1:13" ht="18" customHeight="1" x14ac:dyDescent="0.65">
      <c r="A259" s="63"/>
      <c r="B259" s="64"/>
      <c r="C259" s="64"/>
      <c r="D259" s="64"/>
      <c r="E259" s="64"/>
      <c r="F259" s="64"/>
      <c r="G259" s="64"/>
      <c r="H259" s="64"/>
      <c r="I259" s="64"/>
      <c r="J259" s="64"/>
      <c r="K259" s="65"/>
    </row>
    <row r="260" spans="1:13" ht="42.75" customHeight="1" x14ac:dyDescent="0.65">
      <c r="A260" s="78"/>
      <c r="B260" s="79"/>
      <c r="C260" s="80"/>
      <c r="D260" s="84" t="s">
        <v>40</v>
      </c>
      <c r="E260" s="85"/>
      <c r="F260" s="85"/>
      <c r="G260" s="85"/>
      <c r="H260" s="85"/>
      <c r="I260" s="85"/>
      <c r="J260" s="85"/>
      <c r="K260" s="86"/>
    </row>
    <row r="261" spans="1:13" ht="42.75" customHeight="1" x14ac:dyDescent="0.65">
      <c r="A261" s="81"/>
      <c r="B261" s="82"/>
      <c r="C261" s="83"/>
      <c r="D261" s="87"/>
      <c r="E261" s="88"/>
      <c r="F261" s="88"/>
      <c r="G261" s="88"/>
      <c r="H261" s="88"/>
      <c r="I261" s="88"/>
      <c r="J261" s="88"/>
      <c r="K261" s="89"/>
    </row>
    <row r="262" spans="1:13" ht="18" customHeight="1" x14ac:dyDescent="0.65">
      <c r="A262" s="75"/>
      <c r="B262" s="76"/>
      <c r="C262" s="76"/>
      <c r="D262" s="76"/>
      <c r="E262" s="76"/>
      <c r="F262" s="76"/>
      <c r="G262" s="76"/>
      <c r="H262" s="76"/>
      <c r="I262" s="76"/>
      <c r="J262" s="76"/>
      <c r="K262" s="77"/>
    </row>
    <row r="263" spans="1:13" ht="46.5" customHeight="1" x14ac:dyDescent="0.65">
      <c r="A263" s="49" t="s">
        <v>41</v>
      </c>
      <c r="B263" s="50"/>
      <c r="C263" s="66" t="s">
        <v>42</v>
      </c>
      <c r="D263" s="67"/>
      <c r="E263" s="68"/>
      <c r="F263" s="66" t="s">
        <v>43</v>
      </c>
      <c r="G263" s="67"/>
      <c r="H263" s="68"/>
      <c r="I263" s="66" t="s">
        <v>44</v>
      </c>
      <c r="J263" s="67"/>
      <c r="K263" s="68"/>
    </row>
    <row r="264" spans="1:13" ht="46.5" customHeight="1" x14ac:dyDescent="0.65">
      <c r="A264" s="51"/>
      <c r="B264" s="52"/>
      <c r="C264" s="66">
        <f ca="1">+IF($M$1=0,"Sin Selección",DAY($M$1))</f>
        <v>26</v>
      </c>
      <c r="D264" s="67"/>
      <c r="E264" s="68"/>
      <c r="F264" s="66">
        <v>10</v>
      </c>
      <c r="G264" s="67"/>
      <c r="H264" s="68"/>
      <c r="I264" s="67">
        <v>2023</v>
      </c>
      <c r="J264" s="67"/>
      <c r="K264" s="68"/>
    </row>
    <row r="265" spans="1:13" ht="18" customHeight="1" x14ac:dyDescent="0.65">
      <c r="A265" s="24"/>
      <c r="B265" s="25"/>
      <c r="C265" s="25"/>
      <c r="D265" s="25"/>
      <c r="E265" s="25"/>
      <c r="F265" s="25"/>
      <c r="G265" s="25"/>
      <c r="H265" s="25"/>
      <c r="I265" s="25"/>
      <c r="J265" s="25"/>
      <c r="K265" s="26"/>
    </row>
    <row r="266" spans="1:13" ht="103.5" customHeight="1" x14ac:dyDescent="0.65">
      <c r="A266" s="69" t="s">
        <v>45</v>
      </c>
      <c r="B266" s="69"/>
      <c r="C266" s="70" t="str">
        <f>+IF(M266=0,"Sin Selección",VLOOKUP(M266,Base!$A$2:$B$23,2,0))</f>
        <v>Sin Selección</v>
      </c>
      <c r="D266" s="70"/>
      <c r="E266" s="70"/>
      <c r="F266" s="69"/>
      <c r="G266" s="69"/>
      <c r="H266" s="69"/>
      <c r="I266" s="69"/>
      <c r="J266" s="69"/>
      <c r="K266" s="69"/>
      <c r="M266" s="27"/>
    </row>
    <row r="267" spans="1:13" ht="18" customHeight="1" x14ac:dyDescent="0.65">
      <c r="A267" s="24"/>
      <c r="B267" s="25"/>
      <c r="C267" s="25"/>
      <c r="D267" s="25"/>
      <c r="E267" s="25"/>
      <c r="F267" s="25"/>
      <c r="G267" s="25"/>
      <c r="H267" s="25"/>
      <c r="I267" s="25"/>
      <c r="J267" s="25"/>
      <c r="K267" s="26"/>
    </row>
    <row r="268" spans="1:13" ht="45.75" customHeight="1" x14ac:dyDescent="0.65">
      <c r="A268" s="66" t="s">
        <v>46</v>
      </c>
      <c r="B268" s="68"/>
      <c r="C268" s="66" t="str">
        <f>+$C$9</f>
        <v>FELIPE VILLEGAS / DPTO SISTEMAS</v>
      </c>
      <c r="D268" s="67"/>
      <c r="E268" s="67"/>
      <c r="F268" s="67"/>
      <c r="G268" s="67"/>
      <c r="H268" s="67"/>
      <c r="I268" s="67"/>
      <c r="J268" s="67"/>
      <c r="K268" s="68"/>
    </row>
    <row r="269" spans="1:13" ht="18" customHeight="1" x14ac:dyDescent="0.65">
      <c r="A269" s="24"/>
      <c r="B269" s="25"/>
      <c r="C269" s="25"/>
      <c r="D269" s="25"/>
      <c r="E269" s="25"/>
      <c r="F269" s="25"/>
      <c r="G269" s="25"/>
      <c r="H269" s="25"/>
      <c r="I269" s="25"/>
      <c r="J269" s="25"/>
      <c r="K269" s="26"/>
    </row>
    <row r="270" spans="1:13" ht="26.25" customHeight="1" x14ac:dyDescent="0.65">
      <c r="A270" s="49" t="s">
        <v>47</v>
      </c>
      <c r="B270" s="50"/>
      <c r="C270" s="53">
        <v>1</v>
      </c>
      <c r="D270" s="54"/>
      <c r="E270" s="53">
        <v>1</v>
      </c>
      <c r="F270" s="54"/>
      <c r="G270" s="57" t="s">
        <v>48</v>
      </c>
      <c r="H270" s="58"/>
      <c r="I270" s="58"/>
      <c r="J270" s="58"/>
      <c r="K270" s="59"/>
    </row>
    <row r="271" spans="1:13" ht="46.5" customHeight="1" x14ac:dyDescent="0.65">
      <c r="A271" s="51"/>
      <c r="B271" s="52"/>
      <c r="C271" s="55"/>
      <c r="D271" s="56"/>
      <c r="E271" s="55"/>
      <c r="F271" s="56"/>
      <c r="G271" s="60" t="str">
        <f>+IF(M266=0,"Sin Selección",VLOOKUP(M266,Base!$A$2:$D$23,4,0))</f>
        <v>Sin Selección</v>
      </c>
      <c r="H271" s="61"/>
      <c r="I271" s="61"/>
      <c r="J271" s="61"/>
      <c r="K271" s="62"/>
    </row>
    <row r="272" spans="1:13" ht="18" customHeight="1" x14ac:dyDescent="0.65">
      <c r="A272" s="71"/>
      <c r="B272" s="71"/>
      <c r="C272" s="71"/>
      <c r="D272" s="71"/>
      <c r="E272" s="71"/>
      <c r="F272" s="71"/>
      <c r="G272" s="71"/>
      <c r="H272" s="71"/>
      <c r="I272" s="71"/>
      <c r="J272" s="71"/>
      <c r="K272" s="71"/>
    </row>
    <row r="273" spans="1:11" ht="28.5" customHeight="1" x14ac:dyDescent="0.65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</row>
    <row r="274" spans="1:11" ht="28.5" customHeight="1" x14ac:dyDescent="0.65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</row>
    <row r="275" spans="1:11" ht="28.5" customHeight="1" x14ac:dyDescent="0.6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</row>
    <row r="276" spans="1:11" ht="28.5" customHeight="1" x14ac:dyDescent="0.65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</row>
    <row r="277" spans="1:11" ht="28.5" customHeight="1" x14ac:dyDescent="0.65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</row>
    <row r="278" spans="1:11" ht="28.5" customHeight="1" x14ac:dyDescent="0.65">
      <c r="A278" s="72"/>
      <c r="B278" s="72"/>
      <c r="C278" s="72"/>
      <c r="D278" s="72"/>
      <c r="E278" s="72"/>
      <c r="F278" s="72"/>
      <c r="G278" s="72"/>
      <c r="H278" s="72"/>
      <c r="I278" s="72"/>
      <c r="J278" s="72"/>
      <c r="K278" s="72"/>
    </row>
    <row r="279" spans="1:11" ht="28.5" customHeight="1" x14ac:dyDescent="0.65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</row>
    <row r="280" spans="1:11" ht="28.5" customHeight="1" x14ac:dyDescent="0.65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</row>
    <row r="281" spans="1:11" ht="28.5" customHeight="1" x14ac:dyDescent="0.65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</row>
    <row r="282" spans="1:11" ht="28.5" customHeight="1" x14ac:dyDescent="0.65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</row>
    <row r="283" spans="1:11" ht="28.5" customHeight="1" x14ac:dyDescent="0.65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</row>
    <row r="284" spans="1:11" ht="42.75" customHeight="1" x14ac:dyDescent="0.65">
      <c r="A284" s="73"/>
      <c r="B284" s="73"/>
      <c r="C284" s="73"/>
      <c r="D284" s="74" t="s">
        <v>40</v>
      </c>
      <c r="E284" s="74"/>
      <c r="F284" s="74"/>
      <c r="G284" s="74"/>
      <c r="H284" s="74"/>
      <c r="I284" s="74"/>
      <c r="J284" s="74"/>
      <c r="K284" s="74"/>
    </row>
    <row r="285" spans="1:11" ht="42.75" customHeight="1" x14ac:dyDescent="0.65">
      <c r="A285" s="73"/>
      <c r="B285" s="73"/>
      <c r="C285" s="73"/>
      <c r="D285" s="74"/>
      <c r="E285" s="74"/>
      <c r="F285" s="74"/>
      <c r="G285" s="74"/>
      <c r="H285" s="74"/>
      <c r="I285" s="74"/>
      <c r="J285" s="74"/>
      <c r="K285" s="74"/>
    </row>
    <row r="286" spans="1:11" ht="18" customHeight="1" x14ac:dyDescent="0.65">
      <c r="A286" s="75"/>
      <c r="B286" s="76"/>
      <c r="C286" s="76"/>
      <c r="D286" s="76"/>
      <c r="E286" s="76"/>
      <c r="F286" s="76"/>
      <c r="G286" s="76"/>
      <c r="H286" s="76"/>
      <c r="I286" s="76"/>
      <c r="J286" s="76"/>
      <c r="K286" s="77"/>
    </row>
    <row r="287" spans="1:11" ht="46.5" customHeight="1" x14ac:dyDescent="0.65">
      <c r="A287" s="49" t="s">
        <v>41</v>
      </c>
      <c r="B287" s="50"/>
      <c r="C287" s="66" t="s">
        <v>42</v>
      </c>
      <c r="D287" s="67"/>
      <c r="E287" s="68"/>
      <c r="F287" s="66" t="s">
        <v>43</v>
      </c>
      <c r="G287" s="67"/>
      <c r="H287" s="68"/>
      <c r="I287" s="66" t="s">
        <v>44</v>
      </c>
      <c r="J287" s="67"/>
      <c r="K287" s="68"/>
    </row>
    <row r="288" spans="1:11" ht="46.5" customHeight="1" x14ac:dyDescent="0.65">
      <c r="A288" s="51"/>
      <c r="B288" s="52"/>
      <c r="C288" s="66">
        <f ca="1">+IF($M$1=0,"Sin Selección",DAY($M$1))</f>
        <v>26</v>
      </c>
      <c r="D288" s="67"/>
      <c r="E288" s="68"/>
      <c r="F288" s="66">
        <v>10</v>
      </c>
      <c r="G288" s="67"/>
      <c r="H288" s="68"/>
      <c r="I288" s="67">
        <v>2023</v>
      </c>
      <c r="J288" s="67"/>
      <c r="K288" s="68"/>
    </row>
    <row r="289" spans="1:13" ht="18" customHeight="1" x14ac:dyDescent="0.65">
      <c r="A289" s="24"/>
      <c r="B289" s="25"/>
      <c r="C289" s="25"/>
      <c r="D289" s="25"/>
      <c r="E289" s="25"/>
      <c r="F289" s="25"/>
      <c r="G289" s="25"/>
      <c r="H289" s="25"/>
      <c r="I289" s="25"/>
      <c r="J289" s="25"/>
      <c r="K289" s="26"/>
    </row>
    <row r="290" spans="1:13" ht="103.5" customHeight="1" x14ac:dyDescent="0.65">
      <c r="A290" s="69" t="s">
        <v>45</v>
      </c>
      <c r="B290" s="69"/>
      <c r="C290" s="70" t="str">
        <f>+IF(M290=0,"Sin Selección",VLOOKUP(M290,Base!$A$2:$B$23,2,0))</f>
        <v>Sin Selección</v>
      </c>
      <c r="D290" s="70"/>
      <c r="E290" s="70"/>
      <c r="F290" s="69"/>
      <c r="G290" s="69"/>
      <c r="H290" s="69"/>
      <c r="I290" s="69"/>
      <c r="J290" s="69"/>
      <c r="K290" s="69"/>
      <c r="M290" s="27"/>
    </row>
    <row r="291" spans="1:13" ht="18" customHeight="1" x14ac:dyDescent="0.65">
      <c r="A291" s="24"/>
      <c r="B291" s="25"/>
      <c r="C291" s="25"/>
      <c r="D291" s="25"/>
      <c r="E291" s="25"/>
      <c r="F291" s="25"/>
      <c r="G291" s="25"/>
      <c r="H291" s="25"/>
      <c r="I291" s="25"/>
      <c r="J291" s="25"/>
      <c r="K291" s="26"/>
    </row>
    <row r="292" spans="1:13" ht="45.75" customHeight="1" x14ac:dyDescent="0.65">
      <c r="A292" s="66" t="s">
        <v>46</v>
      </c>
      <c r="B292" s="68"/>
      <c r="C292" s="66" t="str">
        <f>+$C$9</f>
        <v>FELIPE VILLEGAS / DPTO SISTEMAS</v>
      </c>
      <c r="D292" s="67"/>
      <c r="E292" s="67"/>
      <c r="F292" s="67"/>
      <c r="G292" s="67"/>
      <c r="H292" s="67"/>
      <c r="I292" s="67"/>
      <c r="J292" s="67"/>
      <c r="K292" s="68"/>
    </row>
    <row r="293" spans="1:13" ht="18" customHeight="1" x14ac:dyDescent="0.65">
      <c r="A293" s="24"/>
      <c r="B293" s="25"/>
      <c r="C293" s="25"/>
      <c r="D293" s="25"/>
      <c r="E293" s="25"/>
      <c r="F293" s="25"/>
      <c r="G293" s="25"/>
      <c r="H293" s="25"/>
      <c r="I293" s="25"/>
      <c r="J293" s="25"/>
      <c r="K293" s="26"/>
    </row>
    <row r="294" spans="1:13" ht="26.25" customHeight="1" x14ac:dyDescent="0.65">
      <c r="A294" s="49" t="s">
        <v>47</v>
      </c>
      <c r="B294" s="50"/>
      <c r="C294" s="53">
        <v>1</v>
      </c>
      <c r="D294" s="54"/>
      <c r="E294" s="53">
        <v>1</v>
      </c>
      <c r="F294" s="54"/>
      <c r="G294" s="57" t="s">
        <v>48</v>
      </c>
      <c r="H294" s="58"/>
      <c r="I294" s="58"/>
      <c r="J294" s="58"/>
      <c r="K294" s="59"/>
    </row>
    <row r="295" spans="1:13" ht="46.5" customHeight="1" x14ac:dyDescent="0.65">
      <c r="A295" s="51"/>
      <c r="B295" s="52"/>
      <c r="C295" s="55"/>
      <c r="D295" s="56"/>
      <c r="E295" s="55"/>
      <c r="F295" s="56"/>
      <c r="G295" s="60" t="str">
        <f>+IF(M290=0,"Sin Selección",VLOOKUP(M290,Base!$A$2:$D$23,4,0))</f>
        <v>Sin Selección</v>
      </c>
      <c r="H295" s="61"/>
      <c r="I295" s="61"/>
      <c r="J295" s="61"/>
      <c r="K295" s="62"/>
    </row>
    <row r="296" spans="1:13" ht="18" customHeight="1" x14ac:dyDescent="0.65">
      <c r="A296" s="63"/>
      <c r="B296" s="64"/>
      <c r="C296" s="64"/>
      <c r="D296" s="64"/>
      <c r="E296" s="64"/>
      <c r="F296" s="64"/>
      <c r="G296" s="64"/>
      <c r="H296" s="64"/>
      <c r="I296" s="64"/>
      <c r="J296" s="64"/>
      <c r="K296" s="65"/>
    </row>
    <row r="297" spans="1:13" ht="42.75" customHeight="1" x14ac:dyDescent="0.65">
      <c r="A297" s="78"/>
      <c r="B297" s="79"/>
      <c r="C297" s="80"/>
      <c r="D297" s="84" t="s">
        <v>40</v>
      </c>
      <c r="E297" s="85"/>
      <c r="F297" s="85"/>
      <c r="G297" s="85"/>
      <c r="H297" s="85"/>
      <c r="I297" s="85"/>
      <c r="J297" s="85"/>
      <c r="K297" s="86"/>
    </row>
    <row r="298" spans="1:13" ht="42.75" customHeight="1" x14ac:dyDescent="0.65">
      <c r="A298" s="81"/>
      <c r="B298" s="82"/>
      <c r="C298" s="83"/>
      <c r="D298" s="87"/>
      <c r="E298" s="88"/>
      <c r="F298" s="88"/>
      <c r="G298" s="88"/>
      <c r="H298" s="88"/>
      <c r="I298" s="88"/>
      <c r="J298" s="88"/>
      <c r="K298" s="89"/>
    </row>
    <row r="299" spans="1:13" ht="18" customHeight="1" x14ac:dyDescent="0.65">
      <c r="A299" s="75"/>
      <c r="B299" s="76"/>
      <c r="C299" s="76"/>
      <c r="D299" s="76"/>
      <c r="E299" s="76"/>
      <c r="F299" s="76"/>
      <c r="G299" s="76"/>
      <c r="H299" s="76"/>
      <c r="I299" s="76"/>
      <c r="J299" s="76"/>
      <c r="K299" s="77"/>
    </row>
    <row r="300" spans="1:13" ht="46.5" customHeight="1" x14ac:dyDescent="0.65">
      <c r="A300" s="49" t="s">
        <v>41</v>
      </c>
      <c r="B300" s="50"/>
      <c r="C300" s="66" t="s">
        <v>42</v>
      </c>
      <c r="D300" s="67"/>
      <c r="E300" s="68"/>
      <c r="F300" s="66" t="s">
        <v>43</v>
      </c>
      <c r="G300" s="67"/>
      <c r="H300" s="68"/>
      <c r="I300" s="66" t="s">
        <v>44</v>
      </c>
      <c r="J300" s="67"/>
      <c r="K300" s="68"/>
    </row>
    <row r="301" spans="1:13" ht="46.5" customHeight="1" x14ac:dyDescent="0.65">
      <c r="A301" s="51"/>
      <c r="B301" s="52"/>
      <c r="C301" s="66">
        <f ca="1">+IF($M$1=0,"Sin Selección",DAY($M$1))</f>
        <v>26</v>
      </c>
      <c r="D301" s="67"/>
      <c r="E301" s="68"/>
      <c r="F301" s="66">
        <v>10</v>
      </c>
      <c r="G301" s="67"/>
      <c r="H301" s="68"/>
      <c r="I301" s="67">
        <v>2023</v>
      </c>
      <c r="J301" s="67"/>
      <c r="K301" s="68"/>
    </row>
    <row r="302" spans="1:13" ht="18" customHeight="1" x14ac:dyDescent="0.65">
      <c r="A302" s="24"/>
      <c r="B302" s="25"/>
      <c r="C302" s="25"/>
      <c r="D302" s="25"/>
      <c r="E302" s="25"/>
      <c r="F302" s="25"/>
      <c r="G302" s="25"/>
      <c r="H302" s="25"/>
      <c r="I302" s="25"/>
      <c r="J302" s="25"/>
      <c r="K302" s="26"/>
    </row>
    <row r="303" spans="1:13" ht="103.5" customHeight="1" x14ac:dyDescent="0.65">
      <c r="A303" s="69" t="s">
        <v>45</v>
      </c>
      <c r="B303" s="69"/>
      <c r="C303" s="70" t="str">
        <f>+IF(M303=0,"Sin Selección",VLOOKUP(M303,Base!$A$2:$B$23,2,0))</f>
        <v>Sin Selección</v>
      </c>
      <c r="D303" s="70"/>
      <c r="E303" s="70"/>
      <c r="F303" s="69"/>
      <c r="G303" s="69"/>
      <c r="H303" s="69"/>
      <c r="I303" s="69"/>
      <c r="J303" s="69"/>
      <c r="K303" s="69"/>
      <c r="M303" s="27"/>
    </row>
    <row r="304" spans="1:13" ht="18" customHeight="1" x14ac:dyDescent="0.65">
      <c r="A304" s="24"/>
      <c r="B304" s="25"/>
      <c r="C304" s="25"/>
      <c r="D304" s="25"/>
      <c r="E304" s="25"/>
      <c r="F304" s="25"/>
      <c r="G304" s="25"/>
      <c r="H304" s="25"/>
      <c r="I304" s="25"/>
      <c r="J304" s="25"/>
      <c r="K304" s="26"/>
    </row>
    <row r="305" spans="1:11" ht="45.75" customHeight="1" x14ac:dyDescent="0.65">
      <c r="A305" s="66" t="s">
        <v>46</v>
      </c>
      <c r="B305" s="68"/>
      <c r="C305" s="66" t="str">
        <f>+$C$9</f>
        <v>FELIPE VILLEGAS / DPTO SISTEMAS</v>
      </c>
      <c r="D305" s="67"/>
      <c r="E305" s="67"/>
      <c r="F305" s="67"/>
      <c r="G305" s="67"/>
      <c r="H305" s="67"/>
      <c r="I305" s="67"/>
      <c r="J305" s="67"/>
      <c r="K305" s="68"/>
    </row>
    <row r="306" spans="1:11" ht="18" customHeight="1" x14ac:dyDescent="0.65">
      <c r="A306" s="24"/>
      <c r="B306" s="25"/>
      <c r="C306" s="25"/>
      <c r="D306" s="25"/>
      <c r="E306" s="25"/>
      <c r="F306" s="25"/>
      <c r="G306" s="25"/>
      <c r="H306" s="25"/>
      <c r="I306" s="25"/>
      <c r="J306" s="25"/>
      <c r="K306" s="26"/>
    </row>
    <row r="307" spans="1:11" ht="26.25" customHeight="1" x14ac:dyDescent="0.65">
      <c r="A307" s="49" t="s">
        <v>47</v>
      </c>
      <c r="B307" s="50"/>
      <c r="C307" s="53">
        <v>1</v>
      </c>
      <c r="D307" s="54"/>
      <c r="E307" s="53">
        <v>1</v>
      </c>
      <c r="F307" s="54"/>
      <c r="G307" s="57" t="s">
        <v>48</v>
      </c>
      <c r="H307" s="58"/>
      <c r="I307" s="58"/>
      <c r="J307" s="58"/>
      <c r="K307" s="59"/>
    </row>
    <row r="308" spans="1:11" ht="46.5" customHeight="1" x14ac:dyDescent="0.65">
      <c r="A308" s="51"/>
      <c r="B308" s="52"/>
      <c r="C308" s="55"/>
      <c r="D308" s="56"/>
      <c r="E308" s="55"/>
      <c r="F308" s="56"/>
      <c r="G308" s="60" t="str">
        <f>+IF(M303=0,"Sin Selección",VLOOKUP(M303,Base!$A$2:$D$23,4,0))</f>
        <v>Sin Selección</v>
      </c>
      <c r="H308" s="61"/>
      <c r="I308" s="61"/>
      <c r="J308" s="61"/>
      <c r="K308" s="62"/>
    </row>
    <row r="309" spans="1:11" ht="18" customHeight="1" x14ac:dyDescent="0.65">
      <c r="A309" s="71"/>
      <c r="B309" s="71"/>
      <c r="C309" s="71"/>
      <c r="D309" s="71"/>
      <c r="E309" s="71"/>
      <c r="F309" s="71"/>
      <c r="G309" s="71"/>
      <c r="H309" s="71"/>
      <c r="I309" s="71"/>
      <c r="J309" s="71"/>
      <c r="K309" s="71"/>
    </row>
    <row r="310" spans="1:11" ht="28.5" customHeight="1" x14ac:dyDescent="0.65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</row>
    <row r="311" spans="1:11" ht="28.5" customHeight="1" x14ac:dyDescent="0.65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</row>
    <row r="312" spans="1:11" ht="28.5" customHeight="1" x14ac:dyDescent="0.65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</row>
    <row r="313" spans="1:11" ht="28.5" customHeight="1" x14ac:dyDescent="0.65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</row>
    <row r="314" spans="1:11" ht="28.5" customHeight="1" x14ac:dyDescent="0.65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</row>
    <row r="315" spans="1:11" ht="28.5" customHeight="1" x14ac:dyDescent="0.65">
      <c r="A315" s="72"/>
      <c r="B315" s="72"/>
      <c r="C315" s="72"/>
      <c r="D315" s="72"/>
      <c r="E315" s="72"/>
      <c r="F315" s="72"/>
      <c r="G315" s="72"/>
      <c r="H315" s="72"/>
      <c r="I315" s="72"/>
      <c r="J315" s="72"/>
      <c r="K315" s="72"/>
    </row>
    <row r="316" spans="1:11" ht="28.5" customHeight="1" x14ac:dyDescent="0.65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</row>
    <row r="317" spans="1:11" ht="28.5" customHeight="1" x14ac:dyDescent="0.65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</row>
    <row r="318" spans="1:11" ht="28.5" customHeight="1" x14ac:dyDescent="0.65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</row>
    <row r="319" spans="1:11" ht="28.5" customHeight="1" x14ac:dyDescent="0.65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</row>
    <row r="320" spans="1:11" ht="28.5" customHeight="1" x14ac:dyDescent="0.65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</row>
    <row r="321" spans="1:13" ht="42.75" customHeight="1" x14ac:dyDescent="0.65">
      <c r="A321" s="73"/>
      <c r="B321" s="73"/>
      <c r="C321" s="73"/>
      <c r="D321" s="74" t="s">
        <v>40</v>
      </c>
      <c r="E321" s="74"/>
      <c r="F321" s="74"/>
      <c r="G321" s="74"/>
      <c r="H321" s="74"/>
      <c r="I321" s="74"/>
      <c r="J321" s="74"/>
      <c r="K321" s="74"/>
    </row>
    <row r="322" spans="1:13" ht="42.75" customHeight="1" x14ac:dyDescent="0.65">
      <c r="A322" s="73"/>
      <c r="B322" s="73"/>
      <c r="C322" s="73"/>
      <c r="D322" s="74"/>
      <c r="E322" s="74"/>
      <c r="F322" s="74"/>
      <c r="G322" s="74"/>
      <c r="H322" s="74"/>
      <c r="I322" s="74"/>
      <c r="J322" s="74"/>
      <c r="K322" s="74"/>
    </row>
    <row r="323" spans="1:13" ht="18" customHeight="1" x14ac:dyDescent="0.65">
      <c r="A323" s="75"/>
      <c r="B323" s="76"/>
      <c r="C323" s="76"/>
      <c r="D323" s="76"/>
      <c r="E323" s="76"/>
      <c r="F323" s="76"/>
      <c r="G323" s="76"/>
      <c r="H323" s="76"/>
      <c r="I323" s="76"/>
      <c r="J323" s="76"/>
      <c r="K323" s="77"/>
    </row>
    <row r="324" spans="1:13" ht="46.5" customHeight="1" x14ac:dyDescent="0.65">
      <c r="A324" s="49" t="s">
        <v>41</v>
      </c>
      <c r="B324" s="50"/>
      <c r="C324" s="66" t="s">
        <v>42</v>
      </c>
      <c r="D324" s="67"/>
      <c r="E324" s="68"/>
      <c r="F324" s="66" t="s">
        <v>43</v>
      </c>
      <c r="G324" s="67"/>
      <c r="H324" s="68"/>
      <c r="I324" s="66" t="s">
        <v>44</v>
      </c>
      <c r="J324" s="67"/>
      <c r="K324" s="68"/>
    </row>
    <row r="325" spans="1:13" ht="46.5" customHeight="1" x14ac:dyDescent="0.65">
      <c r="A325" s="51"/>
      <c r="B325" s="52"/>
      <c r="C325" s="66">
        <f ca="1">+IF($M$1=0,"Sin Selección",DAY($M$1))</f>
        <v>26</v>
      </c>
      <c r="D325" s="67"/>
      <c r="E325" s="68"/>
      <c r="F325" s="66">
        <v>10</v>
      </c>
      <c r="G325" s="67"/>
      <c r="H325" s="68"/>
      <c r="I325" s="67">
        <v>2023</v>
      </c>
      <c r="J325" s="67"/>
      <c r="K325" s="68"/>
    </row>
    <row r="326" spans="1:13" ht="18" customHeight="1" x14ac:dyDescent="0.65">
      <c r="A326" s="24"/>
      <c r="B326" s="25"/>
      <c r="C326" s="25"/>
      <c r="D326" s="25"/>
      <c r="E326" s="25"/>
      <c r="F326" s="25"/>
      <c r="G326" s="25"/>
      <c r="H326" s="25"/>
      <c r="I326" s="25"/>
      <c r="J326" s="25"/>
      <c r="K326" s="26"/>
    </row>
    <row r="327" spans="1:13" ht="103.5" customHeight="1" x14ac:dyDescent="0.65">
      <c r="A327" s="69" t="s">
        <v>45</v>
      </c>
      <c r="B327" s="69"/>
      <c r="C327" s="70" t="str">
        <f>+IF(M327=0,"Sin Selección",VLOOKUP(M327,Base!$A$2:$B$23,2,0))</f>
        <v>Sin Selección</v>
      </c>
      <c r="D327" s="70"/>
      <c r="E327" s="70"/>
      <c r="F327" s="69"/>
      <c r="G327" s="69"/>
      <c r="H327" s="69"/>
      <c r="I327" s="69"/>
      <c r="J327" s="69"/>
      <c r="K327" s="69"/>
      <c r="M327" s="27"/>
    </row>
    <row r="328" spans="1:13" ht="18" customHeight="1" x14ac:dyDescent="0.65">
      <c r="A328" s="24"/>
      <c r="B328" s="25"/>
      <c r="C328" s="25"/>
      <c r="D328" s="25"/>
      <c r="E328" s="25"/>
      <c r="F328" s="25"/>
      <c r="G328" s="25"/>
      <c r="H328" s="25"/>
      <c r="I328" s="25"/>
      <c r="J328" s="25"/>
      <c r="K328" s="26"/>
    </row>
    <row r="329" spans="1:13" ht="45.75" customHeight="1" x14ac:dyDescent="0.65">
      <c r="A329" s="66" t="s">
        <v>46</v>
      </c>
      <c r="B329" s="68"/>
      <c r="C329" s="66" t="str">
        <f>+$C$9</f>
        <v>FELIPE VILLEGAS / DPTO SISTEMAS</v>
      </c>
      <c r="D329" s="67"/>
      <c r="E329" s="67"/>
      <c r="F329" s="67"/>
      <c r="G329" s="67"/>
      <c r="H329" s="67"/>
      <c r="I329" s="67"/>
      <c r="J329" s="67"/>
      <c r="K329" s="68"/>
    </row>
    <row r="330" spans="1:13" ht="18" customHeight="1" x14ac:dyDescent="0.65">
      <c r="A330" s="24"/>
      <c r="B330" s="25"/>
      <c r="C330" s="25"/>
      <c r="D330" s="25"/>
      <c r="E330" s="25"/>
      <c r="F330" s="25"/>
      <c r="G330" s="25"/>
      <c r="H330" s="25"/>
      <c r="I330" s="25"/>
      <c r="J330" s="25"/>
      <c r="K330" s="26"/>
    </row>
    <row r="331" spans="1:13" ht="26.25" customHeight="1" x14ac:dyDescent="0.65">
      <c r="A331" s="49" t="s">
        <v>47</v>
      </c>
      <c r="B331" s="50"/>
      <c r="C331" s="53">
        <v>1</v>
      </c>
      <c r="D331" s="54"/>
      <c r="E331" s="53">
        <v>1</v>
      </c>
      <c r="F331" s="54"/>
      <c r="G331" s="57" t="s">
        <v>48</v>
      </c>
      <c r="H331" s="58"/>
      <c r="I331" s="58"/>
      <c r="J331" s="58"/>
      <c r="K331" s="59"/>
    </row>
    <row r="332" spans="1:13" ht="46.5" customHeight="1" x14ac:dyDescent="0.65">
      <c r="A332" s="51"/>
      <c r="B332" s="52"/>
      <c r="C332" s="55"/>
      <c r="D332" s="56"/>
      <c r="E332" s="55"/>
      <c r="F332" s="56"/>
      <c r="G332" s="60" t="str">
        <f>+IF(M327=0,"Sin Selección",VLOOKUP(M327,Base!$A$2:$D$23,4,0))</f>
        <v>Sin Selección</v>
      </c>
      <c r="H332" s="61"/>
      <c r="I332" s="61"/>
      <c r="J332" s="61"/>
      <c r="K332" s="62"/>
    </row>
    <row r="333" spans="1:13" ht="18" customHeight="1" x14ac:dyDescent="0.65">
      <c r="A333" s="63"/>
      <c r="B333" s="64"/>
      <c r="C333" s="64"/>
      <c r="D333" s="64"/>
      <c r="E333" s="64"/>
      <c r="F333" s="64"/>
      <c r="G333" s="64"/>
      <c r="H333" s="64"/>
      <c r="I333" s="64"/>
      <c r="J333" s="64"/>
      <c r="K333" s="65"/>
    </row>
    <row r="334" spans="1:13" ht="42.75" customHeight="1" x14ac:dyDescent="0.65">
      <c r="A334" s="78"/>
      <c r="B334" s="79"/>
      <c r="C334" s="80"/>
      <c r="D334" s="84" t="s">
        <v>40</v>
      </c>
      <c r="E334" s="85"/>
      <c r="F334" s="85"/>
      <c r="G334" s="85"/>
      <c r="H334" s="85"/>
      <c r="I334" s="85"/>
      <c r="J334" s="85"/>
      <c r="K334" s="86"/>
    </row>
    <row r="335" spans="1:13" ht="42.75" customHeight="1" x14ac:dyDescent="0.65">
      <c r="A335" s="81"/>
      <c r="B335" s="82"/>
      <c r="C335" s="83"/>
      <c r="D335" s="87"/>
      <c r="E335" s="88"/>
      <c r="F335" s="88"/>
      <c r="G335" s="88"/>
      <c r="H335" s="88"/>
      <c r="I335" s="88"/>
      <c r="J335" s="88"/>
      <c r="K335" s="89"/>
    </row>
    <row r="336" spans="1:13" ht="18" customHeight="1" x14ac:dyDescent="0.65">
      <c r="A336" s="75"/>
      <c r="B336" s="76"/>
      <c r="C336" s="76"/>
      <c r="D336" s="76"/>
      <c r="E336" s="76"/>
      <c r="F336" s="76"/>
      <c r="G336" s="76"/>
      <c r="H336" s="76"/>
      <c r="I336" s="76"/>
      <c r="J336" s="76"/>
      <c r="K336" s="77"/>
    </row>
    <row r="337" spans="1:13" ht="46.5" customHeight="1" x14ac:dyDescent="0.65">
      <c r="A337" s="49" t="s">
        <v>41</v>
      </c>
      <c r="B337" s="50"/>
      <c r="C337" s="66" t="s">
        <v>42</v>
      </c>
      <c r="D337" s="67"/>
      <c r="E337" s="68"/>
      <c r="F337" s="66" t="s">
        <v>43</v>
      </c>
      <c r="G337" s="67"/>
      <c r="H337" s="68"/>
      <c r="I337" s="66" t="s">
        <v>44</v>
      </c>
      <c r="J337" s="67"/>
      <c r="K337" s="68"/>
    </row>
    <row r="338" spans="1:13" ht="46.5" customHeight="1" x14ac:dyDescent="0.65">
      <c r="A338" s="51"/>
      <c r="B338" s="52"/>
      <c r="C338" s="66">
        <f ca="1">+IF($M$1=0,"Sin Selección",DAY($M$1))</f>
        <v>26</v>
      </c>
      <c r="D338" s="67"/>
      <c r="E338" s="68"/>
      <c r="F338" s="66">
        <v>10</v>
      </c>
      <c r="G338" s="67"/>
      <c r="H338" s="68"/>
      <c r="I338" s="67">
        <v>2023</v>
      </c>
      <c r="J338" s="67"/>
      <c r="K338" s="68"/>
    </row>
    <row r="339" spans="1:13" ht="18" customHeight="1" x14ac:dyDescent="0.65">
      <c r="A339" s="24"/>
      <c r="B339" s="25"/>
      <c r="C339" s="25"/>
      <c r="D339" s="25"/>
      <c r="E339" s="25"/>
      <c r="F339" s="25"/>
      <c r="G339" s="25"/>
      <c r="H339" s="25"/>
      <c r="I339" s="25"/>
      <c r="J339" s="25"/>
      <c r="K339" s="26"/>
    </row>
    <row r="340" spans="1:13" ht="103.5" customHeight="1" x14ac:dyDescent="0.65">
      <c r="A340" s="69" t="s">
        <v>45</v>
      </c>
      <c r="B340" s="69"/>
      <c r="C340" s="70" t="str">
        <f>+IF(M340=0,"Sin Selección",VLOOKUP(M340,Base!$A$2:$B$23,2,0))</f>
        <v>Sin Selección</v>
      </c>
      <c r="D340" s="70"/>
      <c r="E340" s="70"/>
      <c r="F340" s="69"/>
      <c r="G340" s="69"/>
      <c r="H340" s="69"/>
      <c r="I340" s="69"/>
      <c r="J340" s="69"/>
      <c r="K340" s="69"/>
      <c r="M340" s="27"/>
    </row>
    <row r="341" spans="1:13" ht="18" customHeight="1" x14ac:dyDescent="0.65">
      <c r="A341" s="24"/>
      <c r="B341" s="25"/>
      <c r="C341" s="25"/>
      <c r="D341" s="25"/>
      <c r="E341" s="25"/>
      <c r="F341" s="25"/>
      <c r="G341" s="25"/>
      <c r="H341" s="25"/>
      <c r="I341" s="25"/>
      <c r="J341" s="25"/>
      <c r="K341" s="26"/>
    </row>
    <row r="342" spans="1:13" ht="45.75" customHeight="1" x14ac:dyDescent="0.65">
      <c r="A342" s="66" t="s">
        <v>46</v>
      </c>
      <c r="B342" s="68"/>
      <c r="C342" s="66" t="str">
        <f>+$C$9</f>
        <v>FELIPE VILLEGAS / DPTO SISTEMAS</v>
      </c>
      <c r="D342" s="67"/>
      <c r="E342" s="67"/>
      <c r="F342" s="67"/>
      <c r="G342" s="67"/>
      <c r="H342" s="67"/>
      <c r="I342" s="67"/>
      <c r="J342" s="67"/>
      <c r="K342" s="68"/>
    </row>
    <row r="343" spans="1:13" ht="18" customHeight="1" x14ac:dyDescent="0.65">
      <c r="A343" s="24"/>
      <c r="B343" s="25"/>
      <c r="C343" s="25"/>
      <c r="D343" s="25"/>
      <c r="E343" s="25"/>
      <c r="F343" s="25"/>
      <c r="G343" s="25"/>
      <c r="H343" s="25"/>
      <c r="I343" s="25"/>
      <c r="J343" s="25"/>
      <c r="K343" s="26"/>
    </row>
    <row r="344" spans="1:13" ht="26.25" customHeight="1" x14ac:dyDescent="0.65">
      <c r="A344" s="49" t="s">
        <v>47</v>
      </c>
      <c r="B344" s="50"/>
      <c r="C344" s="53">
        <v>1</v>
      </c>
      <c r="D344" s="54"/>
      <c r="E344" s="53">
        <v>1</v>
      </c>
      <c r="F344" s="54"/>
      <c r="G344" s="57" t="s">
        <v>48</v>
      </c>
      <c r="H344" s="58"/>
      <c r="I344" s="58"/>
      <c r="J344" s="58"/>
      <c r="K344" s="59"/>
    </row>
    <row r="345" spans="1:13" ht="46.5" customHeight="1" x14ac:dyDescent="0.65">
      <c r="A345" s="51"/>
      <c r="B345" s="52"/>
      <c r="C345" s="55"/>
      <c r="D345" s="56"/>
      <c r="E345" s="55"/>
      <c r="F345" s="56"/>
      <c r="G345" s="60" t="str">
        <f>+IF(M340=0,"Sin Selección",VLOOKUP(M340,Base!$A$2:$D$23,4,0))</f>
        <v>Sin Selección</v>
      </c>
      <c r="H345" s="61"/>
      <c r="I345" s="61"/>
      <c r="J345" s="61"/>
      <c r="K345" s="62"/>
    </row>
    <row r="346" spans="1:13" ht="18" customHeight="1" x14ac:dyDescent="0.65">
      <c r="A346" s="71"/>
      <c r="B346" s="71"/>
      <c r="C346" s="71"/>
      <c r="D346" s="71"/>
      <c r="E346" s="71"/>
      <c r="F346" s="71"/>
      <c r="G346" s="71"/>
      <c r="H346" s="71"/>
      <c r="I346" s="71"/>
      <c r="J346" s="71"/>
      <c r="K346" s="71"/>
    </row>
    <row r="347" spans="1:13" ht="28.5" customHeight="1" x14ac:dyDescent="0.65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</row>
    <row r="348" spans="1:13" ht="28.5" customHeight="1" x14ac:dyDescent="0.65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</row>
    <row r="349" spans="1:13" ht="28.5" customHeight="1" x14ac:dyDescent="0.65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</row>
    <row r="350" spans="1:13" ht="28.5" customHeight="1" x14ac:dyDescent="0.65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</row>
    <row r="351" spans="1:13" ht="28.5" customHeight="1" x14ac:dyDescent="0.65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</row>
    <row r="352" spans="1:13" ht="28.5" customHeight="1" x14ac:dyDescent="0.65">
      <c r="A352" s="72"/>
      <c r="B352" s="72"/>
      <c r="C352" s="72"/>
      <c r="D352" s="72"/>
      <c r="E352" s="72"/>
      <c r="F352" s="72"/>
      <c r="G352" s="72"/>
      <c r="H352" s="72"/>
      <c r="I352" s="72"/>
      <c r="J352" s="72"/>
      <c r="K352" s="72"/>
    </row>
    <row r="353" spans="1:13" ht="28.5" customHeight="1" x14ac:dyDescent="0.65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</row>
    <row r="354" spans="1:13" ht="28.5" customHeight="1" x14ac:dyDescent="0.65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</row>
    <row r="355" spans="1:13" ht="28.5" customHeight="1" x14ac:dyDescent="0.65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</row>
    <row r="356" spans="1:13" ht="28.5" customHeight="1" x14ac:dyDescent="0.65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</row>
    <row r="357" spans="1:13" ht="28.5" customHeight="1" x14ac:dyDescent="0.65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</row>
    <row r="358" spans="1:13" ht="42.75" customHeight="1" x14ac:dyDescent="0.65">
      <c r="A358" s="73"/>
      <c r="B358" s="73"/>
      <c r="C358" s="73"/>
      <c r="D358" s="74" t="s">
        <v>40</v>
      </c>
      <c r="E358" s="74"/>
      <c r="F358" s="74"/>
      <c r="G358" s="74"/>
      <c r="H358" s="74"/>
      <c r="I358" s="74"/>
      <c r="J358" s="74"/>
      <c r="K358" s="74"/>
    </row>
    <row r="359" spans="1:13" ht="42.75" customHeight="1" x14ac:dyDescent="0.65">
      <c r="A359" s="73"/>
      <c r="B359" s="73"/>
      <c r="C359" s="73"/>
      <c r="D359" s="74"/>
      <c r="E359" s="74"/>
      <c r="F359" s="74"/>
      <c r="G359" s="74"/>
      <c r="H359" s="74"/>
      <c r="I359" s="74"/>
      <c r="J359" s="74"/>
      <c r="K359" s="74"/>
    </row>
    <row r="360" spans="1:13" ht="18" customHeight="1" x14ac:dyDescent="0.65">
      <c r="A360" s="75"/>
      <c r="B360" s="76"/>
      <c r="C360" s="76"/>
      <c r="D360" s="76"/>
      <c r="E360" s="76"/>
      <c r="F360" s="76"/>
      <c r="G360" s="76"/>
      <c r="H360" s="76"/>
      <c r="I360" s="76"/>
      <c r="J360" s="76"/>
      <c r="K360" s="77"/>
    </row>
    <row r="361" spans="1:13" ht="46.5" customHeight="1" x14ac:dyDescent="0.65">
      <c r="A361" s="49" t="s">
        <v>41</v>
      </c>
      <c r="B361" s="50"/>
      <c r="C361" s="66" t="s">
        <v>42</v>
      </c>
      <c r="D361" s="67"/>
      <c r="E361" s="68"/>
      <c r="F361" s="66" t="s">
        <v>43</v>
      </c>
      <c r="G361" s="67"/>
      <c r="H361" s="68"/>
      <c r="I361" s="66" t="s">
        <v>44</v>
      </c>
      <c r="J361" s="67"/>
      <c r="K361" s="68"/>
    </row>
    <row r="362" spans="1:13" ht="46.5" customHeight="1" x14ac:dyDescent="0.65">
      <c r="A362" s="51"/>
      <c r="B362" s="52"/>
      <c r="C362" s="66">
        <f ca="1">+IF($M$1=0,"Sin Selección",DAY($M$1))</f>
        <v>26</v>
      </c>
      <c r="D362" s="67"/>
      <c r="E362" s="68"/>
      <c r="F362" s="66">
        <v>10</v>
      </c>
      <c r="G362" s="67"/>
      <c r="H362" s="68"/>
      <c r="I362" s="67">
        <v>2023</v>
      </c>
      <c r="J362" s="67"/>
      <c r="K362" s="68"/>
    </row>
    <row r="363" spans="1:13" ht="18" customHeight="1" x14ac:dyDescent="0.65">
      <c r="A363" s="24"/>
      <c r="B363" s="25"/>
      <c r="C363" s="25"/>
      <c r="D363" s="25"/>
      <c r="E363" s="25"/>
      <c r="F363" s="25"/>
      <c r="G363" s="25"/>
      <c r="H363" s="25"/>
      <c r="I363" s="25"/>
      <c r="J363" s="25"/>
      <c r="K363" s="26"/>
    </row>
    <row r="364" spans="1:13" ht="103.5" customHeight="1" x14ac:dyDescent="0.65">
      <c r="A364" s="69" t="s">
        <v>45</v>
      </c>
      <c r="B364" s="69"/>
      <c r="C364" s="70" t="str">
        <f>+IF(M364=0,"Sin Selección",VLOOKUP(M364,Base!$A$2:$B$23,2,0))</f>
        <v>Sin Selección</v>
      </c>
      <c r="D364" s="70"/>
      <c r="E364" s="70"/>
      <c r="F364" s="69"/>
      <c r="G364" s="69"/>
      <c r="H364" s="69"/>
      <c r="I364" s="69"/>
      <c r="J364" s="69"/>
      <c r="K364" s="69"/>
      <c r="M364" s="27"/>
    </row>
    <row r="365" spans="1:13" ht="18" customHeight="1" x14ac:dyDescent="0.65">
      <c r="A365" s="24"/>
      <c r="B365" s="25"/>
      <c r="C365" s="25"/>
      <c r="D365" s="25"/>
      <c r="E365" s="25"/>
      <c r="F365" s="25"/>
      <c r="G365" s="25"/>
      <c r="H365" s="25"/>
      <c r="I365" s="25"/>
      <c r="J365" s="25"/>
      <c r="K365" s="26"/>
    </row>
    <row r="366" spans="1:13" ht="45.75" customHeight="1" x14ac:dyDescent="0.65">
      <c r="A366" s="66" t="s">
        <v>46</v>
      </c>
      <c r="B366" s="68"/>
      <c r="C366" s="66" t="str">
        <f>+$C$9</f>
        <v>FELIPE VILLEGAS / DPTO SISTEMAS</v>
      </c>
      <c r="D366" s="67"/>
      <c r="E366" s="67"/>
      <c r="F366" s="67"/>
      <c r="G366" s="67"/>
      <c r="H366" s="67"/>
      <c r="I366" s="67"/>
      <c r="J366" s="67"/>
      <c r="K366" s="68"/>
    </row>
    <row r="367" spans="1:13" ht="18" customHeight="1" x14ac:dyDescent="0.65">
      <c r="A367" s="24"/>
      <c r="B367" s="25"/>
      <c r="C367" s="25"/>
      <c r="D367" s="25"/>
      <c r="E367" s="25"/>
      <c r="F367" s="25"/>
      <c r="G367" s="25"/>
      <c r="H367" s="25"/>
      <c r="I367" s="25"/>
      <c r="J367" s="25"/>
      <c r="K367" s="26"/>
    </row>
    <row r="368" spans="1:13" ht="26.25" customHeight="1" x14ac:dyDescent="0.65">
      <c r="A368" s="49" t="s">
        <v>47</v>
      </c>
      <c r="B368" s="50"/>
      <c r="C368" s="53">
        <v>1</v>
      </c>
      <c r="D368" s="54"/>
      <c r="E368" s="53">
        <v>1</v>
      </c>
      <c r="F368" s="54"/>
      <c r="G368" s="57" t="s">
        <v>48</v>
      </c>
      <c r="H368" s="58"/>
      <c r="I368" s="58"/>
      <c r="J368" s="58"/>
      <c r="K368" s="59"/>
    </row>
    <row r="369" spans="1:13" ht="46.5" customHeight="1" x14ac:dyDescent="0.65">
      <c r="A369" s="51"/>
      <c r="B369" s="52"/>
      <c r="C369" s="55"/>
      <c r="D369" s="56"/>
      <c r="E369" s="55"/>
      <c r="F369" s="56"/>
      <c r="G369" s="60" t="str">
        <f>+IF(M364=0,"Sin Selección",VLOOKUP(M364,Base!$A$2:$D$23,4,0))</f>
        <v>Sin Selección</v>
      </c>
      <c r="H369" s="61"/>
      <c r="I369" s="61"/>
      <c r="J369" s="61"/>
      <c r="K369" s="62"/>
    </row>
    <row r="370" spans="1:13" ht="18" customHeight="1" x14ac:dyDescent="0.65">
      <c r="A370" s="63"/>
      <c r="B370" s="64"/>
      <c r="C370" s="64"/>
      <c r="D370" s="64"/>
      <c r="E370" s="64"/>
      <c r="F370" s="64"/>
      <c r="G370" s="64"/>
      <c r="H370" s="64"/>
      <c r="I370" s="64"/>
      <c r="J370" s="64"/>
      <c r="K370" s="65"/>
    </row>
    <row r="371" spans="1:13" ht="42.75" customHeight="1" x14ac:dyDescent="0.65">
      <c r="A371" s="78"/>
      <c r="B371" s="79"/>
      <c r="C371" s="80"/>
      <c r="D371" s="84" t="s">
        <v>40</v>
      </c>
      <c r="E371" s="85"/>
      <c r="F371" s="85"/>
      <c r="G371" s="85"/>
      <c r="H371" s="85"/>
      <c r="I371" s="85"/>
      <c r="J371" s="85"/>
      <c r="K371" s="86"/>
    </row>
    <row r="372" spans="1:13" ht="42.75" customHeight="1" x14ac:dyDescent="0.65">
      <c r="A372" s="81"/>
      <c r="B372" s="82"/>
      <c r="C372" s="83"/>
      <c r="D372" s="87"/>
      <c r="E372" s="88"/>
      <c r="F372" s="88"/>
      <c r="G372" s="88"/>
      <c r="H372" s="88"/>
      <c r="I372" s="88"/>
      <c r="J372" s="88"/>
      <c r="K372" s="89"/>
    </row>
    <row r="373" spans="1:13" ht="18" customHeight="1" x14ac:dyDescent="0.65">
      <c r="A373" s="75"/>
      <c r="B373" s="76"/>
      <c r="C373" s="76"/>
      <c r="D373" s="76"/>
      <c r="E373" s="76"/>
      <c r="F373" s="76"/>
      <c r="G373" s="76"/>
      <c r="H373" s="76"/>
      <c r="I373" s="76"/>
      <c r="J373" s="76"/>
      <c r="K373" s="77"/>
    </row>
    <row r="374" spans="1:13" ht="46.5" customHeight="1" x14ac:dyDescent="0.65">
      <c r="A374" s="49" t="s">
        <v>41</v>
      </c>
      <c r="B374" s="50"/>
      <c r="C374" s="66" t="s">
        <v>42</v>
      </c>
      <c r="D374" s="67"/>
      <c r="E374" s="68"/>
      <c r="F374" s="66" t="s">
        <v>43</v>
      </c>
      <c r="G374" s="67"/>
      <c r="H374" s="68"/>
      <c r="I374" s="66" t="s">
        <v>44</v>
      </c>
      <c r="J374" s="67"/>
      <c r="K374" s="68"/>
    </row>
    <row r="375" spans="1:13" ht="46.5" customHeight="1" x14ac:dyDescent="0.65">
      <c r="A375" s="51"/>
      <c r="B375" s="52"/>
      <c r="C375" s="66">
        <f ca="1">+IF($M$1=0,"Sin Selección",DAY($M$1))</f>
        <v>26</v>
      </c>
      <c r="D375" s="67"/>
      <c r="E375" s="68"/>
      <c r="F375" s="66">
        <v>10</v>
      </c>
      <c r="G375" s="67"/>
      <c r="H375" s="68"/>
      <c r="I375" s="67">
        <v>2023</v>
      </c>
      <c r="J375" s="67"/>
      <c r="K375" s="68"/>
    </row>
    <row r="376" spans="1:13" ht="18" customHeight="1" x14ac:dyDescent="0.65">
      <c r="A376" s="24"/>
      <c r="B376" s="25"/>
      <c r="C376" s="25"/>
      <c r="D376" s="25"/>
      <c r="E376" s="25"/>
      <c r="F376" s="25"/>
      <c r="G376" s="25"/>
      <c r="H376" s="25"/>
      <c r="I376" s="25"/>
      <c r="J376" s="25"/>
      <c r="K376" s="26"/>
    </row>
    <row r="377" spans="1:13" ht="103.5" customHeight="1" x14ac:dyDescent="0.65">
      <c r="A377" s="69" t="s">
        <v>45</v>
      </c>
      <c r="B377" s="69"/>
      <c r="C377" s="70" t="str">
        <f>+IF(M377=0,"Sin Selección",VLOOKUP(M377,Base!$A$2:$B$23,2,0))</f>
        <v>Sin Selección</v>
      </c>
      <c r="D377" s="70"/>
      <c r="E377" s="70"/>
      <c r="F377" s="69"/>
      <c r="G377" s="69"/>
      <c r="H377" s="69"/>
      <c r="I377" s="69"/>
      <c r="J377" s="69"/>
      <c r="K377" s="69"/>
      <c r="M377" s="27"/>
    </row>
    <row r="378" spans="1:13" ht="18" customHeight="1" x14ac:dyDescent="0.65">
      <c r="A378" s="24"/>
      <c r="B378" s="25"/>
      <c r="C378" s="25"/>
      <c r="D378" s="25"/>
      <c r="E378" s="25"/>
      <c r="F378" s="25"/>
      <c r="G378" s="25"/>
      <c r="H378" s="25"/>
      <c r="I378" s="25"/>
      <c r="J378" s="25"/>
      <c r="K378" s="26"/>
    </row>
    <row r="379" spans="1:13" ht="45.75" customHeight="1" x14ac:dyDescent="0.65">
      <c r="A379" s="66" t="s">
        <v>46</v>
      </c>
      <c r="B379" s="68"/>
      <c r="C379" s="66" t="str">
        <f>+$C$9</f>
        <v>FELIPE VILLEGAS / DPTO SISTEMAS</v>
      </c>
      <c r="D379" s="67"/>
      <c r="E379" s="67"/>
      <c r="F379" s="67"/>
      <c r="G379" s="67"/>
      <c r="H379" s="67"/>
      <c r="I379" s="67"/>
      <c r="J379" s="67"/>
      <c r="K379" s="68"/>
    </row>
    <row r="380" spans="1:13" ht="18" customHeight="1" x14ac:dyDescent="0.65">
      <c r="A380" s="24"/>
      <c r="B380" s="25"/>
      <c r="C380" s="25"/>
      <c r="D380" s="25"/>
      <c r="E380" s="25"/>
      <c r="F380" s="25"/>
      <c r="G380" s="25"/>
      <c r="H380" s="25"/>
      <c r="I380" s="25"/>
      <c r="J380" s="25"/>
      <c r="K380" s="26"/>
    </row>
    <row r="381" spans="1:13" ht="26.25" customHeight="1" x14ac:dyDescent="0.65">
      <c r="A381" s="49" t="s">
        <v>47</v>
      </c>
      <c r="B381" s="50"/>
      <c r="C381" s="53">
        <v>1</v>
      </c>
      <c r="D381" s="54"/>
      <c r="E381" s="53">
        <v>1</v>
      </c>
      <c r="F381" s="54"/>
      <c r="G381" s="57" t="s">
        <v>48</v>
      </c>
      <c r="H381" s="58"/>
      <c r="I381" s="58"/>
      <c r="J381" s="58"/>
      <c r="K381" s="59"/>
    </row>
    <row r="382" spans="1:13" ht="46.5" customHeight="1" x14ac:dyDescent="0.65">
      <c r="A382" s="51"/>
      <c r="B382" s="52"/>
      <c r="C382" s="55"/>
      <c r="D382" s="56"/>
      <c r="E382" s="55"/>
      <c r="F382" s="56"/>
      <c r="G382" s="60" t="str">
        <f>+IF(M377=0,"Sin Selección",VLOOKUP(M377,Base!$A$2:$D$23,4,0))</f>
        <v>Sin Selección</v>
      </c>
      <c r="H382" s="61"/>
      <c r="I382" s="61"/>
      <c r="J382" s="61"/>
      <c r="K382" s="62"/>
    </row>
    <row r="383" spans="1:13" ht="18" customHeight="1" x14ac:dyDescent="0.65">
      <c r="A383" s="71"/>
      <c r="B383" s="71"/>
      <c r="C383" s="71"/>
      <c r="D383" s="71"/>
      <c r="E383" s="71"/>
      <c r="F383" s="71"/>
      <c r="G383" s="71"/>
      <c r="H383" s="71"/>
      <c r="I383" s="71"/>
      <c r="J383" s="71"/>
      <c r="K383" s="71"/>
    </row>
    <row r="384" spans="1:13" ht="28.5" customHeight="1" x14ac:dyDescent="0.65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</row>
    <row r="385" spans="1:11" ht="28.5" customHeight="1" x14ac:dyDescent="0.65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</row>
    <row r="386" spans="1:11" ht="28.5" customHeight="1" x14ac:dyDescent="0.65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</row>
    <row r="387" spans="1:11" ht="28.5" customHeight="1" x14ac:dyDescent="0.65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</row>
    <row r="388" spans="1:11" ht="28.5" customHeight="1" x14ac:dyDescent="0.65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</row>
    <row r="389" spans="1:11" ht="28.5" customHeight="1" x14ac:dyDescent="0.65">
      <c r="A389" s="72"/>
      <c r="B389" s="72"/>
      <c r="C389" s="72"/>
      <c r="D389" s="72"/>
      <c r="E389" s="72"/>
      <c r="F389" s="72"/>
      <c r="G389" s="72"/>
      <c r="H389" s="72"/>
      <c r="I389" s="72"/>
      <c r="J389" s="72"/>
      <c r="K389" s="72"/>
    </row>
    <row r="390" spans="1:11" ht="28.5" customHeight="1" x14ac:dyDescent="0.65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</row>
    <row r="391" spans="1:11" ht="28.5" customHeight="1" x14ac:dyDescent="0.65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</row>
    <row r="392" spans="1:11" ht="28.5" customHeight="1" x14ac:dyDescent="0.65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</row>
    <row r="393" spans="1:11" ht="28.5" customHeight="1" x14ac:dyDescent="0.65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</row>
    <row r="394" spans="1:11" ht="28.5" customHeight="1" x14ac:dyDescent="0.65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</row>
    <row r="395" spans="1:11" ht="42.75" customHeight="1" x14ac:dyDescent="0.65">
      <c r="A395" s="73"/>
      <c r="B395" s="73"/>
      <c r="C395" s="73"/>
      <c r="D395" s="74" t="s">
        <v>40</v>
      </c>
      <c r="E395" s="74"/>
      <c r="F395" s="74"/>
      <c r="G395" s="74"/>
      <c r="H395" s="74"/>
      <c r="I395" s="74"/>
      <c r="J395" s="74"/>
      <c r="K395" s="74"/>
    </row>
    <row r="396" spans="1:11" ht="42.75" customHeight="1" x14ac:dyDescent="0.65">
      <c r="A396" s="73"/>
      <c r="B396" s="73"/>
      <c r="C396" s="73"/>
      <c r="D396" s="74"/>
      <c r="E396" s="74"/>
      <c r="F396" s="74"/>
      <c r="G396" s="74"/>
      <c r="H396" s="74"/>
      <c r="I396" s="74"/>
      <c r="J396" s="74"/>
      <c r="K396" s="74"/>
    </row>
    <row r="397" spans="1:11" ht="18" customHeight="1" x14ac:dyDescent="0.65">
      <c r="A397" s="75"/>
      <c r="B397" s="76"/>
      <c r="C397" s="76"/>
      <c r="D397" s="76"/>
      <c r="E397" s="76"/>
      <c r="F397" s="76"/>
      <c r="G397" s="76"/>
      <c r="H397" s="76"/>
      <c r="I397" s="76"/>
      <c r="J397" s="76"/>
      <c r="K397" s="77"/>
    </row>
    <row r="398" spans="1:11" ht="46.5" customHeight="1" x14ac:dyDescent="0.65">
      <c r="A398" s="49" t="s">
        <v>41</v>
      </c>
      <c r="B398" s="50"/>
      <c r="C398" s="66" t="s">
        <v>42</v>
      </c>
      <c r="D398" s="67"/>
      <c r="E398" s="68"/>
      <c r="F398" s="66" t="s">
        <v>43</v>
      </c>
      <c r="G398" s="67"/>
      <c r="H398" s="68"/>
      <c r="I398" s="66" t="s">
        <v>44</v>
      </c>
      <c r="J398" s="67"/>
      <c r="K398" s="68"/>
    </row>
    <row r="399" spans="1:11" ht="46.5" customHeight="1" x14ac:dyDescent="0.65">
      <c r="A399" s="51"/>
      <c r="B399" s="52"/>
      <c r="C399" s="66">
        <f ca="1">+IF($M$1=0,"Sin Selección",DAY($M$1))</f>
        <v>26</v>
      </c>
      <c r="D399" s="67"/>
      <c r="E399" s="68"/>
      <c r="F399" s="66">
        <v>10</v>
      </c>
      <c r="G399" s="67"/>
      <c r="H399" s="68"/>
      <c r="I399" s="67">
        <v>2023</v>
      </c>
      <c r="J399" s="67"/>
      <c r="K399" s="68"/>
    </row>
    <row r="400" spans="1:11" ht="18" customHeight="1" x14ac:dyDescent="0.65">
      <c r="A400" s="24"/>
      <c r="B400" s="25"/>
      <c r="C400" s="25"/>
      <c r="D400" s="25"/>
      <c r="E400" s="25"/>
      <c r="F400" s="25"/>
      <c r="G400" s="25"/>
      <c r="H400" s="25"/>
      <c r="I400" s="25"/>
      <c r="J400" s="25"/>
      <c r="K400" s="26"/>
    </row>
    <row r="401" spans="1:13" ht="103.5" customHeight="1" x14ac:dyDescent="0.65">
      <c r="A401" s="69" t="s">
        <v>45</v>
      </c>
      <c r="B401" s="69"/>
      <c r="C401" s="70" t="str">
        <f>+IF(M401=0,"Sin Selección",VLOOKUP(M401,Base!$A$2:$B$23,2,0))</f>
        <v>Sin Selección</v>
      </c>
      <c r="D401" s="70"/>
      <c r="E401" s="70"/>
      <c r="F401" s="69"/>
      <c r="G401" s="69"/>
      <c r="H401" s="69"/>
      <c r="I401" s="69"/>
      <c r="J401" s="69"/>
      <c r="K401" s="69"/>
      <c r="M401" s="27"/>
    </row>
    <row r="402" spans="1:13" ht="18" customHeight="1" x14ac:dyDescent="0.65">
      <c r="A402" s="24"/>
      <c r="B402" s="25"/>
      <c r="C402" s="25"/>
      <c r="D402" s="25"/>
      <c r="E402" s="25"/>
      <c r="F402" s="25"/>
      <c r="G402" s="25"/>
      <c r="H402" s="25"/>
      <c r="I402" s="25"/>
      <c r="J402" s="25"/>
      <c r="K402" s="26"/>
    </row>
    <row r="403" spans="1:13" ht="45.75" customHeight="1" x14ac:dyDescent="0.65">
      <c r="A403" s="66" t="s">
        <v>46</v>
      </c>
      <c r="B403" s="68"/>
      <c r="C403" s="66" t="str">
        <f>+$C$9</f>
        <v>FELIPE VILLEGAS / DPTO SISTEMAS</v>
      </c>
      <c r="D403" s="67"/>
      <c r="E403" s="67"/>
      <c r="F403" s="67"/>
      <c r="G403" s="67"/>
      <c r="H403" s="67"/>
      <c r="I403" s="67"/>
      <c r="J403" s="67"/>
      <c r="K403" s="68"/>
    </row>
    <row r="404" spans="1:13" ht="18" customHeight="1" x14ac:dyDescent="0.65">
      <c r="A404" s="24"/>
      <c r="B404" s="25"/>
      <c r="C404" s="25"/>
      <c r="D404" s="25"/>
      <c r="E404" s="25"/>
      <c r="F404" s="25"/>
      <c r="G404" s="25"/>
      <c r="H404" s="25"/>
      <c r="I404" s="25"/>
      <c r="J404" s="25"/>
      <c r="K404" s="26"/>
    </row>
    <row r="405" spans="1:13" ht="26.25" customHeight="1" x14ac:dyDescent="0.65">
      <c r="A405" s="49" t="s">
        <v>47</v>
      </c>
      <c r="B405" s="50"/>
      <c r="C405" s="53">
        <v>1</v>
      </c>
      <c r="D405" s="54"/>
      <c r="E405" s="53">
        <v>1</v>
      </c>
      <c r="F405" s="54"/>
      <c r="G405" s="57" t="s">
        <v>48</v>
      </c>
      <c r="H405" s="58"/>
      <c r="I405" s="58"/>
      <c r="J405" s="58"/>
      <c r="K405" s="59"/>
    </row>
    <row r="406" spans="1:13" ht="46.5" customHeight="1" x14ac:dyDescent="0.65">
      <c r="A406" s="51"/>
      <c r="B406" s="52"/>
      <c r="C406" s="55"/>
      <c r="D406" s="56"/>
      <c r="E406" s="55"/>
      <c r="F406" s="56"/>
      <c r="G406" s="60" t="str">
        <f>+IF(M401=0,"Sin Selección",VLOOKUP(M401,Base!$A$2:$D$23,4,0))</f>
        <v>Sin Selección</v>
      </c>
      <c r="H406" s="61"/>
      <c r="I406" s="61"/>
      <c r="J406" s="61"/>
      <c r="K406" s="62"/>
    </row>
    <row r="407" spans="1:13" ht="18" customHeight="1" x14ac:dyDescent="0.65">
      <c r="A407" s="63"/>
      <c r="B407" s="64"/>
      <c r="C407" s="64"/>
      <c r="D407" s="64"/>
      <c r="E407" s="64"/>
      <c r="F407" s="64"/>
      <c r="G407" s="64"/>
      <c r="H407" s="64"/>
      <c r="I407" s="64"/>
      <c r="J407" s="64"/>
      <c r="K407" s="65"/>
    </row>
    <row r="408" spans="1:13" ht="42.75" customHeight="1" x14ac:dyDescent="0.65">
      <c r="A408" s="78"/>
      <c r="B408" s="79"/>
      <c r="C408" s="80"/>
      <c r="D408" s="84" t="s">
        <v>40</v>
      </c>
      <c r="E408" s="85"/>
      <c r="F408" s="85"/>
      <c r="G408" s="85"/>
      <c r="H408" s="85"/>
      <c r="I408" s="85"/>
      <c r="J408" s="85"/>
      <c r="K408" s="86"/>
    </row>
    <row r="409" spans="1:13" ht="42.75" customHeight="1" x14ac:dyDescent="0.65">
      <c r="A409" s="81"/>
      <c r="B409" s="82"/>
      <c r="C409" s="83"/>
      <c r="D409" s="87"/>
      <c r="E409" s="88"/>
      <c r="F409" s="88"/>
      <c r="G409" s="88"/>
      <c r="H409" s="88"/>
      <c r="I409" s="88"/>
      <c r="J409" s="88"/>
      <c r="K409" s="89"/>
    </row>
    <row r="410" spans="1:13" ht="18" customHeight="1" x14ac:dyDescent="0.65">
      <c r="A410" s="75"/>
      <c r="B410" s="76"/>
      <c r="C410" s="76"/>
      <c r="D410" s="76"/>
      <c r="E410" s="76"/>
      <c r="F410" s="76"/>
      <c r="G410" s="76"/>
      <c r="H410" s="76"/>
      <c r="I410" s="76"/>
      <c r="J410" s="76"/>
      <c r="K410" s="77"/>
    </row>
    <row r="411" spans="1:13" ht="46.5" customHeight="1" x14ac:dyDescent="0.65">
      <c r="A411" s="49" t="s">
        <v>41</v>
      </c>
      <c r="B411" s="50"/>
      <c r="C411" s="66" t="s">
        <v>42</v>
      </c>
      <c r="D411" s="67"/>
      <c r="E411" s="68"/>
      <c r="F411" s="66" t="s">
        <v>43</v>
      </c>
      <c r="G411" s="67"/>
      <c r="H411" s="68"/>
      <c r="I411" s="66" t="s">
        <v>44</v>
      </c>
      <c r="J411" s="67"/>
      <c r="K411" s="68"/>
    </row>
    <row r="412" spans="1:13" ht="46.5" customHeight="1" x14ac:dyDescent="0.65">
      <c r="A412" s="51"/>
      <c r="B412" s="52"/>
      <c r="C412" s="66">
        <f ca="1">+IF($M$1=0,"Sin Selección",DAY($M$1))</f>
        <v>26</v>
      </c>
      <c r="D412" s="67"/>
      <c r="E412" s="68"/>
      <c r="F412" s="66">
        <v>10</v>
      </c>
      <c r="G412" s="67"/>
      <c r="H412" s="68"/>
      <c r="I412" s="67">
        <v>2023</v>
      </c>
      <c r="J412" s="67"/>
      <c r="K412" s="68"/>
    </row>
    <row r="413" spans="1:13" ht="18" customHeight="1" x14ac:dyDescent="0.65">
      <c r="A413" s="24"/>
      <c r="B413" s="25"/>
      <c r="C413" s="25"/>
      <c r="D413" s="25"/>
      <c r="E413" s="25"/>
      <c r="F413" s="25"/>
      <c r="G413" s="25"/>
      <c r="H413" s="25"/>
      <c r="I413" s="25"/>
      <c r="J413" s="25"/>
      <c r="K413" s="26"/>
    </row>
    <row r="414" spans="1:13" ht="103.5" customHeight="1" x14ac:dyDescent="0.65">
      <c r="A414" s="69" t="s">
        <v>45</v>
      </c>
      <c r="B414" s="69"/>
      <c r="C414" s="70" t="str">
        <f>+IF(M414=0,"Sin Selección",VLOOKUP(M414,Base!$A$2:$B$23,2,0))</f>
        <v>Sin Selección</v>
      </c>
      <c r="D414" s="70"/>
      <c r="E414" s="70"/>
      <c r="F414" s="69"/>
      <c r="G414" s="69"/>
      <c r="H414" s="69"/>
      <c r="I414" s="69"/>
      <c r="J414" s="69"/>
      <c r="K414" s="69"/>
      <c r="M414" s="27"/>
    </row>
    <row r="415" spans="1:13" ht="18" customHeight="1" x14ac:dyDescent="0.65">
      <c r="A415" s="24"/>
      <c r="B415" s="25"/>
      <c r="C415" s="25"/>
      <c r="D415" s="25"/>
      <c r="E415" s="25"/>
      <c r="F415" s="25"/>
      <c r="G415" s="25"/>
      <c r="H415" s="25"/>
      <c r="I415" s="25"/>
      <c r="J415" s="25"/>
      <c r="K415" s="26"/>
    </row>
    <row r="416" spans="1:13" ht="45.75" customHeight="1" x14ac:dyDescent="0.65">
      <c r="A416" s="66" t="s">
        <v>46</v>
      </c>
      <c r="B416" s="68"/>
      <c r="C416" s="66" t="str">
        <f>+$C$9</f>
        <v>FELIPE VILLEGAS / DPTO SISTEMAS</v>
      </c>
      <c r="D416" s="67"/>
      <c r="E416" s="67"/>
      <c r="F416" s="67"/>
      <c r="G416" s="67"/>
      <c r="H416" s="67"/>
      <c r="I416" s="67"/>
      <c r="J416" s="67"/>
      <c r="K416" s="68"/>
    </row>
    <row r="417" spans="1:11" ht="18" customHeight="1" x14ac:dyDescent="0.65">
      <c r="A417" s="24"/>
      <c r="B417" s="25"/>
      <c r="C417" s="25"/>
      <c r="D417" s="25"/>
      <c r="E417" s="25"/>
      <c r="F417" s="25"/>
      <c r="G417" s="25"/>
      <c r="H417" s="25"/>
      <c r="I417" s="25"/>
      <c r="J417" s="25"/>
      <c r="K417" s="26"/>
    </row>
    <row r="418" spans="1:11" ht="26.25" customHeight="1" x14ac:dyDescent="0.65">
      <c r="A418" s="49" t="s">
        <v>47</v>
      </c>
      <c r="B418" s="50"/>
      <c r="C418" s="53">
        <v>1</v>
      </c>
      <c r="D418" s="54"/>
      <c r="E418" s="53">
        <v>1</v>
      </c>
      <c r="F418" s="54"/>
      <c r="G418" s="57" t="s">
        <v>48</v>
      </c>
      <c r="H418" s="58"/>
      <c r="I418" s="58"/>
      <c r="J418" s="58"/>
      <c r="K418" s="59"/>
    </row>
    <row r="419" spans="1:11" ht="45.75" customHeight="1" x14ac:dyDescent="0.65">
      <c r="A419" s="51"/>
      <c r="B419" s="52"/>
      <c r="C419" s="55"/>
      <c r="D419" s="56"/>
      <c r="E419" s="55"/>
      <c r="F419" s="56"/>
      <c r="G419" s="60" t="str">
        <f>+IF(M414=0,"Sin Selección",VLOOKUP(M414,Base!$A$2:$D$23,4,0))</f>
        <v>Sin Selección</v>
      </c>
      <c r="H419" s="61"/>
      <c r="I419" s="61"/>
      <c r="J419" s="61"/>
      <c r="K419" s="62"/>
    </row>
    <row r="420" spans="1:11" ht="18" customHeight="1" x14ac:dyDescent="0.65">
      <c r="A420" s="71"/>
      <c r="B420" s="71"/>
      <c r="C420" s="71"/>
      <c r="D420" s="71"/>
      <c r="E420" s="71"/>
      <c r="F420" s="71"/>
      <c r="G420" s="71"/>
      <c r="H420" s="71"/>
      <c r="I420" s="71"/>
      <c r="J420" s="71"/>
      <c r="K420" s="71"/>
    </row>
    <row r="421" spans="1:11" ht="28.5" customHeight="1" x14ac:dyDescent="0.65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</row>
    <row r="422" spans="1:11" ht="28.5" customHeight="1" x14ac:dyDescent="0.65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</row>
    <row r="423" spans="1:11" ht="28.5" customHeight="1" x14ac:dyDescent="0.65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</row>
    <row r="424" spans="1:11" ht="28.5" customHeight="1" x14ac:dyDescent="0.65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</row>
    <row r="425" spans="1:11" ht="28.5" customHeight="1" x14ac:dyDescent="0.6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</row>
    <row r="426" spans="1:11" ht="28.5" customHeight="1" x14ac:dyDescent="0.65">
      <c r="A426" s="72"/>
      <c r="B426" s="72"/>
      <c r="C426" s="72"/>
      <c r="D426" s="72"/>
      <c r="E426" s="72"/>
      <c r="F426" s="72"/>
      <c r="G426" s="72"/>
      <c r="H426" s="72"/>
      <c r="I426" s="72"/>
      <c r="J426" s="72"/>
      <c r="K426" s="72"/>
    </row>
    <row r="427" spans="1:11" ht="28.5" customHeight="1" x14ac:dyDescent="0.65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</row>
    <row r="428" spans="1:11" ht="28.5" customHeight="1" x14ac:dyDescent="0.65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</row>
    <row r="429" spans="1:11" ht="28.5" customHeight="1" x14ac:dyDescent="0.65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</row>
    <row r="430" spans="1:11" ht="28.5" customHeight="1" x14ac:dyDescent="0.65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</row>
    <row r="431" spans="1:11" ht="28.5" customHeight="1" x14ac:dyDescent="0.65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</row>
    <row r="432" spans="1:11" ht="42.75" customHeight="1" x14ac:dyDescent="0.65">
      <c r="A432" s="73"/>
      <c r="B432" s="73"/>
      <c r="C432" s="73"/>
      <c r="D432" s="74" t="s">
        <v>40</v>
      </c>
      <c r="E432" s="74"/>
      <c r="F432" s="74"/>
      <c r="G432" s="74"/>
      <c r="H432" s="74"/>
      <c r="I432" s="74"/>
      <c r="J432" s="74"/>
      <c r="K432" s="74"/>
    </row>
    <row r="433" spans="1:13" ht="42.75" customHeight="1" x14ac:dyDescent="0.65">
      <c r="A433" s="73"/>
      <c r="B433" s="73"/>
      <c r="C433" s="73"/>
      <c r="D433" s="74"/>
      <c r="E433" s="74"/>
      <c r="F433" s="74"/>
      <c r="G433" s="74"/>
      <c r="H433" s="74"/>
      <c r="I433" s="74"/>
      <c r="J433" s="74"/>
      <c r="K433" s="74"/>
    </row>
    <row r="434" spans="1:13" ht="18" customHeight="1" x14ac:dyDescent="0.65">
      <c r="A434" s="75"/>
      <c r="B434" s="76"/>
      <c r="C434" s="76"/>
      <c r="D434" s="76"/>
      <c r="E434" s="76"/>
      <c r="F434" s="76"/>
      <c r="G434" s="76"/>
      <c r="H434" s="76"/>
      <c r="I434" s="76"/>
      <c r="J434" s="76"/>
      <c r="K434" s="77"/>
    </row>
    <row r="435" spans="1:13" ht="46.5" customHeight="1" x14ac:dyDescent="0.65">
      <c r="A435" s="49" t="s">
        <v>41</v>
      </c>
      <c r="B435" s="50"/>
      <c r="C435" s="66" t="s">
        <v>42</v>
      </c>
      <c r="D435" s="67"/>
      <c r="E435" s="68"/>
      <c r="F435" s="66" t="s">
        <v>43</v>
      </c>
      <c r="G435" s="67"/>
      <c r="H435" s="68"/>
      <c r="I435" s="66" t="s">
        <v>44</v>
      </c>
      <c r="J435" s="67"/>
      <c r="K435" s="68"/>
    </row>
    <row r="436" spans="1:13" ht="46.5" customHeight="1" x14ac:dyDescent="0.65">
      <c r="A436" s="51"/>
      <c r="B436" s="52"/>
      <c r="C436" s="66">
        <f ca="1">+IF($M$1=0,"Sin Selección",DAY($M$1))</f>
        <v>26</v>
      </c>
      <c r="D436" s="67"/>
      <c r="E436" s="68"/>
      <c r="F436" s="66">
        <v>10</v>
      </c>
      <c r="G436" s="67"/>
      <c r="H436" s="68"/>
      <c r="I436" s="67">
        <v>2023</v>
      </c>
      <c r="J436" s="67"/>
      <c r="K436" s="68"/>
    </row>
    <row r="437" spans="1:13" ht="18" customHeight="1" x14ac:dyDescent="0.65">
      <c r="A437" s="24"/>
      <c r="B437" s="25"/>
      <c r="C437" s="25"/>
      <c r="D437" s="25"/>
      <c r="E437" s="25"/>
      <c r="F437" s="25"/>
      <c r="G437" s="25"/>
      <c r="H437" s="25"/>
      <c r="I437" s="25"/>
      <c r="J437" s="25"/>
      <c r="K437" s="26"/>
    </row>
    <row r="438" spans="1:13" ht="103.5" customHeight="1" x14ac:dyDescent="0.65">
      <c r="A438" s="69" t="s">
        <v>45</v>
      </c>
      <c r="B438" s="69"/>
      <c r="C438" s="70" t="str">
        <f>+IF(M438=0,"Sin Selección",VLOOKUP(M438,Base!$A$2:$B$23,2,0))</f>
        <v>Sin Selección</v>
      </c>
      <c r="D438" s="70"/>
      <c r="E438" s="70"/>
      <c r="F438" s="69"/>
      <c r="G438" s="69"/>
      <c r="H438" s="69"/>
      <c r="I438" s="69"/>
      <c r="J438" s="69"/>
      <c r="K438" s="69"/>
      <c r="M438" s="27"/>
    </row>
    <row r="439" spans="1:13" ht="18" customHeight="1" x14ac:dyDescent="0.65">
      <c r="A439" s="24"/>
      <c r="B439" s="25"/>
      <c r="C439" s="25"/>
      <c r="D439" s="25"/>
      <c r="E439" s="25"/>
      <c r="F439" s="25"/>
      <c r="G439" s="25"/>
      <c r="H439" s="25"/>
      <c r="I439" s="25"/>
      <c r="J439" s="25"/>
      <c r="K439" s="26"/>
    </row>
    <row r="440" spans="1:13" ht="45.75" customHeight="1" x14ac:dyDescent="0.65">
      <c r="A440" s="66" t="s">
        <v>46</v>
      </c>
      <c r="B440" s="68"/>
      <c r="C440" s="66" t="str">
        <f>+$C$9</f>
        <v>FELIPE VILLEGAS / DPTO SISTEMAS</v>
      </c>
      <c r="D440" s="67"/>
      <c r="E440" s="67"/>
      <c r="F440" s="67"/>
      <c r="G440" s="67"/>
      <c r="H440" s="67"/>
      <c r="I440" s="67"/>
      <c r="J440" s="67"/>
      <c r="K440" s="68"/>
    </row>
    <row r="441" spans="1:13" ht="18" customHeight="1" x14ac:dyDescent="0.65">
      <c r="A441" s="24"/>
      <c r="B441" s="25"/>
      <c r="C441" s="25"/>
      <c r="D441" s="25"/>
      <c r="E441" s="25"/>
      <c r="F441" s="25"/>
      <c r="G441" s="25"/>
      <c r="H441" s="25"/>
      <c r="I441" s="25"/>
      <c r="J441" s="25"/>
      <c r="K441" s="26"/>
    </row>
    <row r="442" spans="1:13" ht="45.75" x14ac:dyDescent="0.65">
      <c r="A442" s="49" t="s">
        <v>47</v>
      </c>
      <c r="B442" s="50"/>
      <c r="C442" s="53">
        <v>1</v>
      </c>
      <c r="D442" s="54"/>
      <c r="E442" s="53">
        <v>1</v>
      </c>
      <c r="F442" s="54"/>
      <c r="G442" s="57" t="s">
        <v>48</v>
      </c>
      <c r="H442" s="58"/>
      <c r="I442" s="58"/>
      <c r="J442" s="58"/>
      <c r="K442" s="59"/>
    </row>
    <row r="443" spans="1:13" ht="46.5" customHeight="1" x14ac:dyDescent="0.65">
      <c r="A443" s="51"/>
      <c r="B443" s="52"/>
      <c r="C443" s="55"/>
      <c r="D443" s="56"/>
      <c r="E443" s="55"/>
      <c r="F443" s="56"/>
      <c r="G443" s="60" t="str">
        <f>+IF(M438=0,"Sin Selección",VLOOKUP(M438,Base!$A$2:$D$23,4,0))</f>
        <v>Sin Selección</v>
      </c>
      <c r="H443" s="61"/>
      <c r="I443" s="61"/>
      <c r="J443" s="61"/>
      <c r="K443" s="62"/>
    </row>
    <row r="444" spans="1:13" ht="18" customHeight="1" x14ac:dyDescent="0.65">
      <c r="A444" s="63"/>
      <c r="B444" s="64"/>
      <c r="C444" s="64"/>
      <c r="D444" s="64"/>
      <c r="E444" s="64"/>
      <c r="F444" s="64"/>
      <c r="G444" s="64"/>
      <c r="H444" s="64"/>
      <c r="I444" s="64"/>
      <c r="J444" s="64"/>
      <c r="K444" s="65"/>
    </row>
  </sheetData>
  <mergeCells count="492">
    <mergeCell ref="A1:C2"/>
    <mergeCell ref="D1:K2"/>
    <mergeCell ref="A3:K3"/>
    <mergeCell ref="A4:B5"/>
    <mergeCell ref="C4:E4"/>
    <mergeCell ref="F4:H4"/>
    <mergeCell ref="I4:K4"/>
    <mergeCell ref="C5:E5"/>
    <mergeCell ref="F5:H5"/>
    <mergeCell ref="I5:K5"/>
    <mergeCell ref="A7:B7"/>
    <mergeCell ref="C7:K7"/>
    <mergeCell ref="A9:B9"/>
    <mergeCell ref="C9:K9"/>
    <mergeCell ref="A11:B12"/>
    <mergeCell ref="C11:D12"/>
    <mergeCell ref="E11:F12"/>
    <mergeCell ref="G11:K11"/>
    <mergeCell ref="G12:K12"/>
    <mergeCell ref="A13:K13"/>
    <mergeCell ref="A19:K19"/>
    <mergeCell ref="A25:C26"/>
    <mergeCell ref="D25:K26"/>
    <mergeCell ref="A27:K27"/>
    <mergeCell ref="A28:B29"/>
    <mergeCell ref="C28:E28"/>
    <mergeCell ref="F28:H28"/>
    <mergeCell ref="I28:K28"/>
    <mergeCell ref="C29:E29"/>
    <mergeCell ref="A35:B36"/>
    <mergeCell ref="C35:D36"/>
    <mergeCell ref="E35:F36"/>
    <mergeCell ref="G35:K35"/>
    <mergeCell ref="G36:K36"/>
    <mergeCell ref="A37:K37"/>
    <mergeCell ref="F29:H29"/>
    <mergeCell ref="I29:K29"/>
    <mergeCell ref="A31:B31"/>
    <mergeCell ref="C31:K31"/>
    <mergeCell ref="A33:B33"/>
    <mergeCell ref="C33:K33"/>
    <mergeCell ref="A38:C39"/>
    <mergeCell ref="D38:K39"/>
    <mergeCell ref="A40:K40"/>
    <mergeCell ref="A41:B42"/>
    <mergeCell ref="C41:E41"/>
    <mergeCell ref="F41:H41"/>
    <mergeCell ref="I41:K41"/>
    <mergeCell ref="C42:E42"/>
    <mergeCell ref="F42:H42"/>
    <mergeCell ref="I42:K42"/>
    <mergeCell ref="A44:B44"/>
    <mergeCell ref="C44:K44"/>
    <mergeCell ref="A46:B46"/>
    <mergeCell ref="C46:K46"/>
    <mergeCell ref="A48:B49"/>
    <mergeCell ref="C48:D49"/>
    <mergeCell ref="E48:F49"/>
    <mergeCell ref="G48:K48"/>
    <mergeCell ref="G49:K49"/>
    <mergeCell ref="A50:K50"/>
    <mergeCell ref="A56:K56"/>
    <mergeCell ref="A62:C63"/>
    <mergeCell ref="D62:K63"/>
    <mergeCell ref="A64:K64"/>
    <mergeCell ref="A65:B66"/>
    <mergeCell ref="C65:E65"/>
    <mergeCell ref="F65:H65"/>
    <mergeCell ref="I65:K65"/>
    <mergeCell ref="C66:E66"/>
    <mergeCell ref="A72:B73"/>
    <mergeCell ref="C72:D73"/>
    <mergeCell ref="E72:F73"/>
    <mergeCell ref="G72:K72"/>
    <mergeCell ref="G73:K73"/>
    <mergeCell ref="A74:K74"/>
    <mergeCell ref="F66:H66"/>
    <mergeCell ref="I66:K66"/>
    <mergeCell ref="A68:B68"/>
    <mergeCell ref="C68:K68"/>
    <mergeCell ref="A70:B70"/>
    <mergeCell ref="C70:K70"/>
    <mergeCell ref="A75:C76"/>
    <mergeCell ref="D75:K76"/>
    <mergeCell ref="A77:K77"/>
    <mergeCell ref="A78:B79"/>
    <mergeCell ref="C78:E78"/>
    <mergeCell ref="F78:H78"/>
    <mergeCell ref="I78:K78"/>
    <mergeCell ref="C79:E79"/>
    <mergeCell ref="F79:H79"/>
    <mergeCell ref="I79:K79"/>
    <mergeCell ref="A81:B81"/>
    <mergeCell ref="C81:K81"/>
    <mergeCell ref="A83:B83"/>
    <mergeCell ref="C83:K83"/>
    <mergeCell ref="A85:B86"/>
    <mergeCell ref="C85:D86"/>
    <mergeCell ref="E85:F86"/>
    <mergeCell ref="G85:K85"/>
    <mergeCell ref="G86:K86"/>
    <mergeCell ref="A87:K87"/>
    <mergeCell ref="A93:K93"/>
    <mergeCell ref="A99:C100"/>
    <mergeCell ref="D99:K100"/>
    <mergeCell ref="A101:K101"/>
    <mergeCell ref="A102:B103"/>
    <mergeCell ref="C102:E102"/>
    <mergeCell ref="F102:H102"/>
    <mergeCell ref="I102:K102"/>
    <mergeCell ref="C103:E103"/>
    <mergeCell ref="A109:B110"/>
    <mergeCell ref="C109:D110"/>
    <mergeCell ref="E109:F110"/>
    <mergeCell ref="G109:K109"/>
    <mergeCell ref="G110:K110"/>
    <mergeCell ref="A111:K111"/>
    <mergeCell ref="F103:H103"/>
    <mergeCell ref="I103:K103"/>
    <mergeCell ref="A105:B105"/>
    <mergeCell ref="C105:K105"/>
    <mergeCell ref="A107:B107"/>
    <mergeCell ref="C107:K107"/>
    <mergeCell ref="A112:C113"/>
    <mergeCell ref="D112:K113"/>
    <mergeCell ref="A114:K114"/>
    <mergeCell ref="A115:B116"/>
    <mergeCell ref="C115:E115"/>
    <mergeCell ref="F115:H115"/>
    <mergeCell ref="I115:K115"/>
    <mergeCell ref="C116:E116"/>
    <mergeCell ref="F116:H116"/>
    <mergeCell ref="I116:K116"/>
    <mergeCell ref="A118:B118"/>
    <mergeCell ref="C118:K118"/>
    <mergeCell ref="A120:B120"/>
    <mergeCell ref="C120:K120"/>
    <mergeCell ref="A122:B123"/>
    <mergeCell ref="C122:D123"/>
    <mergeCell ref="E122:F123"/>
    <mergeCell ref="G122:K122"/>
    <mergeCell ref="G123:K123"/>
    <mergeCell ref="A124:K124"/>
    <mergeCell ref="A130:K130"/>
    <mergeCell ref="A136:C137"/>
    <mergeCell ref="D136:K137"/>
    <mergeCell ref="A138:K138"/>
    <mergeCell ref="A139:B140"/>
    <mergeCell ref="C139:E139"/>
    <mergeCell ref="F139:H139"/>
    <mergeCell ref="I139:K139"/>
    <mergeCell ref="C140:E140"/>
    <mergeCell ref="A146:B147"/>
    <mergeCell ref="C146:D147"/>
    <mergeCell ref="E146:F147"/>
    <mergeCell ref="G146:K146"/>
    <mergeCell ref="G147:K147"/>
    <mergeCell ref="A148:K148"/>
    <mergeCell ref="F140:H140"/>
    <mergeCell ref="I140:K140"/>
    <mergeCell ref="A142:B142"/>
    <mergeCell ref="C142:K142"/>
    <mergeCell ref="A144:B144"/>
    <mergeCell ref="C144:K144"/>
    <mergeCell ref="A149:C150"/>
    <mergeCell ref="D149:K150"/>
    <mergeCell ref="A151:K151"/>
    <mergeCell ref="A152:B153"/>
    <mergeCell ref="C152:E152"/>
    <mergeCell ref="F152:H152"/>
    <mergeCell ref="I152:K152"/>
    <mergeCell ref="C153:E153"/>
    <mergeCell ref="F153:H153"/>
    <mergeCell ref="I153:K153"/>
    <mergeCell ref="A155:B155"/>
    <mergeCell ref="C155:K155"/>
    <mergeCell ref="A157:B157"/>
    <mergeCell ref="C157:K157"/>
    <mergeCell ref="A159:B160"/>
    <mergeCell ref="C159:D160"/>
    <mergeCell ref="E159:F160"/>
    <mergeCell ref="G159:K159"/>
    <mergeCell ref="G160:K160"/>
    <mergeCell ref="A161:K161"/>
    <mergeCell ref="A167:K167"/>
    <mergeCell ref="A173:C174"/>
    <mergeCell ref="D173:K174"/>
    <mergeCell ref="A175:K175"/>
    <mergeCell ref="A176:B177"/>
    <mergeCell ref="C176:E176"/>
    <mergeCell ref="F176:H176"/>
    <mergeCell ref="I176:K176"/>
    <mergeCell ref="C177:E177"/>
    <mergeCell ref="A183:B184"/>
    <mergeCell ref="C183:D184"/>
    <mergeCell ref="E183:F184"/>
    <mergeCell ref="G183:K183"/>
    <mergeCell ref="G184:K184"/>
    <mergeCell ref="A185:K185"/>
    <mergeCell ref="F177:H177"/>
    <mergeCell ref="I177:K177"/>
    <mergeCell ref="A179:B179"/>
    <mergeCell ref="C179:K179"/>
    <mergeCell ref="A181:B181"/>
    <mergeCell ref="C181:K181"/>
    <mergeCell ref="A186:C187"/>
    <mergeCell ref="D186:K187"/>
    <mergeCell ref="A188:K188"/>
    <mergeCell ref="A189:B190"/>
    <mergeCell ref="C189:E189"/>
    <mergeCell ref="F189:H189"/>
    <mergeCell ref="I189:K189"/>
    <mergeCell ref="C190:E190"/>
    <mergeCell ref="F190:H190"/>
    <mergeCell ref="I190:K190"/>
    <mergeCell ref="A192:B192"/>
    <mergeCell ref="C192:K192"/>
    <mergeCell ref="A194:B194"/>
    <mergeCell ref="C194:K194"/>
    <mergeCell ref="A196:B197"/>
    <mergeCell ref="C196:D197"/>
    <mergeCell ref="E196:F197"/>
    <mergeCell ref="G196:K196"/>
    <mergeCell ref="G197:K197"/>
    <mergeCell ref="A198:K198"/>
    <mergeCell ref="A204:K204"/>
    <mergeCell ref="A210:C211"/>
    <mergeCell ref="D210:K211"/>
    <mergeCell ref="A212:K212"/>
    <mergeCell ref="A213:B214"/>
    <mergeCell ref="C213:E213"/>
    <mergeCell ref="F213:H213"/>
    <mergeCell ref="I213:K213"/>
    <mergeCell ref="C214:E214"/>
    <mergeCell ref="A220:B221"/>
    <mergeCell ref="C220:D221"/>
    <mergeCell ref="E220:F221"/>
    <mergeCell ref="G220:K220"/>
    <mergeCell ref="G221:K221"/>
    <mergeCell ref="A222:K222"/>
    <mergeCell ref="F214:H214"/>
    <mergeCell ref="I214:K214"/>
    <mergeCell ref="A216:B216"/>
    <mergeCell ref="C216:K216"/>
    <mergeCell ref="A218:B218"/>
    <mergeCell ref="C218:K218"/>
    <mergeCell ref="A223:C224"/>
    <mergeCell ref="D223:K224"/>
    <mergeCell ref="A225:K225"/>
    <mergeCell ref="A226:B227"/>
    <mergeCell ref="C226:E226"/>
    <mergeCell ref="F226:H226"/>
    <mergeCell ref="I226:K226"/>
    <mergeCell ref="C227:E227"/>
    <mergeCell ref="F227:H227"/>
    <mergeCell ref="I227:K227"/>
    <mergeCell ref="A229:B229"/>
    <mergeCell ref="C229:K229"/>
    <mergeCell ref="A231:B231"/>
    <mergeCell ref="C231:K231"/>
    <mergeCell ref="A233:B234"/>
    <mergeCell ref="C233:D234"/>
    <mergeCell ref="E233:F234"/>
    <mergeCell ref="G233:K233"/>
    <mergeCell ref="G234:K234"/>
    <mergeCell ref="A235:K235"/>
    <mergeCell ref="A241:K241"/>
    <mergeCell ref="A247:C248"/>
    <mergeCell ref="D247:K248"/>
    <mergeCell ref="A249:K249"/>
    <mergeCell ref="A250:B251"/>
    <mergeCell ref="C250:E250"/>
    <mergeCell ref="F250:H250"/>
    <mergeCell ref="I250:K250"/>
    <mergeCell ref="C251:E251"/>
    <mergeCell ref="A257:B258"/>
    <mergeCell ref="C257:D258"/>
    <mergeCell ref="E257:F258"/>
    <mergeCell ref="G257:K257"/>
    <mergeCell ref="G258:K258"/>
    <mergeCell ref="A259:K259"/>
    <mergeCell ref="F251:H251"/>
    <mergeCell ref="I251:K251"/>
    <mergeCell ref="A253:B253"/>
    <mergeCell ref="C253:K253"/>
    <mergeCell ref="A255:B255"/>
    <mergeCell ref="C255:K255"/>
    <mergeCell ref="A260:C261"/>
    <mergeCell ref="D260:K261"/>
    <mergeCell ref="A262:K262"/>
    <mergeCell ref="A263:B264"/>
    <mergeCell ref="C263:E263"/>
    <mergeCell ref="F263:H263"/>
    <mergeCell ref="I263:K263"/>
    <mergeCell ref="C264:E264"/>
    <mergeCell ref="F264:H264"/>
    <mergeCell ref="I264:K264"/>
    <mergeCell ref="A266:B266"/>
    <mergeCell ref="C266:K266"/>
    <mergeCell ref="A268:B268"/>
    <mergeCell ref="C268:K268"/>
    <mergeCell ref="A270:B271"/>
    <mergeCell ref="C270:D271"/>
    <mergeCell ref="E270:F271"/>
    <mergeCell ref="G270:K270"/>
    <mergeCell ref="G271:K271"/>
    <mergeCell ref="A272:K272"/>
    <mergeCell ref="A278:K278"/>
    <mergeCell ref="A284:C285"/>
    <mergeCell ref="D284:K285"/>
    <mergeCell ref="A286:K286"/>
    <mergeCell ref="A287:B288"/>
    <mergeCell ref="C287:E287"/>
    <mergeCell ref="F287:H287"/>
    <mergeCell ref="I287:K287"/>
    <mergeCell ref="C288:E288"/>
    <mergeCell ref="A294:B295"/>
    <mergeCell ref="C294:D295"/>
    <mergeCell ref="E294:F295"/>
    <mergeCell ref="G294:K294"/>
    <mergeCell ref="G295:K295"/>
    <mergeCell ref="A296:K296"/>
    <mergeCell ref="F288:H288"/>
    <mergeCell ref="I288:K288"/>
    <mergeCell ref="A290:B290"/>
    <mergeCell ref="C290:K290"/>
    <mergeCell ref="A292:B292"/>
    <mergeCell ref="C292:K292"/>
    <mergeCell ref="A297:C298"/>
    <mergeCell ref="D297:K298"/>
    <mergeCell ref="A299:K299"/>
    <mergeCell ref="A300:B301"/>
    <mergeCell ref="C300:E300"/>
    <mergeCell ref="F300:H300"/>
    <mergeCell ref="I300:K300"/>
    <mergeCell ref="C301:E301"/>
    <mergeCell ref="F301:H301"/>
    <mergeCell ref="I301:K301"/>
    <mergeCell ref="A303:B303"/>
    <mergeCell ref="C303:K303"/>
    <mergeCell ref="A305:B305"/>
    <mergeCell ref="C305:K305"/>
    <mergeCell ref="A307:B308"/>
    <mergeCell ref="C307:D308"/>
    <mergeCell ref="E307:F308"/>
    <mergeCell ref="G307:K307"/>
    <mergeCell ref="G308:K308"/>
    <mergeCell ref="A309:K309"/>
    <mergeCell ref="A315:K315"/>
    <mergeCell ref="A321:C322"/>
    <mergeCell ref="D321:K322"/>
    <mergeCell ref="A323:K323"/>
    <mergeCell ref="A324:B325"/>
    <mergeCell ref="C324:E324"/>
    <mergeCell ref="F324:H324"/>
    <mergeCell ref="I324:K324"/>
    <mergeCell ref="C325:E325"/>
    <mergeCell ref="A331:B332"/>
    <mergeCell ref="C331:D332"/>
    <mergeCell ref="E331:F332"/>
    <mergeCell ref="G331:K331"/>
    <mergeCell ref="G332:K332"/>
    <mergeCell ref="A333:K333"/>
    <mergeCell ref="F325:H325"/>
    <mergeCell ref="I325:K325"/>
    <mergeCell ref="A327:B327"/>
    <mergeCell ref="C327:K327"/>
    <mergeCell ref="A329:B329"/>
    <mergeCell ref="C329:K329"/>
    <mergeCell ref="A334:C335"/>
    <mergeCell ref="D334:K335"/>
    <mergeCell ref="A336:K336"/>
    <mergeCell ref="A337:B338"/>
    <mergeCell ref="C337:E337"/>
    <mergeCell ref="F337:H337"/>
    <mergeCell ref="I337:K337"/>
    <mergeCell ref="C338:E338"/>
    <mergeCell ref="F338:H338"/>
    <mergeCell ref="I338:K338"/>
    <mergeCell ref="A340:B340"/>
    <mergeCell ref="C340:K340"/>
    <mergeCell ref="A342:B342"/>
    <mergeCell ref="C342:K342"/>
    <mergeCell ref="A344:B345"/>
    <mergeCell ref="C344:D345"/>
    <mergeCell ref="E344:F345"/>
    <mergeCell ref="G344:K344"/>
    <mergeCell ref="G345:K345"/>
    <mergeCell ref="A346:K346"/>
    <mergeCell ref="A352:K352"/>
    <mergeCell ref="A358:C359"/>
    <mergeCell ref="D358:K359"/>
    <mergeCell ref="A360:K360"/>
    <mergeCell ref="A361:B362"/>
    <mergeCell ref="C361:E361"/>
    <mergeCell ref="F361:H361"/>
    <mergeCell ref="I361:K361"/>
    <mergeCell ref="C362:E362"/>
    <mergeCell ref="A368:B369"/>
    <mergeCell ref="C368:D369"/>
    <mergeCell ref="E368:F369"/>
    <mergeCell ref="G368:K368"/>
    <mergeCell ref="G369:K369"/>
    <mergeCell ref="A370:K370"/>
    <mergeCell ref="F362:H362"/>
    <mergeCell ref="I362:K362"/>
    <mergeCell ref="A364:B364"/>
    <mergeCell ref="C364:K364"/>
    <mergeCell ref="A366:B366"/>
    <mergeCell ref="C366:K366"/>
    <mergeCell ref="A371:C372"/>
    <mergeCell ref="D371:K372"/>
    <mergeCell ref="A373:K373"/>
    <mergeCell ref="A374:B375"/>
    <mergeCell ref="C374:E374"/>
    <mergeCell ref="F374:H374"/>
    <mergeCell ref="I374:K374"/>
    <mergeCell ref="C375:E375"/>
    <mergeCell ref="F375:H375"/>
    <mergeCell ref="I375:K375"/>
    <mergeCell ref="A377:B377"/>
    <mergeCell ref="C377:K377"/>
    <mergeCell ref="A379:B379"/>
    <mergeCell ref="C379:K379"/>
    <mergeCell ref="A381:B382"/>
    <mergeCell ref="C381:D382"/>
    <mergeCell ref="E381:F382"/>
    <mergeCell ref="G381:K381"/>
    <mergeCell ref="G382:K382"/>
    <mergeCell ref="A383:K383"/>
    <mergeCell ref="A389:K389"/>
    <mergeCell ref="A395:C396"/>
    <mergeCell ref="D395:K396"/>
    <mergeCell ref="A397:K397"/>
    <mergeCell ref="A398:B399"/>
    <mergeCell ref="C398:E398"/>
    <mergeCell ref="F398:H398"/>
    <mergeCell ref="I398:K398"/>
    <mergeCell ref="C399:E399"/>
    <mergeCell ref="A405:B406"/>
    <mergeCell ref="C405:D406"/>
    <mergeCell ref="E405:F406"/>
    <mergeCell ref="G405:K405"/>
    <mergeCell ref="G406:K406"/>
    <mergeCell ref="A407:K407"/>
    <mergeCell ref="F399:H399"/>
    <mergeCell ref="I399:K399"/>
    <mergeCell ref="A401:B401"/>
    <mergeCell ref="C401:K401"/>
    <mergeCell ref="A403:B403"/>
    <mergeCell ref="C403:K403"/>
    <mergeCell ref="A408:C409"/>
    <mergeCell ref="D408:K409"/>
    <mergeCell ref="A410:K410"/>
    <mergeCell ref="A411:B412"/>
    <mergeCell ref="C411:E411"/>
    <mergeCell ref="F411:H411"/>
    <mergeCell ref="I411:K411"/>
    <mergeCell ref="C412:E412"/>
    <mergeCell ref="F412:H412"/>
    <mergeCell ref="I412:K412"/>
    <mergeCell ref="A414:B414"/>
    <mergeCell ref="C414:K414"/>
    <mergeCell ref="A416:B416"/>
    <mergeCell ref="C416:K416"/>
    <mergeCell ref="A418:B419"/>
    <mergeCell ref="C418:D419"/>
    <mergeCell ref="E418:F419"/>
    <mergeCell ref="G418:K418"/>
    <mergeCell ref="G419:K419"/>
    <mergeCell ref="A420:K420"/>
    <mergeCell ref="A426:K426"/>
    <mergeCell ref="A432:C433"/>
    <mergeCell ref="D432:K433"/>
    <mergeCell ref="A434:K434"/>
    <mergeCell ref="A435:B436"/>
    <mergeCell ref="C435:E435"/>
    <mergeCell ref="F435:H435"/>
    <mergeCell ref="I435:K435"/>
    <mergeCell ref="C436:E436"/>
    <mergeCell ref="A442:B443"/>
    <mergeCell ref="C442:D443"/>
    <mergeCell ref="E442:F443"/>
    <mergeCell ref="G442:K442"/>
    <mergeCell ref="G443:K443"/>
    <mergeCell ref="A444:K444"/>
    <mergeCell ref="F436:H436"/>
    <mergeCell ref="I436:K436"/>
    <mergeCell ref="A438:B438"/>
    <mergeCell ref="C438:K438"/>
    <mergeCell ref="A440:B440"/>
    <mergeCell ref="C440:K440"/>
  </mergeCells>
  <printOptions horizontalCentered="1" verticalCentered="1"/>
  <pageMargins left="0" right="0" top="0.59055118110236227" bottom="0.55118110236220474" header="0" footer="0"/>
  <pageSetup scale="81" orientation="landscape" r:id="rId1"/>
  <rowBreaks count="11" manualBreakCount="11">
    <brk id="37" max="10" man="1"/>
    <brk id="74" max="10" man="1"/>
    <brk id="111" max="10" man="1"/>
    <brk id="148" max="10" man="1"/>
    <brk id="185" max="10" man="1"/>
    <brk id="222" max="10" man="1"/>
    <brk id="259" max="10" man="1"/>
    <brk id="296" max="10" man="1"/>
    <brk id="333" max="10" man="1"/>
    <brk id="370" max="10" man="1"/>
    <brk id="407" max="10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4E2ED-C4A8-484D-B842-3AA960B6EF08}">
  <dimension ref="A1:F13"/>
  <sheetViews>
    <sheetView zoomScale="85" zoomScaleNormal="85" workbookViewId="0">
      <selection activeCell="E7" sqref="E7"/>
    </sheetView>
  </sheetViews>
  <sheetFormatPr baseColWidth="10" defaultRowHeight="15" x14ac:dyDescent="0.25"/>
  <cols>
    <col min="1" max="1" width="14" customWidth="1"/>
    <col min="2" max="2" width="26.140625" customWidth="1"/>
    <col min="3" max="3" width="13.5703125" customWidth="1"/>
  </cols>
  <sheetData>
    <row r="1" spans="1:6" x14ac:dyDescent="0.25">
      <c r="A1" s="7" t="s">
        <v>33</v>
      </c>
      <c r="B1" s="7" t="s">
        <v>4</v>
      </c>
      <c r="C1" s="7" t="s">
        <v>25</v>
      </c>
      <c r="D1" s="7" t="s">
        <v>34</v>
      </c>
      <c r="E1" s="7" t="s">
        <v>32</v>
      </c>
      <c r="F1" s="7" t="s">
        <v>36</v>
      </c>
    </row>
    <row r="2" spans="1:6" ht="120.75" customHeight="1" x14ac:dyDescent="0.25">
      <c r="A2" s="4" t="s">
        <v>0</v>
      </c>
      <c r="B2" s="2"/>
      <c r="C2" s="8" t="s">
        <v>5</v>
      </c>
      <c r="D2" s="8" t="s">
        <v>37</v>
      </c>
      <c r="E2" s="8"/>
      <c r="F2" s="8"/>
    </row>
    <row r="3" spans="1:6" ht="120.75" customHeight="1" x14ac:dyDescent="0.25">
      <c r="A3" s="4" t="s">
        <v>1</v>
      </c>
      <c r="B3" s="2"/>
      <c r="C3" s="8" t="s">
        <v>5</v>
      </c>
      <c r="D3" s="8" t="s">
        <v>37</v>
      </c>
      <c r="E3" s="8"/>
      <c r="F3" s="8"/>
    </row>
    <row r="4" spans="1:6" ht="120.75" customHeight="1" x14ac:dyDescent="0.25">
      <c r="A4" s="4" t="s">
        <v>1</v>
      </c>
      <c r="B4" s="2"/>
      <c r="C4" s="8" t="s">
        <v>5</v>
      </c>
      <c r="D4" s="8" t="s">
        <v>37</v>
      </c>
      <c r="E4" s="8"/>
      <c r="F4" s="8"/>
    </row>
    <row r="5" spans="1:6" ht="120.75" customHeight="1" x14ac:dyDescent="0.25">
      <c r="A5" s="4" t="s">
        <v>2</v>
      </c>
      <c r="B5" s="2"/>
      <c r="C5" s="8" t="s">
        <v>5</v>
      </c>
      <c r="D5" s="8" t="s">
        <v>37</v>
      </c>
      <c r="E5" s="8"/>
      <c r="F5" s="8"/>
    </row>
    <row r="6" spans="1:6" ht="120.75" customHeight="1" x14ac:dyDescent="0.25">
      <c r="A6" s="4" t="s">
        <v>3</v>
      </c>
      <c r="B6" s="2"/>
      <c r="C6" s="8" t="s">
        <v>16</v>
      </c>
      <c r="D6" s="8" t="s">
        <v>37</v>
      </c>
      <c r="E6" s="8"/>
      <c r="F6" s="8"/>
    </row>
    <row r="7" spans="1:6" ht="120.75" customHeight="1" x14ac:dyDescent="0.25">
      <c r="A7" s="4" t="s">
        <v>9</v>
      </c>
      <c r="B7" s="2"/>
      <c r="C7" s="8" t="s">
        <v>10</v>
      </c>
      <c r="D7" s="8" t="s">
        <v>37</v>
      </c>
      <c r="E7" s="8"/>
      <c r="F7" s="8"/>
    </row>
    <row r="8" spans="1:6" ht="120.75" customHeight="1" x14ac:dyDescent="0.25">
      <c r="A8" s="4" t="s">
        <v>9</v>
      </c>
      <c r="B8" s="2"/>
      <c r="C8" s="8" t="s">
        <v>17</v>
      </c>
      <c r="D8" s="8" t="s">
        <v>37</v>
      </c>
      <c r="E8" s="8"/>
      <c r="F8" s="8"/>
    </row>
    <row r="9" spans="1:6" ht="120.75" customHeight="1" x14ac:dyDescent="0.25">
      <c r="A9" s="4" t="s">
        <v>9</v>
      </c>
      <c r="B9" s="2"/>
      <c r="C9" s="8" t="s">
        <v>12</v>
      </c>
      <c r="D9" s="8" t="s">
        <v>37</v>
      </c>
      <c r="E9" s="8"/>
      <c r="F9" s="8"/>
    </row>
    <row r="10" spans="1:6" ht="120.75" customHeight="1" x14ac:dyDescent="0.25">
      <c r="A10" s="4" t="s">
        <v>6</v>
      </c>
      <c r="B10" s="2"/>
      <c r="C10" s="8" t="s">
        <v>18</v>
      </c>
      <c r="D10" s="8" t="s">
        <v>37</v>
      </c>
      <c r="E10" s="8"/>
      <c r="F10" s="8"/>
    </row>
    <row r="11" spans="1:6" ht="120.75" customHeight="1" x14ac:dyDescent="0.25">
      <c r="A11" s="4" t="s">
        <v>7</v>
      </c>
      <c r="B11" s="2"/>
      <c r="C11" s="8" t="s">
        <v>5</v>
      </c>
      <c r="D11" s="8" t="s">
        <v>37</v>
      </c>
      <c r="E11" s="8"/>
      <c r="F11" s="8"/>
    </row>
    <row r="12" spans="1:6" ht="120.75" customHeight="1" x14ac:dyDescent="0.25">
      <c r="A12" s="5" t="s">
        <v>8</v>
      </c>
      <c r="B12" s="2"/>
      <c r="C12" s="8" t="s">
        <v>5</v>
      </c>
      <c r="D12" s="8" t="s">
        <v>37</v>
      </c>
      <c r="E12" s="8"/>
      <c r="F12" s="8"/>
    </row>
    <row r="13" spans="1:6" ht="120.75" customHeight="1" x14ac:dyDescent="0.25">
      <c r="A13" s="4" t="s">
        <v>11</v>
      </c>
      <c r="B13" s="2"/>
      <c r="C13" s="8" t="s">
        <v>19</v>
      </c>
      <c r="D13" s="8" t="s">
        <v>37</v>
      </c>
      <c r="E13" s="8"/>
      <c r="F13" s="8"/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4975A-B4FC-45B4-92D8-E0D63134E41E}">
  <dimension ref="A1:C137"/>
  <sheetViews>
    <sheetView topLeftCell="A131" workbookViewId="0">
      <selection activeCell="A78" sqref="A78:N98"/>
    </sheetView>
  </sheetViews>
  <sheetFormatPr baseColWidth="10" defaultRowHeight="15" x14ac:dyDescent="0.25"/>
  <cols>
    <col min="1" max="1" width="15.28515625" customWidth="1"/>
  </cols>
  <sheetData>
    <row r="1" spans="2:2" x14ac:dyDescent="0.25">
      <c r="B1" s="18" t="s">
        <v>51</v>
      </c>
    </row>
    <row r="2" spans="2:2" x14ac:dyDescent="0.25">
      <c r="B2" s="18" t="s">
        <v>72</v>
      </c>
    </row>
    <row r="3" spans="2:2" x14ac:dyDescent="0.25">
      <c r="B3" t="s">
        <v>72</v>
      </c>
    </row>
    <row r="4" spans="2:2" x14ac:dyDescent="0.25">
      <c r="B4" t="s">
        <v>4</v>
      </c>
    </row>
    <row r="5" spans="2:2" x14ac:dyDescent="0.25">
      <c r="B5" t="s">
        <v>52</v>
      </c>
    </row>
    <row r="6" spans="2:2" x14ac:dyDescent="0.25">
      <c r="B6" t="s">
        <v>61</v>
      </c>
    </row>
    <row r="7" spans="2:2" x14ac:dyDescent="0.25">
      <c r="B7" t="s">
        <v>53</v>
      </c>
    </row>
    <row r="8" spans="2:2" x14ac:dyDescent="0.25">
      <c r="B8" t="s">
        <v>76</v>
      </c>
    </row>
    <row r="9" spans="2:2" x14ac:dyDescent="0.25">
      <c r="B9" t="s">
        <v>50</v>
      </c>
    </row>
    <row r="10" spans="2:2" x14ac:dyDescent="0.25">
      <c r="B10" t="s">
        <v>54</v>
      </c>
    </row>
    <row r="11" spans="2:2" x14ac:dyDescent="0.25">
      <c r="B11" t="s">
        <v>75</v>
      </c>
    </row>
    <row r="12" spans="2:2" x14ac:dyDescent="0.25">
      <c r="B12" t="s">
        <v>55</v>
      </c>
    </row>
    <row r="13" spans="2:2" x14ac:dyDescent="0.25">
      <c r="B13" t="s">
        <v>56</v>
      </c>
    </row>
    <row r="58" spans="3:3" x14ac:dyDescent="0.25">
      <c r="C58" t="s">
        <v>73</v>
      </c>
    </row>
    <row r="137" spans="1:1" x14ac:dyDescent="0.25">
      <c r="A137" t="s">
        <v>74</v>
      </c>
    </row>
  </sheetData>
  <pageMargins left="0.25" right="0.25" top="0.75" bottom="0.75" header="0.3" footer="0.3"/>
  <pageSetup paperSize="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1D02A-6C0A-4145-BEC3-F9F7C697A9C8}">
  <sheetPr>
    <pageSetUpPr fitToPage="1"/>
  </sheetPr>
  <dimension ref="A1"/>
  <sheetViews>
    <sheetView workbookViewId="0">
      <selection activeCell="B1" sqref="A1:B1"/>
    </sheetView>
  </sheetViews>
  <sheetFormatPr baseColWidth="10" defaultRowHeight="15" x14ac:dyDescent="0.25"/>
  <cols>
    <col min="1" max="1" width="125.28515625" customWidth="1"/>
  </cols>
  <sheetData>
    <row r="1" ht="409.5" customHeight="1" x14ac:dyDescent="0.25"/>
  </sheetData>
  <pageMargins left="0.70866141732283472" right="0.70866141732283472" top="0.74803149606299213" bottom="0.74803149606299213" header="0.31496062992125984" footer="0.31496062992125984"/>
  <pageSetup scale="6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3</vt:i4>
      </vt:variant>
    </vt:vector>
  </HeadingPairs>
  <TitlesOfParts>
    <vt:vector size="10" baseType="lpstr">
      <vt:lpstr>Puntos</vt:lpstr>
      <vt:lpstr>Base</vt:lpstr>
      <vt:lpstr>Rotulo</vt:lpstr>
      <vt:lpstr>Rotulo (2)</vt:lpstr>
      <vt:lpstr>Hoja2</vt:lpstr>
      <vt:lpstr>Hoja5</vt:lpstr>
      <vt:lpstr>Hoja1</vt:lpstr>
      <vt:lpstr>Rotulo!Área_de_impresión</vt:lpstr>
      <vt:lpstr>'Rotulo (2)'!Área_de_impresión</vt:lpstr>
      <vt:lpstr>Puntos!Títulos_a_imprimir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Soporte_IT</dc:creator>
  <cp:lastModifiedBy>Geral soporte</cp:lastModifiedBy>
  <cp:lastPrinted>2026-05-26T17:30:05Z</cp:lastPrinted>
  <dcterms:created xsi:type="dcterms:W3CDTF">2023-08-04T15:23:44Z</dcterms:created>
  <dcterms:modified xsi:type="dcterms:W3CDTF">2026-05-26T17:54:23Z</dcterms:modified>
</cp:coreProperties>
</file>